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rue-Up\"/>
    </mc:Choice>
  </mc:AlternateContent>
  <xr:revisionPtr revIDLastSave="0" documentId="13_ncr:1_{D68F5AB9-95D9-46ED-A367-BD1B8EA701FA}" xr6:coauthVersionLast="46" xr6:coauthVersionMax="46" xr10:uidLastSave="{00000000-0000-0000-0000-000000000000}"/>
  <bookViews>
    <workbookView xWindow="-120" yWindow="-120" windowWidth="29040" windowHeight="15840" xr2:uid="{00000000-000D-0000-FFFF-FFFF00000000}"/>
  </bookViews>
  <sheets>
    <sheet name="Correction Adjustments" sheetId="7" r:id="rId1"/>
    <sheet name="Module C Corrected" sheetId="6" r:id="rId2"/>
    <sheet name="Module C Initial" sheetId="1" r:id="rId3"/>
    <sheet name="DOS Adjustments Detail" sheetId="4" r:id="rId4"/>
    <sheet name="Interest on True-Up" sheetId="5" r:id="rId5"/>
    <sheet name="Interest Rate" sheetId="2" r:id="rId6"/>
    <sheet name="Lookup Tables" sheetId="3" r:id="rId7"/>
  </sheets>
  <definedNames>
    <definedName name="_xlnm._FilterDatabase" localSheetId="6" hidden="1">'Lookup Tables'!$B$1:$B$298</definedName>
    <definedName name="AdjustmentsInterestRate">OFFSET('Interest on True-Up'!$A$3,0,0,COUNTA('Interest on True-Up'!$G:$G)-2,7)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0">'Correction Adjustments'!$1:$4</definedName>
    <definedName name="_xlnm.Print_Titles" localSheetId="3">'DOS Adjustments Detail'!$1:$4</definedName>
    <definedName name="_xlnm.Print_Titles" localSheetId="4">'Interest on True-Up'!$1:$2</definedName>
    <definedName name="_xlnm.Print_Titles" localSheetId="5">'Interest Rate'!$1:$2</definedName>
    <definedName name="_xlnm.Print_Titles" localSheetId="6">'Lookup Tables'!$1:$1</definedName>
    <definedName name="_xlnm.Print_Titles" localSheetId="1">'Module C Corrected'!$1:$4</definedName>
    <definedName name="_xlnm.Print_Titles" localSheetId="2">'Module C Initial'!$1:$4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2" i="6"/>
  <c r="C145" i="7"/>
  <c r="C144" i="7"/>
  <c r="C143" i="7"/>
  <c r="C142" i="7"/>
  <c r="C141" i="7"/>
  <c r="C140" i="7"/>
  <c r="C139" i="7"/>
  <c r="C138" i="7"/>
  <c r="C137" i="7"/>
  <c r="C136" i="7"/>
  <c r="C135" i="7"/>
  <c r="C134" i="7"/>
  <c r="C133" i="7"/>
  <c r="C132" i="7"/>
  <c r="C131" i="7"/>
  <c r="C130" i="7"/>
  <c r="C129" i="7"/>
  <c r="C128" i="7"/>
  <c r="C127" i="7"/>
  <c r="D127" i="7" s="1"/>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D92" i="7" s="1"/>
  <c r="C91" i="7"/>
  <c r="C90" i="7"/>
  <c r="C89" i="7"/>
  <c r="C88" i="7"/>
  <c r="C87" i="7"/>
  <c r="C86" i="7"/>
  <c r="D86" i="7" s="1"/>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BL145" i="6"/>
  <c r="BK145" i="6"/>
  <c r="BJ145" i="6"/>
  <c r="BI145" i="6"/>
  <c r="BH145" i="6"/>
  <c r="BG145" i="6"/>
  <c r="BF145" i="6"/>
  <c r="BE145" i="6"/>
  <c r="BD145" i="6"/>
  <c r="BC145" i="6"/>
  <c r="BB145" i="6"/>
  <c r="BA145" i="6"/>
  <c r="C145" i="6"/>
  <c r="BQ145" i="6" s="1"/>
  <c r="BL144" i="6"/>
  <c r="BK144" i="6"/>
  <c r="BJ144" i="6"/>
  <c r="BI144" i="6"/>
  <c r="BH144" i="6"/>
  <c r="BG144" i="6"/>
  <c r="BF144" i="6"/>
  <c r="BE144" i="6"/>
  <c r="BD144" i="6"/>
  <c r="BC144" i="6"/>
  <c r="BB144" i="6"/>
  <c r="BA144" i="6"/>
  <c r="C144" i="6"/>
  <c r="BS144" i="6" s="1"/>
  <c r="BL143" i="6"/>
  <c r="BK143" i="6"/>
  <c r="BJ143" i="6"/>
  <c r="BI143" i="6"/>
  <c r="BH143" i="6"/>
  <c r="BG143" i="6"/>
  <c r="BF143" i="6"/>
  <c r="BE143" i="6"/>
  <c r="BD143" i="6"/>
  <c r="BC143" i="6"/>
  <c r="BB143" i="6"/>
  <c r="BA143" i="6"/>
  <c r="C143" i="6"/>
  <c r="BS143" i="6" s="1"/>
  <c r="BL142" i="6"/>
  <c r="BK142" i="6"/>
  <c r="BJ142" i="6"/>
  <c r="BI142" i="6"/>
  <c r="BH142" i="6"/>
  <c r="BG142" i="6"/>
  <c r="BF142" i="6"/>
  <c r="BE142" i="6"/>
  <c r="BD142" i="6"/>
  <c r="BC142" i="6"/>
  <c r="BB142" i="6"/>
  <c r="BA142" i="6"/>
  <c r="C142" i="6"/>
  <c r="BW142" i="6" s="1"/>
  <c r="BL141" i="6"/>
  <c r="BK141" i="6"/>
  <c r="BJ141" i="6"/>
  <c r="BI141" i="6"/>
  <c r="BH141" i="6"/>
  <c r="BG141" i="6"/>
  <c r="BF141" i="6"/>
  <c r="BE141" i="6"/>
  <c r="BD141" i="6"/>
  <c r="BC141" i="6"/>
  <c r="BB141" i="6"/>
  <c r="BA141" i="6"/>
  <c r="C141" i="6"/>
  <c r="BU141" i="6" s="1"/>
  <c r="BL140" i="6"/>
  <c r="BK140" i="6"/>
  <c r="BJ140" i="6"/>
  <c r="BI140" i="6"/>
  <c r="BH140" i="6"/>
  <c r="BG140" i="6"/>
  <c r="BF140" i="6"/>
  <c r="BE140" i="6"/>
  <c r="BD140" i="6"/>
  <c r="BC140" i="6"/>
  <c r="BB140" i="6"/>
  <c r="BA140" i="6"/>
  <c r="C140" i="6"/>
  <c r="BL139" i="6"/>
  <c r="BK139" i="6"/>
  <c r="BJ139" i="6"/>
  <c r="BI139" i="6"/>
  <c r="BH139" i="6"/>
  <c r="BG139" i="6"/>
  <c r="BF139" i="6"/>
  <c r="BE139" i="6"/>
  <c r="BD139" i="6"/>
  <c r="BC139" i="6"/>
  <c r="BB139" i="6"/>
  <c r="BA139" i="6"/>
  <c r="C139" i="6"/>
  <c r="BU139" i="6" s="1"/>
  <c r="BL138" i="6"/>
  <c r="BK138" i="6"/>
  <c r="BJ138" i="6"/>
  <c r="BI138" i="6"/>
  <c r="BH138" i="6"/>
  <c r="BG138" i="6"/>
  <c r="BF138" i="6"/>
  <c r="BE138" i="6"/>
  <c r="BD138" i="6"/>
  <c r="BC138" i="6"/>
  <c r="BB138" i="6"/>
  <c r="BA138" i="6"/>
  <c r="C138" i="6"/>
  <c r="BW138" i="6" s="1"/>
  <c r="BL137" i="6"/>
  <c r="BK137" i="6"/>
  <c r="BJ137" i="6"/>
  <c r="BI137" i="6"/>
  <c r="BH137" i="6"/>
  <c r="BG137" i="6"/>
  <c r="BF137" i="6"/>
  <c r="BE137" i="6"/>
  <c r="BD137" i="6"/>
  <c r="BC137" i="6"/>
  <c r="BB137" i="6"/>
  <c r="BA137" i="6"/>
  <c r="C137" i="6"/>
  <c r="BT137" i="6" s="1"/>
  <c r="BL136" i="6"/>
  <c r="BK136" i="6"/>
  <c r="BJ136" i="6"/>
  <c r="BI136" i="6"/>
  <c r="BH136" i="6"/>
  <c r="BG136" i="6"/>
  <c r="BF136" i="6"/>
  <c r="BE136" i="6"/>
  <c r="BD136" i="6"/>
  <c r="BC136" i="6"/>
  <c r="BB136" i="6"/>
  <c r="BA136" i="6"/>
  <c r="C136" i="6"/>
  <c r="BX136" i="6" s="1"/>
  <c r="BL135" i="6"/>
  <c r="BK135" i="6"/>
  <c r="BJ135" i="6"/>
  <c r="BI135" i="6"/>
  <c r="BH135" i="6"/>
  <c r="BG135" i="6"/>
  <c r="BF135" i="6"/>
  <c r="BE135" i="6"/>
  <c r="BD135" i="6"/>
  <c r="BC135" i="6"/>
  <c r="BB135" i="6"/>
  <c r="BA135" i="6"/>
  <c r="C135" i="6"/>
  <c r="BL134" i="6"/>
  <c r="BK134" i="6"/>
  <c r="BJ134" i="6"/>
  <c r="BI134" i="6"/>
  <c r="BH134" i="6"/>
  <c r="BG134" i="6"/>
  <c r="BF134" i="6"/>
  <c r="BE134" i="6"/>
  <c r="BD134" i="6"/>
  <c r="BC134" i="6"/>
  <c r="BB134" i="6"/>
  <c r="BA134" i="6"/>
  <c r="C134" i="6"/>
  <c r="BX134" i="6" s="1"/>
  <c r="BL133" i="6"/>
  <c r="BK133" i="6"/>
  <c r="BJ133" i="6"/>
  <c r="BI133" i="6"/>
  <c r="BH133" i="6"/>
  <c r="BG133" i="6"/>
  <c r="BF133" i="6"/>
  <c r="BE133" i="6"/>
  <c r="BD133" i="6"/>
  <c r="BC133" i="6"/>
  <c r="BB133" i="6"/>
  <c r="BA133" i="6"/>
  <c r="C133" i="6"/>
  <c r="BR133" i="6" s="1"/>
  <c r="BL132" i="6"/>
  <c r="BK132" i="6"/>
  <c r="BJ132" i="6"/>
  <c r="BI132" i="6"/>
  <c r="BH132" i="6"/>
  <c r="BG132" i="6"/>
  <c r="BF132" i="6"/>
  <c r="BE132" i="6"/>
  <c r="BD132" i="6"/>
  <c r="BC132" i="6"/>
  <c r="BB132" i="6"/>
  <c r="BA132" i="6"/>
  <c r="C132" i="6"/>
  <c r="BW132" i="6" s="1"/>
  <c r="BL131" i="6"/>
  <c r="BK131" i="6"/>
  <c r="BJ131" i="6"/>
  <c r="BI131" i="6"/>
  <c r="BH131" i="6"/>
  <c r="BG131" i="6"/>
  <c r="BF131" i="6"/>
  <c r="BE131" i="6"/>
  <c r="BD131" i="6"/>
  <c r="BC131" i="6"/>
  <c r="BB131" i="6"/>
  <c r="BA131" i="6"/>
  <c r="C131" i="6"/>
  <c r="BW131" i="6" s="1"/>
  <c r="BL130" i="6"/>
  <c r="BK130" i="6"/>
  <c r="BJ130" i="6"/>
  <c r="BI130" i="6"/>
  <c r="BH130" i="6"/>
  <c r="BG130" i="6"/>
  <c r="BF130" i="6"/>
  <c r="BE130" i="6"/>
  <c r="BD130" i="6"/>
  <c r="BC130" i="6"/>
  <c r="BB130" i="6"/>
  <c r="BA130" i="6"/>
  <c r="C130" i="6"/>
  <c r="BX130" i="6" s="1"/>
  <c r="BL129" i="6"/>
  <c r="BK129" i="6"/>
  <c r="BJ129" i="6"/>
  <c r="BI129" i="6"/>
  <c r="BH129" i="6"/>
  <c r="BG129" i="6"/>
  <c r="BF129" i="6"/>
  <c r="BE129" i="6"/>
  <c r="BD129" i="6"/>
  <c r="BC129" i="6"/>
  <c r="BB129" i="6"/>
  <c r="BA129" i="6"/>
  <c r="C129" i="6"/>
  <c r="BP129" i="6" s="1"/>
  <c r="BL128" i="6"/>
  <c r="BK128" i="6"/>
  <c r="BJ128" i="6"/>
  <c r="BI128" i="6"/>
  <c r="BH128" i="6"/>
  <c r="BG128" i="6"/>
  <c r="BF128" i="6"/>
  <c r="BE128" i="6"/>
  <c r="BD128" i="6"/>
  <c r="BC128" i="6"/>
  <c r="BB128" i="6"/>
  <c r="BA128" i="6"/>
  <c r="C128" i="6"/>
  <c r="BR128" i="6" s="1"/>
  <c r="BL127" i="6"/>
  <c r="BK127" i="6"/>
  <c r="BJ127" i="6"/>
  <c r="BI127" i="6"/>
  <c r="BH127" i="6"/>
  <c r="BG127" i="6"/>
  <c r="BF127" i="6"/>
  <c r="BE127" i="6"/>
  <c r="BD127" i="6"/>
  <c r="BC127" i="6"/>
  <c r="BB127" i="6"/>
  <c r="BA127" i="6"/>
  <c r="C127" i="6"/>
  <c r="BS127" i="6" s="1"/>
  <c r="BL126" i="6"/>
  <c r="BK126" i="6"/>
  <c r="BJ126" i="6"/>
  <c r="BI126" i="6"/>
  <c r="BH126" i="6"/>
  <c r="BG126" i="6"/>
  <c r="BF126" i="6"/>
  <c r="BE126" i="6"/>
  <c r="BD126" i="6"/>
  <c r="BC126" i="6"/>
  <c r="BB126" i="6"/>
  <c r="BA126" i="6"/>
  <c r="C126" i="6"/>
  <c r="BX126" i="6" s="1"/>
  <c r="BL125" i="6"/>
  <c r="BK125" i="6"/>
  <c r="BJ125" i="6"/>
  <c r="BI125" i="6"/>
  <c r="BH125" i="6"/>
  <c r="BG125" i="6"/>
  <c r="BF125" i="6"/>
  <c r="BE125" i="6"/>
  <c r="BD125" i="6"/>
  <c r="BC125" i="6"/>
  <c r="BB125" i="6"/>
  <c r="BA125" i="6"/>
  <c r="C125" i="6"/>
  <c r="BW125" i="6" s="1"/>
  <c r="BL124" i="6"/>
  <c r="BK124" i="6"/>
  <c r="BJ124" i="6"/>
  <c r="BI124" i="6"/>
  <c r="BH124" i="6"/>
  <c r="BG124" i="6"/>
  <c r="BF124" i="6"/>
  <c r="BE124" i="6"/>
  <c r="BD124" i="6"/>
  <c r="BC124" i="6"/>
  <c r="BB124" i="6"/>
  <c r="BA124" i="6"/>
  <c r="C124" i="6"/>
  <c r="BO124" i="6" s="1"/>
  <c r="BL123" i="6"/>
  <c r="BK123" i="6"/>
  <c r="BJ123" i="6"/>
  <c r="BI123" i="6"/>
  <c r="BH123" i="6"/>
  <c r="BG123" i="6"/>
  <c r="BF123" i="6"/>
  <c r="BE123" i="6"/>
  <c r="BD123" i="6"/>
  <c r="BC123" i="6"/>
  <c r="BB123" i="6"/>
  <c r="BA123" i="6"/>
  <c r="C123" i="6"/>
  <c r="BW123" i="6" s="1"/>
  <c r="BL122" i="6"/>
  <c r="BK122" i="6"/>
  <c r="BJ122" i="6"/>
  <c r="BI122" i="6"/>
  <c r="BH122" i="6"/>
  <c r="BG122" i="6"/>
  <c r="BF122" i="6"/>
  <c r="BE122" i="6"/>
  <c r="BD122" i="6"/>
  <c r="BC122" i="6"/>
  <c r="BB122" i="6"/>
  <c r="BA122" i="6"/>
  <c r="C122" i="6"/>
  <c r="BX122" i="6" s="1"/>
  <c r="BL121" i="6"/>
  <c r="BK121" i="6"/>
  <c r="BJ121" i="6"/>
  <c r="BI121" i="6"/>
  <c r="BH121" i="6"/>
  <c r="BG121" i="6"/>
  <c r="BF121" i="6"/>
  <c r="BE121" i="6"/>
  <c r="BD121" i="6"/>
  <c r="BC121" i="6"/>
  <c r="BB121" i="6"/>
  <c r="BA121" i="6"/>
  <c r="C121" i="6"/>
  <c r="BW121" i="6" s="1"/>
  <c r="BL120" i="6"/>
  <c r="BK120" i="6"/>
  <c r="BJ120" i="6"/>
  <c r="BI120" i="6"/>
  <c r="BH120" i="6"/>
  <c r="BG120" i="6"/>
  <c r="BF120" i="6"/>
  <c r="BE120" i="6"/>
  <c r="BD120" i="6"/>
  <c r="BC120" i="6"/>
  <c r="BB120" i="6"/>
  <c r="BA120" i="6"/>
  <c r="C120" i="6"/>
  <c r="BO120" i="6" s="1"/>
  <c r="BL119" i="6"/>
  <c r="BK119" i="6"/>
  <c r="BJ119" i="6"/>
  <c r="BI119" i="6"/>
  <c r="BH119" i="6"/>
  <c r="BG119" i="6"/>
  <c r="BF119" i="6"/>
  <c r="BE119" i="6"/>
  <c r="BD119" i="6"/>
  <c r="BC119" i="6"/>
  <c r="BB119" i="6"/>
  <c r="BA119" i="6"/>
  <c r="C119" i="6"/>
  <c r="BS119" i="6" s="1"/>
  <c r="BL118" i="6"/>
  <c r="BK118" i="6"/>
  <c r="BJ118" i="6"/>
  <c r="BI118" i="6"/>
  <c r="BH118" i="6"/>
  <c r="BG118" i="6"/>
  <c r="BF118" i="6"/>
  <c r="BE118" i="6"/>
  <c r="BD118" i="6"/>
  <c r="BC118" i="6"/>
  <c r="BB118" i="6"/>
  <c r="BA118" i="6"/>
  <c r="C118" i="6"/>
  <c r="BV118" i="6" s="1"/>
  <c r="BL117" i="6"/>
  <c r="BK117" i="6"/>
  <c r="BJ117" i="6"/>
  <c r="BI117" i="6"/>
  <c r="BH117" i="6"/>
  <c r="BG117" i="6"/>
  <c r="BF117" i="6"/>
  <c r="BE117" i="6"/>
  <c r="BD117" i="6"/>
  <c r="BC117" i="6"/>
  <c r="BB117" i="6"/>
  <c r="BA117" i="6"/>
  <c r="C117" i="6"/>
  <c r="BX117" i="6" s="1"/>
  <c r="BL116" i="6"/>
  <c r="BK116" i="6"/>
  <c r="BJ116" i="6"/>
  <c r="BI116" i="6"/>
  <c r="BH116" i="6"/>
  <c r="BG116" i="6"/>
  <c r="BF116" i="6"/>
  <c r="BE116" i="6"/>
  <c r="BD116" i="6"/>
  <c r="BC116" i="6"/>
  <c r="BB116" i="6"/>
  <c r="BA116" i="6"/>
  <c r="C116" i="6"/>
  <c r="BT116" i="6" s="1"/>
  <c r="BL115" i="6"/>
  <c r="BK115" i="6"/>
  <c r="BJ115" i="6"/>
  <c r="BI115" i="6"/>
  <c r="BH115" i="6"/>
  <c r="BG115" i="6"/>
  <c r="BF115" i="6"/>
  <c r="BE115" i="6"/>
  <c r="BD115" i="6"/>
  <c r="BC115" i="6"/>
  <c r="BB115" i="6"/>
  <c r="BA115" i="6"/>
  <c r="C115" i="6"/>
  <c r="BM115" i="6" s="1"/>
  <c r="BL114" i="6"/>
  <c r="BK114" i="6"/>
  <c r="BJ114" i="6"/>
  <c r="BI114" i="6"/>
  <c r="BH114" i="6"/>
  <c r="BG114" i="6"/>
  <c r="BF114" i="6"/>
  <c r="BE114" i="6"/>
  <c r="BD114" i="6"/>
  <c r="BC114" i="6"/>
  <c r="BB114" i="6"/>
  <c r="BA114" i="6"/>
  <c r="C114" i="6"/>
  <c r="BO114" i="6" s="1"/>
  <c r="BL113" i="6"/>
  <c r="BK113" i="6"/>
  <c r="BJ113" i="6"/>
  <c r="BI113" i="6"/>
  <c r="BH113" i="6"/>
  <c r="BG113" i="6"/>
  <c r="BF113" i="6"/>
  <c r="BE113" i="6"/>
  <c r="BD113" i="6"/>
  <c r="BC113" i="6"/>
  <c r="BB113" i="6"/>
  <c r="BA113" i="6"/>
  <c r="C113" i="6"/>
  <c r="BQ113" i="6" s="1"/>
  <c r="BL112" i="6"/>
  <c r="BK112" i="6"/>
  <c r="BJ112" i="6"/>
  <c r="BI112" i="6"/>
  <c r="BH112" i="6"/>
  <c r="BG112" i="6"/>
  <c r="BF112" i="6"/>
  <c r="BE112" i="6"/>
  <c r="BD112" i="6"/>
  <c r="BC112" i="6"/>
  <c r="BB112" i="6"/>
  <c r="BA112" i="6"/>
  <c r="C112" i="6"/>
  <c r="BP112" i="6" s="1"/>
  <c r="BL111" i="6"/>
  <c r="BK111" i="6"/>
  <c r="BJ111" i="6"/>
  <c r="BI111" i="6"/>
  <c r="BH111" i="6"/>
  <c r="BG111" i="6"/>
  <c r="BF111" i="6"/>
  <c r="BE111" i="6"/>
  <c r="BD111" i="6"/>
  <c r="BC111" i="6"/>
  <c r="BB111" i="6"/>
  <c r="BA111" i="6"/>
  <c r="C111" i="6"/>
  <c r="BV111" i="6" s="1"/>
  <c r="BL110" i="6"/>
  <c r="BK110" i="6"/>
  <c r="BJ110" i="6"/>
  <c r="BI110" i="6"/>
  <c r="BH110" i="6"/>
  <c r="BG110" i="6"/>
  <c r="BF110" i="6"/>
  <c r="BE110" i="6"/>
  <c r="BD110" i="6"/>
  <c r="BC110" i="6"/>
  <c r="BB110" i="6"/>
  <c r="BA110" i="6"/>
  <c r="C110" i="6"/>
  <c r="BX110" i="6" s="1"/>
  <c r="BL109" i="6"/>
  <c r="BK109" i="6"/>
  <c r="BJ109" i="6"/>
  <c r="BI109" i="6"/>
  <c r="BH109" i="6"/>
  <c r="BG109" i="6"/>
  <c r="BF109" i="6"/>
  <c r="BE109" i="6"/>
  <c r="BD109" i="6"/>
  <c r="BC109" i="6"/>
  <c r="BB109" i="6"/>
  <c r="BA109" i="6"/>
  <c r="C109" i="6"/>
  <c r="BT109" i="6" s="1"/>
  <c r="BL108" i="6"/>
  <c r="BK108" i="6"/>
  <c r="BJ108" i="6"/>
  <c r="BI108" i="6"/>
  <c r="BH108" i="6"/>
  <c r="BG108" i="6"/>
  <c r="BF108" i="6"/>
  <c r="BE108" i="6"/>
  <c r="BD108" i="6"/>
  <c r="BC108" i="6"/>
  <c r="BB108" i="6"/>
  <c r="BA108" i="6"/>
  <c r="C108" i="6"/>
  <c r="BN108" i="6" s="1"/>
  <c r="BL107" i="6"/>
  <c r="BK107" i="6"/>
  <c r="BJ107" i="6"/>
  <c r="BI107" i="6"/>
  <c r="BH107" i="6"/>
  <c r="BG107" i="6"/>
  <c r="BF107" i="6"/>
  <c r="BE107" i="6"/>
  <c r="BD107" i="6"/>
  <c r="BC107" i="6"/>
  <c r="BB107" i="6"/>
  <c r="BA107" i="6"/>
  <c r="C107" i="6"/>
  <c r="BV107" i="6" s="1"/>
  <c r="BL106" i="6"/>
  <c r="BK106" i="6"/>
  <c r="BJ106" i="6"/>
  <c r="BI106" i="6"/>
  <c r="BH106" i="6"/>
  <c r="BG106" i="6"/>
  <c r="BF106" i="6"/>
  <c r="BE106" i="6"/>
  <c r="BD106" i="6"/>
  <c r="BC106" i="6"/>
  <c r="BB106" i="6"/>
  <c r="BA106" i="6"/>
  <c r="C106" i="6"/>
  <c r="BQ106" i="6" s="1"/>
  <c r="BL105" i="6"/>
  <c r="BK105" i="6"/>
  <c r="BJ105" i="6"/>
  <c r="BI105" i="6"/>
  <c r="BH105" i="6"/>
  <c r="BG105" i="6"/>
  <c r="BF105" i="6"/>
  <c r="BE105" i="6"/>
  <c r="BD105" i="6"/>
  <c r="BC105" i="6"/>
  <c r="BB105" i="6"/>
  <c r="BA105" i="6"/>
  <c r="C105" i="6"/>
  <c r="BP105" i="6" s="1"/>
  <c r="BL104" i="6"/>
  <c r="BK104" i="6"/>
  <c r="BJ104" i="6"/>
  <c r="BI104" i="6"/>
  <c r="BH104" i="6"/>
  <c r="BG104" i="6"/>
  <c r="BF104" i="6"/>
  <c r="BE104" i="6"/>
  <c r="BD104" i="6"/>
  <c r="BC104" i="6"/>
  <c r="BB104" i="6"/>
  <c r="BA104" i="6"/>
  <c r="C104" i="6"/>
  <c r="BV104" i="6" s="1"/>
  <c r="BL103" i="6"/>
  <c r="BK103" i="6"/>
  <c r="BJ103" i="6"/>
  <c r="BI103" i="6"/>
  <c r="BH103" i="6"/>
  <c r="BG103" i="6"/>
  <c r="BF103" i="6"/>
  <c r="BE103" i="6"/>
  <c r="BD103" i="6"/>
  <c r="BC103" i="6"/>
  <c r="BB103" i="6"/>
  <c r="BA103" i="6"/>
  <c r="C103" i="6"/>
  <c r="BP103" i="6" s="1"/>
  <c r="BL102" i="6"/>
  <c r="BK102" i="6"/>
  <c r="BJ102" i="6"/>
  <c r="BI102" i="6"/>
  <c r="BH102" i="6"/>
  <c r="BG102" i="6"/>
  <c r="BF102" i="6"/>
  <c r="BE102" i="6"/>
  <c r="BD102" i="6"/>
  <c r="BC102" i="6"/>
  <c r="BB102" i="6"/>
  <c r="BA102" i="6"/>
  <c r="C102" i="6"/>
  <c r="D102" i="6" s="1"/>
  <c r="BL101" i="6"/>
  <c r="BK101" i="6"/>
  <c r="BJ101" i="6"/>
  <c r="BI101" i="6"/>
  <c r="BH101" i="6"/>
  <c r="BG101" i="6"/>
  <c r="BF101" i="6"/>
  <c r="BE101" i="6"/>
  <c r="BD101" i="6"/>
  <c r="BC101" i="6"/>
  <c r="BB101" i="6"/>
  <c r="BA101" i="6"/>
  <c r="C101" i="6"/>
  <c r="BP101" i="6" s="1"/>
  <c r="BL100" i="6"/>
  <c r="BK100" i="6"/>
  <c r="BJ100" i="6"/>
  <c r="BI100" i="6"/>
  <c r="BH100" i="6"/>
  <c r="BG100" i="6"/>
  <c r="BF100" i="6"/>
  <c r="BE100" i="6"/>
  <c r="BD100" i="6"/>
  <c r="BC100" i="6"/>
  <c r="BB100" i="6"/>
  <c r="BA100" i="6"/>
  <c r="C100" i="6"/>
  <c r="BR100" i="6" s="1"/>
  <c r="BL99" i="6"/>
  <c r="BK99" i="6"/>
  <c r="BJ99" i="6"/>
  <c r="BI99" i="6"/>
  <c r="BH99" i="6"/>
  <c r="BG99" i="6"/>
  <c r="BF99" i="6"/>
  <c r="BE99" i="6"/>
  <c r="BD99" i="6"/>
  <c r="BC99" i="6"/>
  <c r="BB99" i="6"/>
  <c r="BA99" i="6"/>
  <c r="C99" i="6"/>
  <c r="BV99" i="6" s="1"/>
  <c r="BL98" i="6"/>
  <c r="BK98" i="6"/>
  <c r="BJ98" i="6"/>
  <c r="BI98" i="6"/>
  <c r="BH98" i="6"/>
  <c r="BG98" i="6"/>
  <c r="BF98" i="6"/>
  <c r="BE98" i="6"/>
  <c r="BD98" i="6"/>
  <c r="BC98" i="6"/>
  <c r="BB98" i="6"/>
  <c r="BA98" i="6"/>
  <c r="C98" i="6"/>
  <c r="BQ98" i="6" s="1"/>
  <c r="BL97" i="6"/>
  <c r="BK97" i="6"/>
  <c r="BJ97" i="6"/>
  <c r="BI97" i="6"/>
  <c r="BH97" i="6"/>
  <c r="BG97" i="6"/>
  <c r="BF97" i="6"/>
  <c r="BE97" i="6"/>
  <c r="BD97" i="6"/>
  <c r="BC97" i="6"/>
  <c r="BB97" i="6"/>
  <c r="BA97" i="6"/>
  <c r="C97" i="6"/>
  <c r="BU97" i="6" s="1"/>
  <c r="BL96" i="6"/>
  <c r="BK96" i="6"/>
  <c r="BJ96" i="6"/>
  <c r="BI96" i="6"/>
  <c r="BH96" i="6"/>
  <c r="BG96" i="6"/>
  <c r="BF96" i="6"/>
  <c r="BE96" i="6"/>
  <c r="BD96" i="6"/>
  <c r="BC96" i="6"/>
  <c r="BB96" i="6"/>
  <c r="BA96" i="6"/>
  <c r="C96" i="6"/>
  <c r="D96" i="6" s="1"/>
  <c r="BL95" i="6"/>
  <c r="BK95" i="6"/>
  <c r="BJ95" i="6"/>
  <c r="BI95" i="6"/>
  <c r="BH95" i="6"/>
  <c r="BG95" i="6"/>
  <c r="BF95" i="6"/>
  <c r="BE95" i="6"/>
  <c r="BD95" i="6"/>
  <c r="BC95" i="6"/>
  <c r="BB95" i="6"/>
  <c r="BA95" i="6"/>
  <c r="C95" i="6"/>
  <c r="BS95" i="6" s="1"/>
  <c r="BL94" i="6"/>
  <c r="BK94" i="6"/>
  <c r="BJ94" i="6"/>
  <c r="BI94" i="6"/>
  <c r="BH94" i="6"/>
  <c r="BG94" i="6"/>
  <c r="BF94" i="6"/>
  <c r="BE94" i="6"/>
  <c r="BD94" i="6"/>
  <c r="BC94" i="6"/>
  <c r="BB94" i="6"/>
  <c r="BA94" i="6"/>
  <c r="C94" i="6"/>
  <c r="BL93" i="6"/>
  <c r="BK93" i="6"/>
  <c r="BJ93" i="6"/>
  <c r="BI93" i="6"/>
  <c r="BH93" i="6"/>
  <c r="BG93" i="6"/>
  <c r="BF93" i="6"/>
  <c r="BE93" i="6"/>
  <c r="BD93" i="6"/>
  <c r="BC93" i="6"/>
  <c r="BB93" i="6"/>
  <c r="BA93" i="6"/>
  <c r="C93" i="6"/>
  <c r="BO93" i="6" s="1"/>
  <c r="BL92" i="6"/>
  <c r="BK92" i="6"/>
  <c r="BJ92" i="6"/>
  <c r="BI92" i="6"/>
  <c r="BH92" i="6"/>
  <c r="BG92" i="6"/>
  <c r="BF92" i="6"/>
  <c r="BE92" i="6"/>
  <c r="BD92" i="6"/>
  <c r="BC92" i="6"/>
  <c r="BB92" i="6"/>
  <c r="BA92" i="6"/>
  <c r="C92" i="6"/>
  <c r="BW92" i="6" s="1"/>
  <c r="BL91" i="6"/>
  <c r="BK91" i="6"/>
  <c r="BJ91" i="6"/>
  <c r="BI91" i="6"/>
  <c r="BH91" i="6"/>
  <c r="BG91" i="6"/>
  <c r="BF91" i="6"/>
  <c r="BE91" i="6"/>
  <c r="BD91" i="6"/>
  <c r="BC91" i="6"/>
  <c r="BB91" i="6"/>
  <c r="BA91" i="6"/>
  <c r="C91" i="6"/>
  <c r="BR91" i="6" s="1"/>
  <c r="BL90" i="6"/>
  <c r="BK90" i="6"/>
  <c r="BJ90" i="6"/>
  <c r="BI90" i="6"/>
  <c r="BH90" i="6"/>
  <c r="BG90" i="6"/>
  <c r="BF90" i="6"/>
  <c r="BE90" i="6"/>
  <c r="BD90" i="6"/>
  <c r="BC90" i="6"/>
  <c r="BB90" i="6"/>
  <c r="BA90" i="6"/>
  <c r="C90" i="6"/>
  <c r="BV90" i="6" s="1"/>
  <c r="BL89" i="6"/>
  <c r="BK89" i="6"/>
  <c r="BJ89" i="6"/>
  <c r="BI89" i="6"/>
  <c r="BH89" i="6"/>
  <c r="BG89" i="6"/>
  <c r="BF89" i="6"/>
  <c r="BE89" i="6"/>
  <c r="BD89" i="6"/>
  <c r="BC89" i="6"/>
  <c r="BB89" i="6"/>
  <c r="BA89" i="6"/>
  <c r="C89" i="6"/>
  <c r="BW89" i="6" s="1"/>
  <c r="BL88" i="6"/>
  <c r="BK88" i="6"/>
  <c r="BJ88" i="6"/>
  <c r="BI88" i="6"/>
  <c r="BH88" i="6"/>
  <c r="BG88" i="6"/>
  <c r="BF88" i="6"/>
  <c r="BE88" i="6"/>
  <c r="BD88" i="6"/>
  <c r="BC88" i="6"/>
  <c r="BB88" i="6"/>
  <c r="BA88" i="6"/>
  <c r="C88" i="6"/>
  <c r="BR88" i="6" s="1"/>
  <c r="BL87" i="6"/>
  <c r="BK87" i="6"/>
  <c r="BJ87" i="6"/>
  <c r="BI87" i="6"/>
  <c r="BH87" i="6"/>
  <c r="BG87" i="6"/>
  <c r="BF87" i="6"/>
  <c r="BE87" i="6"/>
  <c r="BD87" i="6"/>
  <c r="BC87" i="6"/>
  <c r="BB87" i="6"/>
  <c r="BA87" i="6"/>
  <c r="C87" i="6"/>
  <c r="BW87" i="6" s="1"/>
  <c r="BL86" i="6"/>
  <c r="BK86" i="6"/>
  <c r="BJ86" i="6"/>
  <c r="BI86" i="6"/>
  <c r="BH86" i="6"/>
  <c r="BG86" i="6"/>
  <c r="BF86" i="6"/>
  <c r="BE86" i="6"/>
  <c r="BD86" i="6"/>
  <c r="BC86" i="6"/>
  <c r="BB86" i="6"/>
  <c r="BA86" i="6"/>
  <c r="C86" i="6"/>
  <c r="BW86" i="6" s="1"/>
  <c r="BL85" i="6"/>
  <c r="BK85" i="6"/>
  <c r="BJ85" i="6"/>
  <c r="BI85" i="6"/>
  <c r="BH85" i="6"/>
  <c r="BG85" i="6"/>
  <c r="BF85" i="6"/>
  <c r="BE85" i="6"/>
  <c r="BD85" i="6"/>
  <c r="BC85" i="6"/>
  <c r="BB85" i="6"/>
  <c r="BA85" i="6"/>
  <c r="C85" i="6"/>
  <c r="BS85" i="6" s="1"/>
  <c r="BL84" i="6"/>
  <c r="BK84" i="6"/>
  <c r="BJ84" i="6"/>
  <c r="BI84" i="6"/>
  <c r="BH84" i="6"/>
  <c r="BG84" i="6"/>
  <c r="BF84" i="6"/>
  <c r="BE84" i="6"/>
  <c r="BD84" i="6"/>
  <c r="BC84" i="6"/>
  <c r="BB84" i="6"/>
  <c r="BA84" i="6"/>
  <c r="C84" i="6"/>
  <c r="BS84" i="6" s="1"/>
  <c r="BL83" i="6"/>
  <c r="BK83" i="6"/>
  <c r="BJ83" i="6"/>
  <c r="BI83" i="6"/>
  <c r="BH83" i="6"/>
  <c r="BG83" i="6"/>
  <c r="BF83" i="6"/>
  <c r="BE83" i="6"/>
  <c r="BD83" i="6"/>
  <c r="BC83" i="6"/>
  <c r="BB83" i="6"/>
  <c r="BA83" i="6"/>
  <c r="C83" i="6"/>
  <c r="BW83" i="6" s="1"/>
  <c r="BL82" i="6"/>
  <c r="BK82" i="6"/>
  <c r="BJ82" i="6"/>
  <c r="BI82" i="6"/>
  <c r="BH82" i="6"/>
  <c r="BG82" i="6"/>
  <c r="BF82" i="6"/>
  <c r="BE82" i="6"/>
  <c r="BD82" i="6"/>
  <c r="BC82" i="6"/>
  <c r="BB82" i="6"/>
  <c r="BA82" i="6"/>
  <c r="C82" i="6"/>
  <c r="BQ82" i="6" s="1"/>
  <c r="BL81" i="6"/>
  <c r="BK81" i="6"/>
  <c r="BJ81" i="6"/>
  <c r="BI81" i="6"/>
  <c r="BH81" i="6"/>
  <c r="BG81" i="6"/>
  <c r="BF81" i="6"/>
  <c r="BE81" i="6"/>
  <c r="BD81" i="6"/>
  <c r="BC81" i="6"/>
  <c r="BB81" i="6"/>
  <c r="BA81" i="6"/>
  <c r="C81" i="6"/>
  <c r="BU81" i="6" s="1"/>
  <c r="BL80" i="6"/>
  <c r="BK80" i="6"/>
  <c r="BJ80" i="6"/>
  <c r="BI80" i="6"/>
  <c r="BH80" i="6"/>
  <c r="BG80" i="6"/>
  <c r="BF80" i="6"/>
  <c r="BE80" i="6"/>
  <c r="BD80" i="6"/>
  <c r="BC80" i="6"/>
  <c r="BB80" i="6"/>
  <c r="BA80" i="6"/>
  <c r="C80" i="6"/>
  <c r="BR80" i="6" s="1"/>
  <c r="BL79" i="6"/>
  <c r="BK79" i="6"/>
  <c r="BJ79" i="6"/>
  <c r="BI79" i="6"/>
  <c r="BH79" i="6"/>
  <c r="BG79" i="6"/>
  <c r="BF79" i="6"/>
  <c r="BE79" i="6"/>
  <c r="BD79" i="6"/>
  <c r="BC79" i="6"/>
  <c r="BB79" i="6"/>
  <c r="BA79" i="6"/>
  <c r="C79" i="6"/>
  <c r="BX79" i="6" s="1"/>
  <c r="BL78" i="6"/>
  <c r="BK78" i="6"/>
  <c r="BJ78" i="6"/>
  <c r="BI78" i="6"/>
  <c r="BH78" i="6"/>
  <c r="BG78" i="6"/>
  <c r="BF78" i="6"/>
  <c r="BE78" i="6"/>
  <c r="BD78" i="6"/>
  <c r="BC78" i="6"/>
  <c r="BB78" i="6"/>
  <c r="BA78" i="6"/>
  <c r="C78" i="6"/>
  <c r="BQ78" i="6" s="1"/>
  <c r="BL77" i="6"/>
  <c r="BK77" i="6"/>
  <c r="BJ77" i="6"/>
  <c r="BI77" i="6"/>
  <c r="BH77" i="6"/>
  <c r="BG77" i="6"/>
  <c r="BF77" i="6"/>
  <c r="BE77" i="6"/>
  <c r="BD77" i="6"/>
  <c r="BC77" i="6"/>
  <c r="BB77" i="6"/>
  <c r="BA77" i="6"/>
  <c r="C77" i="6"/>
  <c r="BW77" i="6" s="1"/>
  <c r="BL76" i="6"/>
  <c r="BK76" i="6"/>
  <c r="BJ76" i="6"/>
  <c r="BI76" i="6"/>
  <c r="BH76" i="6"/>
  <c r="BG76" i="6"/>
  <c r="BF76" i="6"/>
  <c r="BE76" i="6"/>
  <c r="BD76" i="6"/>
  <c r="BC76" i="6"/>
  <c r="BB76" i="6"/>
  <c r="BA76" i="6"/>
  <c r="C76" i="6"/>
  <c r="BV76" i="6" s="1"/>
  <c r="BL75" i="6"/>
  <c r="BK75" i="6"/>
  <c r="BJ75" i="6"/>
  <c r="BI75" i="6"/>
  <c r="BH75" i="6"/>
  <c r="BG75" i="6"/>
  <c r="BF75" i="6"/>
  <c r="BE75" i="6"/>
  <c r="BD75" i="6"/>
  <c r="BC75" i="6"/>
  <c r="BB75" i="6"/>
  <c r="BA75" i="6"/>
  <c r="C75" i="6"/>
  <c r="BV75" i="6" s="1"/>
  <c r="BL74" i="6"/>
  <c r="BK74" i="6"/>
  <c r="BJ74" i="6"/>
  <c r="BI74" i="6"/>
  <c r="BH74" i="6"/>
  <c r="BG74" i="6"/>
  <c r="BF74" i="6"/>
  <c r="BE74" i="6"/>
  <c r="BD74" i="6"/>
  <c r="BC74" i="6"/>
  <c r="BB74" i="6"/>
  <c r="BA74" i="6"/>
  <c r="C74" i="6"/>
  <c r="BM74" i="6" s="1"/>
  <c r="BL73" i="6"/>
  <c r="BK73" i="6"/>
  <c r="BJ73" i="6"/>
  <c r="BI73" i="6"/>
  <c r="BH73" i="6"/>
  <c r="BG73" i="6"/>
  <c r="BF73" i="6"/>
  <c r="BE73" i="6"/>
  <c r="BD73" i="6"/>
  <c r="BC73" i="6"/>
  <c r="BB73" i="6"/>
  <c r="BA73" i="6"/>
  <c r="C73" i="6"/>
  <c r="BT73" i="6" s="1"/>
  <c r="BL72" i="6"/>
  <c r="BK72" i="6"/>
  <c r="BJ72" i="6"/>
  <c r="BI72" i="6"/>
  <c r="BH72" i="6"/>
  <c r="BG72" i="6"/>
  <c r="BF72" i="6"/>
  <c r="BE72" i="6"/>
  <c r="BD72" i="6"/>
  <c r="BC72" i="6"/>
  <c r="BB72" i="6"/>
  <c r="BA72" i="6"/>
  <c r="C72" i="6"/>
  <c r="BO72" i="6" s="1"/>
  <c r="BL71" i="6"/>
  <c r="BK71" i="6"/>
  <c r="BJ71" i="6"/>
  <c r="BI71" i="6"/>
  <c r="BH71" i="6"/>
  <c r="BG71" i="6"/>
  <c r="BF71" i="6"/>
  <c r="BE71" i="6"/>
  <c r="BD71" i="6"/>
  <c r="BC71" i="6"/>
  <c r="BB71" i="6"/>
  <c r="BA71" i="6"/>
  <c r="C71" i="6"/>
  <c r="BL70" i="6"/>
  <c r="BK70" i="6"/>
  <c r="BJ70" i="6"/>
  <c r="BI70" i="6"/>
  <c r="BH70" i="6"/>
  <c r="BG70" i="6"/>
  <c r="BF70" i="6"/>
  <c r="BE70" i="6"/>
  <c r="BD70" i="6"/>
  <c r="BC70" i="6"/>
  <c r="BB70" i="6"/>
  <c r="BA70" i="6"/>
  <c r="C70" i="6"/>
  <c r="BS70" i="6" s="1"/>
  <c r="BL69" i="6"/>
  <c r="BK69" i="6"/>
  <c r="BJ69" i="6"/>
  <c r="BI69" i="6"/>
  <c r="BH69" i="6"/>
  <c r="BG69" i="6"/>
  <c r="BF69" i="6"/>
  <c r="BE69" i="6"/>
  <c r="BD69" i="6"/>
  <c r="BC69" i="6"/>
  <c r="BB69" i="6"/>
  <c r="BA69" i="6"/>
  <c r="C69" i="6"/>
  <c r="BX69" i="6" s="1"/>
  <c r="BL68" i="6"/>
  <c r="BK68" i="6"/>
  <c r="BJ68" i="6"/>
  <c r="BI68" i="6"/>
  <c r="BH68" i="6"/>
  <c r="BG68" i="6"/>
  <c r="BF68" i="6"/>
  <c r="BE68" i="6"/>
  <c r="BD68" i="6"/>
  <c r="BC68" i="6"/>
  <c r="BB68" i="6"/>
  <c r="BA68" i="6"/>
  <c r="C68" i="6"/>
  <c r="BW68" i="6" s="1"/>
  <c r="BL67" i="6"/>
  <c r="BK67" i="6"/>
  <c r="BJ67" i="6"/>
  <c r="BI67" i="6"/>
  <c r="BH67" i="6"/>
  <c r="BG67" i="6"/>
  <c r="BF67" i="6"/>
  <c r="BE67" i="6"/>
  <c r="BD67" i="6"/>
  <c r="BC67" i="6"/>
  <c r="BB67" i="6"/>
  <c r="BA67" i="6"/>
  <c r="C67" i="6"/>
  <c r="BT67" i="6" s="1"/>
  <c r="BL66" i="6"/>
  <c r="BK66" i="6"/>
  <c r="BJ66" i="6"/>
  <c r="BI66" i="6"/>
  <c r="BH66" i="6"/>
  <c r="BG66" i="6"/>
  <c r="BF66" i="6"/>
  <c r="BE66" i="6"/>
  <c r="BD66" i="6"/>
  <c r="BC66" i="6"/>
  <c r="BB66" i="6"/>
  <c r="BA66" i="6"/>
  <c r="C66" i="6"/>
  <c r="BN66" i="6" s="1"/>
  <c r="BL65" i="6"/>
  <c r="BK65" i="6"/>
  <c r="BJ65" i="6"/>
  <c r="BI65" i="6"/>
  <c r="BH65" i="6"/>
  <c r="BG65" i="6"/>
  <c r="BF65" i="6"/>
  <c r="BE65" i="6"/>
  <c r="BD65" i="6"/>
  <c r="BC65" i="6"/>
  <c r="BB65" i="6"/>
  <c r="BA65" i="6"/>
  <c r="C65" i="6"/>
  <c r="BT65" i="6" s="1"/>
  <c r="BL64" i="6"/>
  <c r="BK64" i="6"/>
  <c r="BJ64" i="6"/>
  <c r="BI64" i="6"/>
  <c r="BH64" i="6"/>
  <c r="BG64" i="6"/>
  <c r="BF64" i="6"/>
  <c r="BE64" i="6"/>
  <c r="BD64" i="6"/>
  <c r="BC64" i="6"/>
  <c r="BB64" i="6"/>
  <c r="BA64" i="6"/>
  <c r="C64" i="6"/>
  <c r="BR64" i="6" s="1"/>
  <c r="BL63" i="6"/>
  <c r="BK63" i="6"/>
  <c r="BJ63" i="6"/>
  <c r="BI63" i="6"/>
  <c r="BH63" i="6"/>
  <c r="BG63" i="6"/>
  <c r="BF63" i="6"/>
  <c r="BE63" i="6"/>
  <c r="BD63" i="6"/>
  <c r="BC63" i="6"/>
  <c r="BB63" i="6"/>
  <c r="BA63" i="6"/>
  <c r="C63" i="6"/>
  <c r="BU63" i="6" s="1"/>
  <c r="BL62" i="6"/>
  <c r="BK62" i="6"/>
  <c r="BJ62" i="6"/>
  <c r="BI62" i="6"/>
  <c r="BH62" i="6"/>
  <c r="BG62" i="6"/>
  <c r="BF62" i="6"/>
  <c r="BE62" i="6"/>
  <c r="BD62" i="6"/>
  <c r="BC62" i="6"/>
  <c r="BB62" i="6"/>
  <c r="BA62" i="6"/>
  <c r="C62" i="6"/>
  <c r="BR62" i="6" s="1"/>
  <c r="BL61" i="6"/>
  <c r="BK61" i="6"/>
  <c r="BJ61" i="6"/>
  <c r="BI61" i="6"/>
  <c r="BH61" i="6"/>
  <c r="BG61" i="6"/>
  <c r="BF61" i="6"/>
  <c r="BE61" i="6"/>
  <c r="BD61" i="6"/>
  <c r="BC61" i="6"/>
  <c r="BB61" i="6"/>
  <c r="BA61" i="6"/>
  <c r="C61" i="6"/>
  <c r="BX61" i="6" s="1"/>
  <c r="BL60" i="6"/>
  <c r="BK60" i="6"/>
  <c r="BJ60" i="6"/>
  <c r="BI60" i="6"/>
  <c r="BH60" i="6"/>
  <c r="BG60" i="6"/>
  <c r="BF60" i="6"/>
  <c r="BE60" i="6"/>
  <c r="BD60" i="6"/>
  <c r="BC60" i="6"/>
  <c r="BB60" i="6"/>
  <c r="BA60" i="6"/>
  <c r="C60" i="6"/>
  <c r="BR60" i="6" s="1"/>
  <c r="BL59" i="6"/>
  <c r="BK59" i="6"/>
  <c r="BJ59" i="6"/>
  <c r="BI59" i="6"/>
  <c r="BH59" i="6"/>
  <c r="BG59" i="6"/>
  <c r="BF59" i="6"/>
  <c r="BE59" i="6"/>
  <c r="BD59" i="6"/>
  <c r="BC59" i="6"/>
  <c r="BB59" i="6"/>
  <c r="BA59" i="6"/>
  <c r="C59" i="6"/>
  <c r="BT59" i="6" s="1"/>
  <c r="BL58" i="6"/>
  <c r="BK58" i="6"/>
  <c r="BJ58" i="6"/>
  <c r="BI58" i="6"/>
  <c r="BH58" i="6"/>
  <c r="BG58" i="6"/>
  <c r="BF58" i="6"/>
  <c r="BE58" i="6"/>
  <c r="BD58" i="6"/>
  <c r="BC58" i="6"/>
  <c r="BB58" i="6"/>
  <c r="BA58" i="6"/>
  <c r="C58" i="6"/>
  <c r="BO58" i="6" s="1"/>
  <c r="BL57" i="6"/>
  <c r="BK57" i="6"/>
  <c r="BJ57" i="6"/>
  <c r="BI57" i="6"/>
  <c r="BH57" i="6"/>
  <c r="BG57" i="6"/>
  <c r="BF57" i="6"/>
  <c r="BE57" i="6"/>
  <c r="BD57" i="6"/>
  <c r="BC57" i="6"/>
  <c r="BB57" i="6"/>
  <c r="BA57" i="6"/>
  <c r="C57" i="6"/>
  <c r="BL56" i="6"/>
  <c r="BK56" i="6"/>
  <c r="BJ56" i="6"/>
  <c r="BI56" i="6"/>
  <c r="BH56" i="6"/>
  <c r="BG56" i="6"/>
  <c r="BF56" i="6"/>
  <c r="BE56" i="6"/>
  <c r="BD56" i="6"/>
  <c r="BC56" i="6"/>
  <c r="BB56" i="6"/>
  <c r="BA56" i="6"/>
  <c r="C56" i="6"/>
  <c r="BS56" i="6" s="1"/>
  <c r="BL55" i="6"/>
  <c r="BK55" i="6"/>
  <c r="BJ55" i="6"/>
  <c r="BI55" i="6"/>
  <c r="BH55" i="6"/>
  <c r="BG55" i="6"/>
  <c r="BF55" i="6"/>
  <c r="BE55" i="6"/>
  <c r="BD55" i="6"/>
  <c r="BC55" i="6"/>
  <c r="BB55" i="6"/>
  <c r="BA55" i="6"/>
  <c r="C55" i="6"/>
  <c r="BV55" i="6" s="1"/>
  <c r="BL54" i="6"/>
  <c r="BK54" i="6"/>
  <c r="BJ54" i="6"/>
  <c r="BI54" i="6"/>
  <c r="BH54" i="6"/>
  <c r="BG54" i="6"/>
  <c r="BF54" i="6"/>
  <c r="BE54" i="6"/>
  <c r="BD54" i="6"/>
  <c r="BC54" i="6"/>
  <c r="BB54" i="6"/>
  <c r="BA54" i="6"/>
  <c r="C54" i="6"/>
  <c r="BT54" i="6" s="1"/>
  <c r="BL53" i="6"/>
  <c r="BK53" i="6"/>
  <c r="BJ53" i="6"/>
  <c r="BI53" i="6"/>
  <c r="BH53" i="6"/>
  <c r="BG53" i="6"/>
  <c r="BF53" i="6"/>
  <c r="BE53" i="6"/>
  <c r="BD53" i="6"/>
  <c r="BC53" i="6"/>
  <c r="BB53" i="6"/>
  <c r="BA53" i="6"/>
  <c r="C53" i="6"/>
  <c r="BR53" i="6" s="1"/>
  <c r="BL52" i="6"/>
  <c r="BK52" i="6"/>
  <c r="BJ52" i="6"/>
  <c r="BI52" i="6"/>
  <c r="BH52" i="6"/>
  <c r="BG52" i="6"/>
  <c r="BF52" i="6"/>
  <c r="BE52" i="6"/>
  <c r="BD52" i="6"/>
  <c r="BC52" i="6"/>
  <c r="BB52" i="6"/>
  <c r="BA52" i="6"/>
  <c r="C52" i="6"/>
  <c r="BL51" i="6"/>
  <c r="BK51" i="6"/>
  <c r="BJ51" i="6"/>
  <c r="BI51" i="6"/>
  <c r="BH51" i="6"/>
  <c r="BG51" i="6"/>
  <c r="BF51" i="6"/>
  <c r="BE51" i="6"/>
  <c r="BD51" i="6"/>
  <c r="BC51" i="6"/>
  <c r="BB51" i="6"/>
  <c r="BA51" i="6"/>
  <c r="C51" i="6"/>
  <c r="BQ51" i="6" s="1"/>
  <c r="BL50" i="6"/>
  <c r="BK50" i="6"/>
  <c r="BJ50" i="6"/>
  <c r="BI50" i="6"/>
  <c r="BH50" i="6"/>
  <c r="BG50" i="6"/>
  <c r="BF50" i="6"/>
  <c r="BE50" i="6"/>
  <c r="BD50" i="6"/>
  <c r="BC50" i="6"/>
  <c r="BB50" i="6"/>
  <c r="BA50" i="6"/>
  <c r="C50" i="6"/>
  <c r="BV50" i="6" s="1"/>
  <c r="BL49" i="6"/>
  <c r="BK49" i="6"/>
  <c r="BJ49" i="6"/>
  <c r="BI49" i="6"/>
  <c r="BH49" i="6"/>
  <c r="BG49" i="6"/>
  <c r="BF49" i="6"/>
  <c r="BE49" i="6"/>
  <c r="BD49" i="6"/>
  <c r="BC49" i="6"/>
  <c r="BB49" i="6"/>
  <c r="BA49" i="6"/>
  <c r="C49" i="6"/>
  <c r="BP49" i="6" s="1"/>
  <c r="BL48" i="6"/>
  <c r="BK48" i="6"/>
  <c r="BJ48" i="6"/>
  <c r="BI48" i="6"/>
  <c r="BH48" i="6"/>
  <c r="BG48" i="6"/>
  <c r="BF48" i="6"/>
  <c r="BE48" i="6"/>
  <c r="BD48" i="6"/>
  <c r="BC48" i="6"/>
  <c r="BB48" i="6"/>
  <c r="BA48" i="6"/>
  <c r="C48" i="6"/>
  <c r="D48" i="6" s="1"/>
  <c r="BL47" i="6"/>
  <c r="BK47" i="6"/>
  <c r="BJ47" i="6"/>
  <c r="BI47" i="6"/>
  <c r="BH47" i="6"/>
  <c r="BG47" i="6"/>
  <c r="BF47" i="6"/>
  <c r="BE47" i="6"/>
  <c r="BD47" i="6"/>
  <c r="BC47" i="6"/>
  <c r="BB47" i="6"/>
  <c r="BA47" i="6"/>
  <c r="C47" i="6"/>
  <c r="BR47" i="6" s="1"/>
  <c r="BL46" i="6"/>
  <c r="BK46" i="6"/>
  <c r="BJ46" i="6"/>
  <c r="BI46" i="6"/>
  <c r="BH46" i="6"/>
  <c r="BG46" i="6"/>
  <c r="BF46" i="6"/>
  <c r="BE46" i="6"/>
  <c r="BD46" i="6"/>
  <c r="BC46" i="6"/>
  <c r="BB46" i="6"/>
  <c r="BA46" i="6"/>
  <c r="C46" i="6"/>
  <c r="BV46" i="6" s="1"/>
  <c r="BL45" i="6"/>
  <c r="BK45" i="6"/>
  <c r="BJ45" i="6"/>
  <c r="BI45" i="6"/>
  <c r="BH45" i="6"/>
  <c r="BG45" i="6"/>
  <c r="BF45" i="6"/>
  <c r="BE45" i="6"/>
  <c r="BD45" i="6"/>
  <c r="BC45" i="6"/>
  <c r="BB45" i="6"/>
  <c r="BA45" i="6"/>
  <c r="C45" i="6"/>
  <c r="BQ45" i="6" s="1"/>
  <c r="BL44" i="6"/>
  <c r="BK44" i="6"/>
  <c r="BJ44" i="6"/>
  <c r="BI44" i="6"/>
  <c r="BH44" i="6"/>
  <c r="BG44" i="6"/>
  <c r="BF44" i="6"/>
  <c r="BE44" i="6"/>
  <c r="BD44" i="6"/>
  <c r="BC44" i="6"/>
  <c r="BB44" i="6"/>
  <c r="BA44" i="6"/>
  <c r="C44" i="6"/>
  <c r="BR44" i="6" s="1"/>
  <c r="BL43" i="6"/>
  <c r="BK43" i="6"/>
  <c r="BJ43" i="6"/>
  <c r="BI43" i="6"/>
  <c r="BH43" i="6"/>
  <c r="BG43" i="6"/>
  <c r="BF43" i="6"/>
  <c r="BE43" i="6"/>
  <c r="BD43" i="6"/>
  <c r="BC43" i="6"/>
  <c r="BB43" i="6"/>
  <c r="BA43" i="6"/>
  <c r="C43" i="6"/>
  <c r="BR43" i="6" s="1"/>
  <c r="BL42" i="6"/>
  <c r="BK42" i="6"/>
  <c r="BJ42" i="6"/>
  <c r="BI42" i="6"/>
  <c r="BH42" i="6"/>
  <c r="BG42" i="6"/>
  <c r="BF42" i="6"/>
  <c r="BE42" i="6"/>
  <c r="BD42" i="6"/>
  <c r="BC42" i="6"/>
  <c r="BB42" i="6"/>
  <c r="BA42" i="6"/>
  <c r="C42" i="6"/>
  <c r="BR42" i="6" s="1"/>
  <c r="BL41" i="6"/>
  <c r="BK41" i="6"/>
  <c r="BJ41" i="6"/>
  <c r="BI41" i="6"/>
  <c r="BH41" i="6"/>
  <c r="BG41" i="6"/>
  <c r="BF41" i="6"/>
  <c r="BE41" i="6"/>
  <c r="BD41" i="6"/>
  <c r="BC41" i="6"/>
  <c r="BB41" i="6"/>
  <c r="BA41" i="6"/>
  <c r="C41" i="6"/>
  <c r="BP41" i="6" s="1"/>
  <c r="BL40" i="6"/>
  <c r="BK40" i="6"/>
  <c r="BJ40" i="6"/>
  <c r="BI40" i="6"/>
  <c r="BH40" i="6"/>
  <c r="BG40" i="6"/>
  <c r="BF40" i="6"/>
  <c r="BE40" i="6"/>
  <c r="BD40" i="6"/>
  <c r="BC40" i="6"/>
  <c r="BB40" i="6"/>
  <c r="BA40" i="6"/>
  <c r="C40" i="6"/>
  <c r="BW40" i="6" s="1"/>
  <c r="BL39" i="6"/>
  <c r="BK39" i="6"/>
  <c r="BJ39" i="6"/>
  <c r="BI39" i="6"/>
  <c r="BH39" i="6"/>
  <c r="BG39" i="6"/>
  <c r="BF39" i="6"/>
  <c r="BE39" i="6"/>
  <c r="BD39" i="6"/>
  <c r="BC39" i="6"/>
  <c r="BB39" i="6"/>
  <c r="BA39" i="6"/>
  <c r="C39" i="6"/>
  <c r="BQ39" i="6" s="1"/>
  <c r="BL38" i="6"/>
  <c r="BK38" i="6"/>
  <c r="BJ38" i="6"/>
  <c r="BI38" i="6"/>
  <c r="BH38" i="6"/>
  <c r="BG38" i="6"/>
  <c r="BF38" i="6"/>
  <c r="BE38" i="6"/>
  <c r="BD38" i="6"/>
  <c r="BC38" i="6"/>
  <c r="BB38" i="6"/>
  <c r="BA38" i="6"/>
  <c r="C38" i="6"/>
  <c r="BW38" i="6" s="1"/>
  <c r="BL37" i="6"/>
  <c r="BK37" i="6"/>
  <c r="BJ37" i="6"/>
  <c r="BI37" i="6"/>
  <c r="BH37" i="6"/>
  <c r="BG37" i="6"/>
  <c r="BF37" i="6"/>
  <c r="BE37" i="6"/>
  <c r="BD37" i="6"/>
  <c r="BC37" i="6"/>
  <c r="BB37" i="6"/>
  <c r="BA37" i="6"/>
  <c r="C37" i="6"/>
  <c r="BP37" i="6" s="1"/>
  <c r="BL36" i="6"/>
  <c r="BK36" i="6"/>
  <c r="BJ36" i="6"/>
  <c r="BI36" i="6"/>
  <c r="BH36" i="6"/>
  <c r="BG36" i="6"/>
  <c r="BF36" i="6"/>
  <c r="BE36" i="6"/>
  <c r="BD36" i="6"/>
  <c r="BC36" i="6"/>
  <c r="BB36" i="6"/>
  <c r="BA36" i="6"/>
  <c r="C36" i="6"/>
  <c r="BL35" i="6"/>
  <c r="BK35" i="6"/>
  <c r="BJ35" i="6"/>
  <c r="BI35" i="6"/>
  <c r="BH35" i="6"/>
  <c r="BG35" i="6"/>
  <c r="BF35" i="6"/>
  <c r="BE35" i="6"/>
  <c r="BD35" i="6"/>
  <c r="BC35" i="6"/>
  <c r="BB35" i="6"/>
  <c r="BA35" i="6"/>
  <c r="C35" i="6"/>
  <c r="BQ35" i="6" s="1"/>
  <c r="BL34" i="6"/>
  <c r="BK34" i="6"/>
  <c r="BJ34" i="6"/>
  <c r="BI34" i="6"/>
  <c r="BH34" i="6"/>
  <c r="BG34" i="6"/>
  <c r="BF34" i="6"/>
  <c r="BE34" i="6"/>
  <c r="BD34" i="6"/>
  <c r="BC34" i="6"/>
  <c r="BB34" i="6"/>
  <c r="BA34" i="6"/>
  <c r="C34" i="6"/>
  <c r="BT34" i="6" s="1"/>
  <c r="BL33" i="6"/>
  <c r="BK33" i="6"/>
  <c r="BJ33" i="6"/>
  <c r="BI33" i="6"/>
  <c r="BH33" i="6"/>
  <c r="BG33" i="6"/>
  <c r="BF33" i="6"/>
  <c r="BE33" i="6"/>
  <c r="BD33" i="6"/>
  <c r="BC33" i="6"/>
  <c r="BB33" i="6"/>
  <c r="BA33" i="6"/>
  <c r="C33" i="6"/>
  <c r="BQ33" i="6" s="1"/>
  <c r="BL32" i="6"/>
  <c r="BK32" i="6"/>
  <c r="BJ32" i="6"/>
  <c r="BI32" i="6"/>
  <c r="BH32" i="6"/>
  <c r="BG32" i="6"/>
  <c r="BF32" i="6"/>
  <c r="BE32" i="6"/>
  <c r="BD32" i="6"/>
  <c r="BC32" i="6"/>
  <c r="BB32" i="6"/>
  <c r="BA32" i="6"/>
  <c r="C32" i="6"/>
  <c r="BS32" i="6" s="1"/>
  <c r="BL31" i="6"/>
  <c r="BK31" i="6"/>
  <c r="BJ31" i="6"/>
  <c r="BI31" i="6"/>
  <c r="BH31" i="6"/>
  <c r="BG31" i="6"/>
  <c r="BF31" i="6"/>
  <c r="BE31" i="6"/>
  <c r="BD31" i="6"/>
  <c r="BC31" i="6"/>
  <c r="BB31" i="6"/>
  <c r="BA31" i="6"/>
  <c r="C31" i="6"/>
  <c r="BM31" i="6" s="1"/>
  <c r="BL30" i="6"/>
  <c r="BK30" i="6"/>
  <c r="BJ30" i="6"/>
  <c r="BI30" i="6"/>
  <c r="BH30" i="6"/>
  <c r="BG30" i="6"/>
  <c r="BF30" i="6"/>
  <c r="BE30" i="6"/>
  <c r="BD30" i="6"/>
  <c r="BC30" i="6"/>
  <c r="BB30" i="6"/>
  <c r="BA30" i="6"/>
  <c r="C30" i="6"/>
  <c r="BS30" i="6" s="1"/>
  <c r="BL29" i="6"/>
  <c r="BK29" i="6"/>
  <c r="BJ29" i="6"/>
  <c r="BI29" i="6"/>
  <c r="BH29" i="6"/>
  <c r="BG29" i="6"/>
  <c r="BF29" i="6"/>
  <c r="BE29" i="6"/>
  <c r="BD29" i="6"/>
  <c r="BC29" i="6"/>
  <c r="BB29" i="6"/>
  <c r="BA29" i="6"/>
  <c r="C29" i="6"/>
  <c r="BS29" i="6" s="1"/>
  <c r="BL28" i="6"/>
  <c r="BK28" i="6"/>
  <c r="BJ28" i="6"/>
  <c r="BI28" i="6"/>
  <c r="BH28" i="6"/>
  <c r="BG28" i="6"/>
  <c r="BF28" i="6"/>
  <c r="BE28" i="6"/>
  <c r="BD28" i="6"/>
  <c r="BC28" i="6"/>
  <c r="BB28" i="6"/>
  <c r="BA28" i="6"/>
  <c r="C28" i="6"/>
  <c r="BS28" i="6" s="1"/>
  <c r="BL27" i="6"/>
  <c r="BK27" i="6"/>
  <c r="BJ27" i="6"/>
  <c r="BI27" i="6"/>
  <c r="BH27" i="6"/>
  <c r="BG27" i="6"/>
  <c r="BF27" i="6"/>
  <c r="BE27" i="6"/>
  <c r="BD27" i="6"/>
  <c r="BC27" i="6"/>
  <c r="BB27" i="6"/>
  <c r="BA27" i="6"/>
  <c r="C27" i="6"/>
  <c r="BL26" i="6"/>
  <c r="BK26" i="6"/>
  <c r="BJ26" i="6"/>
  <c r="BI26" i="6"/>
  <c r="BH26" i="6"/>
  <c r="BG26" i="6"/>
  <c r="BF26" i="6"/>
  <c r="BE26" i="6"/>
  <c r="BD26" i="6"/>
  <c r="BC26" i="6"/>
  <c r="BB26" i="6"/>
  <c r="BA26" i="6"/>
  <c r="C26" i="6"/>
  <c r="BQ26" i="6" s="1"/>
  <c r="BL25" i="6"/>
  <c r="BK25" i="6"/>
  <c r="BJ25" i="6"/>
  <c r="BI25" i="6"/>
  <c r="BH25" i="6"/>
  <c r="BG25" i="6"/>
  <c r="BF25" i="6"/>
  <c r="BE25" i="6"/>
  <c r="BD25" i="6"/>
  <c r="BC25" i="6"/>
  <c r="BB25" i="6"/>
  <c r="BA25" i="6"/>
  <c r="C25" i="6"/>
  <c r="BQ25" i="6" s="1"/>
  <c r="BL24" i="6"/>
  <c r="BK24" i="6"/>
  <c r="BJ24" i="6"/>
  <c r="BI24" i="6"/>
  <c r="BH24" i="6"/>
  <c r="BG24" i="6"/>
  <c r="BF24" i="6"/>
  <c r="BE24" i="6"/>
  <c r="BD24" i="6"/>
  <c r="BC24" i="6"/>
  <c r="BB24" i="6"/>
  <c r="BA24" i="6"/>
  <c r="C24" i="6"/>
  <c r="BL23" i="6"/>
  <c r="BK23" i="6"/>
  <c r="BJ23" i="6"/>
  <c r="BI23" i="6"/>
  <c r="BH23" i="6"/>
  <c r="BG23" i="6"/>
  <c r="BF23" i="6"/>
  <c r="BE23" i="6"/>
  <c r="BD23" i="6"/>
  <c r="BC23" i="6"/>
  <c r="BB23" i="6"/>
  <c r="BA23" i="6"/>
  <c r="C23" i="6"/>
  <c r="BV23" i="6" s="1"/>
  <c r="BL22" i="6"/>
  <c r="BK22" i="6"/>
  <c r="BJ22" i="6"/>
  <c r="BI22" i="6"/>
  <c r="BH22" i="6"/>
  <c r="BG22" i="6"/>
  <c r="BF22" i="6"/>
  <c r="BE22" i="6"/>
  <c r="BD22" i="6"/>
  <c r="BC22" i="6"/>
  <c r="BB22" i="6"/>
  <c r="BA22" i="6"/>
  <c r="C22" i="6"/>
  <c r="BW22" i="6" s="1"/>
  <c r="BL21" i="6"/>
  <c r="BK21" i="6"/>
  <c r="BJ21" i="6"/>
  <c r="BI21" i="6"/>
  <c r="BH21" i="6"/>
  <c r="BG21" i="6"/>
  <c r="BF21" i="6"/>
  <c r="BE21" i="6"/>
  <c r="BD21" i="6"/>
  <c r="BC21" i="6"/>
  <c r="BB21" i="6"/>
  <c r="BA21" i="6"/>
  <c r="C21" i="6"/>
  <c r="BS21" i="6" s="1"/>
  <c r="BL20" i="6"/>
  <c r="BK20" i="6"/>
  <c r="BJ20" i="6"/>
  <c r="BI20" i="6"/>
  <c r="BH20" i="6"/>
  <c r="BG20" i="6"/>
  <c r="BF20" i="6"/>
  <c r="BE20" i="6"/>
  <c r="BD20" i="6"/>
  <c r="BC20" i="6"/>
  <c r="BB20" i="6"/>
  <c r="BA20" i="6"/>
  <c r="C20" i="6"/>
  <c r="BX20" i="6" s="1"/>
  <c r="BL19" i="6"/>
  <c r="BK19" i="6"/>
  <c r="BJ19" i="6"/>
  <c r="BI19" i="6"/>
  <c r="BH19" i="6"/>
  <c r="BG19" i="6"/>
  <c r="BF19" i="6"/>
  <c r="BE19" i="6"/>
  <c r="BD19" i="6"/>
  <c r="BC19" i="6"/>
  <c r="BB19" i="6"/>
  <c r="BA19" i="6"/>
  <c r="C19" i="6"/>
  <c r="BL18" i="6"/>
  <c r="BK18" i="6"/>
  <c r="BJ18" i="6"/>
  <c r="BI18" i="6"/>
  <c r="BH18" i="6"/>
  <c r="BG18" i="6"/>
  <c r="BF18" i="6"/>
  <c r="BE18" i="6"/>
  <c r="BD18" i="6"/>
  <c r="BC18" i="6"/>
  <c r="BB18" i="6"/>
  <c r="BA18" i="6"/>
  <c r="C18" i="6"/>
  <c r="BM18" i="6" s="1"/>
  <c r="BL17" i="6"/>
  <c r="BK17" i="6"/>
  <c r="BJ17" i="6"/>
  <c r="BI17" i="6"/>
  <c r="BH17" i="6"/>
  <c r="BG17" i="6"/>
  <c r="BF17" i="6"/>
  <c r="BE17" i="6"/>
  <c r="BD17" i="6"/>
  <c r="BC17" i="6"/>
  <c r="BB17" i="6"/>
  <c r="BA17" i="6"/>
  <c r="C17" i="6"/>
  <c r="BM17" i="6" s="1"/>
  <c r="BL16" i="6"/>
  <c r="BK16" i="6"/>
  <c r="BJ16" i="6"/>
  <c r="BI16" i="6"/>
  <c r="BH16" i="6"/>
  <c r="BG16" i="6"/>
  <c r="BF16" i="6"/>
  <c r="BE16" i="6"/>
  <c r="BD16" i="6"/>
  <c r="BC16" i="6"/>
  <c r="BB16" i="6"/>
  <c r="BA16" i="6"/>
  <c r="C16" i="6"/>
  <c r="BT16" i="6" s="1"/>
  <c r="BL15" i="6"/>
  <c r="BK15" i="6"/>
  <c r="BJ15" i="6"/>
  <c r="BI15" i="6"/>
  <c r="BH15" i="6"/>
  <c r="BG15" i="6"/>
  <c r="BF15" i="6"/>
  <c r="BE15" i="6"/>
  <c r="BD15" i="6"/>
  <c r="BC15" i="6"/>
  <c r="BB15" i="6"/>
  <c r="BA15" i="6"/>
  <c r="C15" i="6"/>
  <c r="BR15" i="6" s="1"/>
  <c r="BL14" i="6"/>
  <c r="BK14" i="6"/>
  <c r="BJ14" i="6"/>
  <c r="BI14" i="6"/>
  <c r="BH14" i="6"/>
  <c r="BG14" i="6"/>
  <c r="BF14" i="6"/>
  <c r="BE14" i="6"/>
  <c r="BD14" i="6"/>
  <c r="BC14" i="6"/>
  <c r="BB14" i="6"/>
  <c r="BA14" i="6"/>
  <c r="C14" i="6"/>
  <c r="BP14" i="6" s="1"/>
  <c r="BL13" i="6"/>
  <c r="BK13" i="6"/>
  <c r="BJ13" i="6"/>
  <c r="BI13" i="6"/>
  <c r="BH13" i="6"/>
  <c r="BG13" i="6"/>
  <c r="BF13" i="6"/>
  <c r="BE13" i="6"/>
  <c r="BD13" i="6"/>
  <c r="BC13" i="6"/>
  <c r="BB13" i="6"/>
  <c r="BA13" i="6"/>
  <c r="C13" i="6"/>
  <c r="BX13" i="6" s="1"/>
  <c r="BL12" i="6"/>
  <c r="BK12" i="6"/>
  <c r="BJ12" i="6"/>
  <c r="BI12" i="6"/>
  <c r="BH12" i="6"/>
  <c r="BG12" i="6"/>
  <c r="BF12" i="6"/>
  <c r="BE12" i="6"/>
  <c r="BD12" i="6"/>
  <c r="BC12" i="6"/>
  <c r="BB12" i="6"/>
  <c r="BA12" i="6"/>
  <c r="C12" i="6"/>
  <c r="BR12" i="6" s="1"/>
  <c r="BL11" i="6"/>
  <c r="BK11" i="6"/>
  <c r="BJ11" i="6"/>
  <c r="BI11" i="6"/>
  <c r="BH11" i="6"/>
  <c r="BG11" i="6"/>
  <c r="BF11" i="6"/>
  <c r="BE11" i="6"/>
  <c r="BD11" i="6"/>
  <c r="BC11" i="6"/>
  <c r="BB11" i="6"/>
  <c r="BA11" i="6"/>
  <c r="C11" i="6"/>
  <c r="BV11" i="6" s="1"/>
  <c r="BL10" i="6"/>
  <c r="BK10" i="6"/>
  <c r="BJ10" i="6"/>
  <c r="BI10" i="6"/>
  <c r="BH10" i="6"/>
  <c r="BG10" i="6"/>
  <c r="BF10" i="6"/>
  <c r="BE10" i="6"/>
  <c r="BD10" i="6"/>
  <c r="BC10" i="6"/>
  <c r="BB10" i="6"/>
  <c r="BA10" i="6"/>
  <c r="C10" i="6"/>
  <c r="BU10" i="6" s="1"/>
  <c r="BL9" i="6"/>
  <c r="BK9" i="6"/>
  <c r="BJ9" i="6"/>
  <c r="BI9" i="6"/>
  <c r="BH9" i="6"/>
  <c r="BG9" i="6"/>
  <c r="BF9" i="6"/>
  <c r="BE9" i="6"/>
  <c r="BD9" i="6"/>
  <c r="BC9" i="6"/>
  <c r="BB9" i="6"/>
  <c r="BA9" i="6"/>
  <c r="C9" i="6"/>
  <c r="BT9" i="6" s="1"/>
  <c r="BL8" i="6"/>
  <c r="BK8" i="6"/>
  <c r="BJ8" i="6"/>
  <c r="BI8" i="6"/>
  <c r="BH8" i="6"/>
  <c r="BG8" i="6"/>
  <c r="BF8" i="6"/>
  <c r="BE8" i="6"/>
  <c r="BD8" i="6"/>
  <c r="BC8" i="6"/>
  <c r="BB8" i="6"/>
  <c r="BA8" i="6"/>
  <c r="C8" i="6"/>
  <c r="BL7" i="6"/>
  <c r="BK7" i="6"/>
  <c r="BJ7" i="6"/>
  <c r="BI7" i="6"/>
  <c r="BH7" i="6"/>
  <c r="BG7" i="6"/>
  <c r="BF7" i="6"/>
  <c r="BE7" i="6"/>
  <c r="BD7" i="6"/>
  <c r="BC7" i="6"/>
  <c r="BB7" i="6"/>
  <c r="BA7" i="6"/>
  <c r="C7" i="6"/>
  <c r="BQ7" i="6" s="1"/>
  <c r="BL6" i="6"/>
  <c r="BK6" i="6"/>
  <c r="BJ6" i="6"/>
  <c r="BI6" i="6"/>
  <c r="BH6" i="6"/>
  <c r="BG6" i="6"/>
  <c r="BF6" i="6"/>
  <c r="BE6" i="6"/>
  <c r="BD6" i="6"/>
  <c r="BC6" i="6"/>
  <c r="BB6" i="6"/>
  <c r="BA6" i="6"/>
  <c r="C6" i="6"/>
  <c r="BV6" i="6" s="1"/>
  <c r="BL5" i="6"/>
  <c r="BK5" i="6"/>
  <c r="BJ5" i="6"/>
  <c r="BI5" i="6"/>
  <c r="BH5" i="6"/>
  <c r="BG5" i="6"/>
  <c r="BF5" i="6"/>
  <c r="BE5" i="6"/>
  <c r="BD5" i="6"/>
  <c r="BC5" i="6"/>
  <c r="BB5" i="6"/>
  <c r="BA5" i="6"/>
  <c r="C5" i="6"/>
  <c r="BR5" i="6" s="1"/>
  <c r="AY3" i="6"/>
  <c r="AA3" i="6"/>
  <c r="O3" i="6"/>
  <c r="E13" i="5"/>
  <c r="E12" i="5"/>
  <c r="E11" i="5"/>
  <c r="E10" i="5"/>
  <c r="B10" i="5"/>
  <c r="B11" i="5" s="1"/>
  <c r="E9" i="5"/>
  <c r="C9" i="5"/>
  <c r="D9" i="5" s="1"/>
  <c r="E8" i="5"/>
  <c r="C8" i="5"/>
  <c r="D8" i="5" s="1"/>
  <c r="E7" i="5"/>
  <c r="C7" i="5"/>
  <c r="D7" i="5" s="1"/>
  <c r="E6" i="5"/>
  <c r="C6" i="5"/>
  <c r="D6" i="5" s="1"/>
  <c r="E5" i="5"/>
  <c r="C5" i="5"/>
  <c r="D5" i="5" s="1"/>
  <c r="E4" i="5"/>
  <c r="C4" i="5"/>
  <c r="D4" i="5" s="1"/>
  <c r="E3" i="5"/>
  <c r="C3" i="5"/>
  <c r="D3" i="5" s="1"/>
  <c r="D84" i="7" l="1"/>
  <c r="D35" i="7"/>
  <c r="D133" i="7"/>
  <c r="D89" i="7"/>
  <c r="D95" i="7"/>
  <c r="D136" i="7"/>
  <c r="D56" i="7"/>
  <c r="D93" i="7"/>
  <c r="D39" i="7"/>
  <c r="D40" i="7"/>
  <c r="D48" i="7"/>
  <c r="D91" i="7"/>
  <c r="D49" i="7"/>
  <c r="D52" i="7"/>
  <c r="D87" i="7"/>
  <c r="D142" i="7"/>
  <c r="D58" i="7"/>
  <c r="D60" i="7"/>
  <c r="D6" i="7"/>
  <c r="D71" i="7"/>
  <c r="D82" i="7"/>
  <c r="D5" i="7"/>
  <c r="D10" i="7"/>
  <c r="D14" i="7"/>
  <c r="D18" i="7"/>
  <c r="D22" i="7"/>
  <c r="D47" i="7"/>
  <c r="D53" i="7"/>
  <c r="D78" i="7"/>
  <c r="D115" i="7"/>
  <c r="D137" i="7"/>
  <c r="D9" i="7"/>
  <c r="D13" i="7"/>
  <c r="D17" i="7"/>
  <c r="D21" i="7"/>
  <c r="D25" i="7"/>
  <c r="D64" i="7"/>
  <c r="D119" i="7"/>
  <c r="D120" i="7"/>
  <c r="D141" i="7"/>
  <c r="D7" i="7"/>
  <c r="D11" i="7"/>
  <c r="D15" i="7"/>
  <c r="D19" i="7"/>
  <c r="D23" i="7"/>
  <c r="D76" i="7"/>
  <c r="D80" i="7"/>
  <c r="D130" i="7"/>
  <c r="D72" i="7"/>
  <c r="D107" i="7"/>
  <c r="D109" i="7"/>
  <c r="D111" i="7"/>
  <c r="D27" i="7"/>
  <c r="D31" i="7"/>
  <c r="D33" i="7"/>
  <c r="D8" i="7"/>
  <c r="D12" i="7"/>
  <c r="D16" i="7"/>
  <c r="D20" i="7"/>
  <c r="D24" i="7"/>
  <c r="D26" i="7"/>
  <c r="D28" i="7"/>
  <c r="D29" i="7"/>
  <c r="D34" i="7"/>
  <c r="D30" i="7"/>
  <c r="D37" i="7"/>
  <c r="D43" i="7"/>
  <c r="D44" i="7"/>
  <c r="D38" i="7"/>
  <c r="D32" i="7"/>
  <c r="D36" i="7"/>
  <c r="D50" i="7"/>
  <c r="D55" i="7"/>
  <c r="D57" i="7"/>
  <c r="D59" i="7"/>
  <c r="D61" i="7"/>
  <c r="D41" i="7"/>
  <c r="D45" i="7"/>
  <c r="D54" i="7"/>
  <c r="D75" i="7"/>
  <c r="D42" i="7"/>
  <c r="D46" i="7"/>
  <c r="D51" i="7"/>
  <c r="D67" i="7"/>
  <c r="D65" i="7"/>
  <c r="D63" i="7"/>
  <c r="D74" i="7"/>
  <c r="D68" i="7"/>
  <c r="D62" i="7"/>
  <c r="D66" i="7"/>
  <c r="D73" i="7"/>
  <c r="D70" i="7"/>
  <c r="D77" i="7"/>
  <c r="D69" i="7"/>
  <c r="D81" i="7"/>
  <c r="D79" i="7"/>
  <c r="D85" i="7"/>
  <c r="D97" i="7"/>
  <c r="D99" i="7"/>
  <c r="D83" i="7"/>
  <c r="D88" i="7"/>
  <c r="D90" i="7"/>
  <c r="D98" i="7"/>
  <c r="D103" i="7"/>
  <c r="D94" i="7"/>
  <c r="D106" i="7"/>
  <c r="D102" i="7"/>
  <c r="D101" i="7"/>
  <c r="D96" i="7"/>
  <c r="D108" i="7"/>
  <c r="D100" i="7"/>
  <c r="D104" i="7"/>
  <c r="D105" i="7"/>
  <c r="D110" i="7"/>
  <c r="D114" i="7"/>
  <c r="D112" i="7"/>
  <c r="D121" i="7"/>
  <c r="D116" i="7"/>
  <c r="D113" i="7"/>
  <c r="D123" i="7"/>
  <c r="D124" i="7"/>
  <c r="D117" i="7"/>
  <c r="D118" i="7"/>
  <c r="D129" i="7"/>
  <c r="D125" i="7"/>
  <c r="D122" i="7"/>
  <c r="D126" i="7"/>
  <c r="D139" i="7"/>
  <c r="D131" i="7"/>
  <c r="D132" i="7"/>
  <c r="D134" i="7"/>
  <c r="D128" i="7"/>
  <c r="D138" i="7"/>
  <c r="D135" i="7"/>
  <c r="D140" i="7"/>
  <c r="D143" i="7"/>
  <c r="D144" i="7"/>
  <c r="D145" i="7"/>
  <c r="BR46" i="6"/>
  <c r="BT43" i="6"/>
  <c r="D33" i="6"/>
  <c r="BS110" i="6"/>
  <c r="BR23" i="6"/>
  <c r="BU17" i="6"/>
  <c r="BM41" i="6"/>
  <c r="BP98" i="6"/>
  <c r="BP7" i="6"/>
  <c r="D18" i="6"/>
  <c r="BO110" i="6"/>
  <c r="BN6" i="6"/>
  <c r="BT124" i="6"/>
  <c r="BM15" i="6"/>
  <c r="BO34" i="6"/>
  <c r="D7" i="6"/>
  <c r="BV15" i="6"/>
  <c r="BV103" i="6"/>
  <c r="BN115" i="6"/>
  <c r="BT14" i="6"/>
  <c r="BU33" i="6"/>
  <c r="BT42" i="6"/>
  <c r="BU18" i="6"/>
  <c r="BM99" i="6"/>
  <c r="BR102" i="6"/>
  <c r="BO108" i="6"/>
  <c r="BM91" i="6"/>
  <c r="BO104" i="6"/>
  <c r="BM132" i="6"/>
  <c r="BX31" i="6"/>
  <c r="BN54" i="6"/>
  <c r="BT63" i="6"/>
  <c r="BO75" i="6"/>
  <c r="BO79" i="6"/>
  <c r="BN82" i="6"/>
  <c r="BX107" i="6"/>
  <c r="BX111" i="6"/>
  <c r="BM117" i="6"/>
  <c r="D6" i="6"/>
  <c r="BV54" i="6"/>
  <c r="BR78" i="6"/>
  <c r="BO11" i="6"/>
  <c r="BM14" i="6"/>
  <c r="BS15" i="6"/>
  <c r="BO74" i="6"/>
  <c r="BX78" i="6"/>
  <c r="BX106" i="6"/>
  <c r="BN137" i="6"/>
  <c r="BM125" i="6"/>
  <c r="BW34" i="6"/>
  <c r="BN37" i="6"/>
  <c r="D78" i="6"/>
  <c r="BQ136" i="6"/>
  <c r="BP43" i="6"/>
  <c r="BN61" i="6"/>
  <c r="BU67" i="6"/>
  <c r="BR70" i="6"/>
  <c r="BM101" i="6"/>
  <c r="D87" i="6"/>
  <c r="BV133" i="6"/>
  <c r="BN41" i="6"/>
  <c r="D51" i="6"/>
  <c r="BN99" i="6"/>
  <c r="BR101" i="6"/>
  <c r="BS41" i="6"/>
  <c r="BR99" i="6"/>
  <c r="BU101" i="6"/>
  <c r="BM127" i="6"/>
  <c r="BS6" i="6"/>
  <c r="D11" i="6"/>
  <c r="BW15" i="6"/>
  <c r="BR25" i="6"/>
  <c r="D41" i="6"/>
  <c r="BV41" i="6"/>
  <c r="BM60" i="6"/>
  <c r="BS73" i="6"/>
  <c r="BX74" i="6"/>
  <c r="BN86" i="6"/>
  <c r="BM90" i="6"/>
  <c r="BS91" i="6"/>
  <c r="BV97" i="6"/>
  <c r="D99" i="6"/>
  <c r="BX99" i="6"/>
  <c r="D101" i="6"/>
  <c r="BV101" i="6"/>
  <c r="BP109" i="6"/>
  <c r="BT120" i="6"/>
  <c r="D14" i="6"/>
  <c r="BM39" i="6"/>
  <c r="BX41" i="6"/>
  <c r="BW73" i="6"/>
  <c r="BO86" i="6"/>
  <c r="BW90" i="6"/>
  <c r="BM105" i="6"/>
  <c r="BN106" i="6"/>
  <c r="BU109" i="6"/>
  <c r="BM119" i="6"/>
  <c r="BR138" i="6"/>
  <c r="BP56" i="6"/>
  <c r="BU59" i="6"/>
  <c r="BR72" i="6"/>
  <c r="BR77" i="6"/>
  <c r="BQ85" i="6"/>
  <c r="BO89" i="6"/>
  <c r="BR96" i="6"/>
  <c r="BX105" i="6"/>
  <c r="BO106" i="6"/>
  <c r="BV108" i="6"/>
  <c r="BQ119" i="6"/>
  <c r="BQ129" i="6"/>
  <c r="BN133" i="6"/>
  <c r="BM51" i="6"/>
  <c r="BS77" i="6"/>
  <c r="BS106" i="6"/>
  <c r="BQ133" i="6"/>
  <c r="BN23" i="6"/>
  <c r="BP33" i="6"/>
  <c r="BR34" i="6"/>
  <c r="D39" i="6"/>
  <c r="BP47" i="6"/>
  <c r="BR50" i="6"/>
  <c r="BX51" i="6"/>
  <c r="BN55" i="6"/>
  <c r="BP65" i="6"/>
  <c r="BQ76" i="6"/>
  <c r="BW84" i="6"/>
  <c r="BM103" i="6"/>
  <c r="D106" i="6"/>
  <c r="BW106" i="6"/>
  <c r="D130" i="6"/>
  <c r="BX132" i="6"/>
  <c r="BU133" i="6"/>
  <c r="BU95" i="6"/>
  <c r="BM5" i="6"/>
  <c r="BX6" i="6"/>
  <c r="BT7" i="6"/>
  <c r="D9" i="6"/>
  <c r="BQ14" i="6"/>
  <c r="BU25" i="6"/>
  <c r="BV34" i="6"/>
  <c r="BM35" i="6"/>
  <c r="BU43" i="6"/>
  <c r="BV45" i="6"/>
  <c r="BT46" i="6"/>
  <c r="BT47" i="6"/>
  <c r="BN48" i="6"/>
  <c r="BM49" i="6"/>
  <c r="BO55" i="6"/>
  <c r="BQ56" i="6"/>
  <c r="BN60" i="6"/>
  <c r="BV67" i="6"/>
  <c r="BU73" i="6"/>
  <c r="BR74" i="6"/>
  <c r="BW75" i="6"/>
  <c r="BM85" i="6"/>
  <c r="BT101" i="6"/>
  <c r="BX103" i="6"/>
  <c r="BR104" i="6"/>
  <c r="BN105" i="6"/>
  <c r="BR106" i="6"/>
  <c r="BR108" i="6"/>
  <c r="BM109" i="6"/>
  <c r="D113" i="6"/>
  <c r="BW116" i="6"/>
  <c r="BN117" i="6"/>
  <c r="BN119" i="6"/>
  <c r="BM121" i="6"/>
  <c r="BP126" i="6"/>
  <c r="BT127" i="6"/>
  <c r="BM133" i="6"/>
  <c r="BU136" i="6"/>
  <c r="BU137" i="6"/>
  <c r="BX66" i="6"/>
  <c r="BP5" i="6"/>
  <c r="BV7" i="6"/>
  <c r="BR14" i="6"/>
  <c r="BP35" i="6"/>
  <c r="BX45" i="6"/>
  <c r="BU47" i="6"/>
  <c r="BR48" i="6"/>
  <c r="BQ49" i="6"/>
  <c r="BW55" i="6"/>
  <c r="BS60" i="6"/>
  <c r="BQ105" i="6"/>
  <c r="BQ117" i="6"/>
  <c r="BW127" i="6"/>
  <c r="BQ144" i="6"/>
  <c r="BS5" i="6"/>
  <c r="BR35" i="6"/>
  <c r="BS49" i="6"/>
  <c r="BT60" i="6"/>
  <c r="BT85" i="6"/>
  <c r="D105" i="6"/>
  <c r="BR105" i="6"/>
  <c r="BW108" i="6"/>
  <c r="D117" i="6"/>
  <c r="BR117" i="6"/>
  <c r="BT119" i="6"/>
  <c r="BN125" i="6"/>
  <c r="D127" i="6"/>
  <c r="BX127" i="6"/>
  <c r="BT45" i="6"/>
  <c r="D5" i="6"/>
  <c r="BT5" i="6"/>
  <c r="BQ12" i="6"/>
  <c r="BU14" i="6"/>
  <c r="BN15" i="6"/>
  <c r="BN17" i="6"/>
  <c r="BQ18" i="6"/>
  <c r="BO22" i="6"/>
  <c r="BW23" i="6"/>
  <c r="BQ30" i="6"/>
  <c r="D35" i="6"/>
  <c r="BT35" i="6"/>
  <c r="BQ41" i="6"/>
  <c r="D49" i="6"/>
  <c r="BU49" i="6"/>
  <c r="BN50" i="6"/>
  <c r="BM58" i="6"/>
  <c r="BV60" i="6"/>
  <c r="BP61" i="6"/>
  <c r="BM65" i="6"/>
  <c r="BQ83" i="6"/>
  <c r="D85" i="6"/>
  <c r="BX85" i="6"/>
  <c r="BN89" i="6"/>
  <c r="BP91" i="6"/>
  <c r="BM97" i="6"/>
  <c r="BQ99" i="6"/>
  <c r="BX101" i="6"/>
  <c r="BS102" i="6"/>
  <c r="BN103" i="6"/>
  <c r="BS105" i="6"/>
  <c r="BX109" i="6"/>
  <c r="BW110" i="6"/>
  <c r="BU117" i="6"/>
  <c r="BU119" i="6"/>
  <c r="D121" i="6"/>
  <c r="BM131" i="6"/>
  <c r="BS133" i="6"/>
  <c r="BO134" i="6"/>
  <c r="BQ143" i="6"/>
  <c r="BU5" i="6"/>
  <c r="BV14" i="6"/>
  <c r="BM21" i="6"/>
  <c r="BU35" i="6"/>
  <c r="BM45" i="6"/>
  <c r="BV49" i="6"/>
  <c r="BX60" i="6"/>
  <c r="BO66" i="6"/>
  <c r="BQ69" i="6"/>
  <c r="BR92" i="6"/>
  <c r="BM95" i="6"/>
  <c r="BQ103" i="6"/>
  <c r="BT105" i="6"/>
  <c r="BN114" i="6"/>
  <c r="BV117" i="6"/>
  <c r="BP123" i="6"/>
  <c r="BM130" i="6"/>
  <c r="BO139" i="6"/>
  <c r="BU142" i="6"/>
  <c r="BX5" i="6"/>
  <c r="BP6" i="6"/>
  <c r="BM9" i="6"/>
  <c r="BV10" i="6"/>
  <c r="BT11" i="6"/>
  <c r="BU15" i="6"/>
  <c r="BP16" i="6"/>
  <c r="BR21" i="6"/>
  <c r="BM29" i="6"/>
  <c r="BN34" i="6"/>
  <c r="BX35" i="6"/>
  <c r="BT39" i="6"/>
  <c r="BU41" i="6"/>
  <c r="BN42" i="6"/>
  <c r="BM43" i="6"/>
  <c r="BN45" i="6"/>
  <c r="BX49" i="6"/>
  <c r="BT50" i="6"/>
  <c r="BR51" i="6"/>
  <c r="D62" i="6"/>
  <c r="BU65" i="6"/>
  <c r="BS66" i="6"/>
  <c r="BM67" i="6"/>
  <c r="BN72" i="6"/>
  <c r="BM73" i="6"/>
  <c r="BO77" i="6"/>
  <c r="BT91" i="6"/>
  <c r="BP95" i="6"/>
  <c r="BT99" i="6"/>
  <c r="BN101" i="6"/>
  <c r="D103" i="6"/>
  <c r="BR103" i="6"/>
  <c r="BU105" i="6"/>
  <c r="BR113" i="6"/>
  <c r="BS130" i="6"/>
  <c r="BX9" i="6"/>
  <c r="BR6" i="6"/>
  <c r="BU9" i="6"/>
  <c r="BN44" i="6"/>
  <c r="BS45" i="6"/>
  <c r="BM47" i="6"/>
  <c r="BT51" i="6"/>
  <c r="BX65" i="6"/>
  <c r="BW66" i="6"/>
  <c r="BN67" i="6"/>
  <c r="BO68" i="6"/>
  <c r="BO73" i="6"/>
  <c r="BM76" i="6"/>
  <c r="BX91" i="6"/>
  <c r="BT95" i="6"/>
  <c r="BU99" i="6"/>
  <c r="BQ101" i="6"/>
  <c r="BU103" i="6"/>
  <c r="BN104" i="6"/>
  <c r="BV105" i="6"/>
  <c r="BW113" i="6"/>
  <c r="BO122" i="6"/>
  <c r="BM136" i="6"/>
  <c r="BM137" i="6"/>
  <c r="BK2" i="6"/>
  <c r="BQ6" i="6"/>
  <c r="BX7" i="6"/>
  <c r="BW9" i="6"/>
  <c r="BM10" i="6"/>
  <c r="BX10" i="6"/>
  <c r="BQ11" i="6"/>
  <c r="BO12" i="6"/>
  <c r="BR13" i="6"/>
  <c r="BN25" i="6"/>
  <c r="BM25" i="6"/>
  <c r="BS25" i="6"/>
  <c r="BV25" i="6"/>
  <c r="BR29" i="6"/>
  <c r="BV33" i="6"/>
  <c r="BX48" i="6"/>
  <c r="BV48" i="6"/>
  <c r="BP48" i="6"/>
  <c r="BS48" i="6"/>
  <c r="BV58" i="6"/>
  <c r="BW59" i="6"/>
  <c r="BO100" i="6"/>
  <c r="BN100" i="6"/>
  <c r="BX100" i="6"/>
  <c r="BW100" i="6"/>
  <c r="BV100" i="6"/>
  <c r="BT100" i="6"/>
  <c r="BS100" i="6"/>
  <c r="D100" i="6"/>
  <c r="F5" i="5"/>
  <c r="F8" i="5"/>
  <c r="BN10" i="6"/>
  <c r="BS11" i="6"/>
  <c r="BN63" i="6"/>
  <c r="BM63" i="6"/>
  <c r="BX63" i="6"/>
  <c r="BV63" i="6"/>
  <c r="BQ63" i="6"/>
  <c r="D63" i="6"/>
  <c r="BU69" i="6"/>
  <c r="BT69" i="6"/>
  <c r="BS69" i="6"/>
  <c r="BR69" i="6"/>
  <c r="D69" i="6"/>
  <c r="BM69" i="6"/>
  <c r="BO94" i="6"/>
  <c r="BN94" i="6"/>
  <c r="BM94" i="6"/>
  <c r="BW94" i="6"/>
  <c r="BU94" i="6"/>
  <c r="BT94" i="6"/>
  <c r="BS19" i="6"/>
  <c r="BO19" i="6"/>
  <c r="BV52" i="6"/>
  <c r="D52" i="6"/>
  <c r="BN52" i="6"/>
  <c r="BN71" i="6"/>
  <c r="BM71" i="6"/>
  <c r="BX71" i="6"/>
  <c r="BV71" i="6"/>
  <c r="BU71" i="6"/>
  <c r="BQ71" i="6"/>
  <c r="D71" i="6"/>
  <c r="BP10" i="6"/>
  <c r="BQ29" i="6"/>
  <c r="BN29" i="6"/>
  <c r="BU29" i="6"/>
  <c r="BV29" i="6"/>
  <c r="BN68" i="6"/>
  <c r="BR68" i="6"/>
  <c r="BN7" i="6"/>
  <c r="D10" i="6"/>
  <c r="BQ10" i="6"/>
  <c r="D13" i="6"/>
  <c r="BX54" i="6"/>
  <c r="BO27" i="6"/>
  <c r="BQ27" i="6"/>
  <c r="BR10" i="6"/>
  <c r="BM19" i="6"/>
  <c r="BQ21" i="6"/>
  <c r="BN21" i="6"/>
  <c r="BU21" i="6"/>
  <c r="BV21" i="6"/>
  <c r="BM27" i="6"/>
  <c r="BT37" i="6"/>
  <c r="BS37" i="6"/>
  <c r="BX37" i="6"/>
  <c r="BM37" i="6"/>
  <c r="BQ37" i="6"/>
  <c r="BR38" i="6"/>
  <c r="BX44" i="6"/>
  <c r="BP44" i="6"/>
  <c r="BV44" i="6"/>
  <c r="BP52" i="6"/>
  <c r="BM56" i="6"/>
  <c r="BX56" i="6"/>
  <c r="BU56" i="6"/>
  <c r="BR56" i="6"/>
  <c r="D56" i="6"/>
  <c r="BT56" i="6"/>
  <c r="BP71" i="6"/>
  <c r="BS135" i="6"/>
  <c r="BU135" i="6"/>
  <c r="BR9" i="6"/>
  <c r="BS10" i="6"/>
  <c r="BX18" i="6"/>
  <c r="BW18" i="6"/>
  <c r="BO18" i="6"/>
  <c r="BS18" i="6"/>
  <c r="BV19" i="6"/>
  <c r="D37" i="6"/>
  <c r="BU37" i="6"/>
  <c r="BT38" i="6"/>
  <c r="BN40" i="6"/>
  <c r="D44" i="6"/>
  <c r="BR52" i="6"/>
  <c r="BT71" i="6"/>
  <c r="BQ88" i="6"/>
  <c r="BN88" i="6"/>
  <c r="BM88" i="6"/>
  <c r="BW88" i="6"/>
  <c r="BV88" i="6"/>
  <c r="BS88" i="6"/>
  <c r="F4" i="5"/>
  <c r="F7" i="5"/>
  <c r="BW19" i="6"/>
  <c r="BS26" i="6"/>
  <c r="BN33" i="6"/>
  <c r="BX33" i="6"/>
  <c r="BM33" i="6"/>
  <c r="BS33" i="6"/>
  <c r="BT33" i="6"/>
  <c r="BV37" i="6"/>
  <c r="BX39" i="6"/>
  <c r="BU39" i="6"/>
  <c r="BP39" i="6"/>
  <c r="BR39" i="6"/>
  <c r="BM59" i="6"/>
  <c r="BP63" i="6"/>
  <c r="BP69" i="6"/>
  <c r="BS94" i="6"/>
  <c r="BS14" i="6"/>
  <c r="BW17" i="6"/>
  <c r="BT41" i="6"/>
  <c r="BX43" i="6"/>
  <c r="BU45" i="6"/>
  <c r="BN46" i="6"/>
  <c r="BX47" i="6"/>
  <c r="BT49" i="6"/>
  <c r="BU51" i="6"/>
  <c r="BM55" i="6"/>
  <c r="BU60" i="6"/>
  <c r="BV66" i="6"/>
  <c r="BX67" i="6"/>
  <c r="BS74" i="6"/>
  <c r="BN76" i="6"/>
  <c r="BU78" i="6"/>
  <c r="BO83" i="6"/>
  <c r="BM86" i="6"/>
  <c r="BM89" i="6"/>
  <c r="BU91" i="6"/>
  <c r="BX95" i="6"/>
  <c r="BX96" i="6"/>
  <c r="BN97" i="6"/>
  <c r="BX97" i="6"/>
  <c r="BP99" i="6"/>
  <c r="BS101" i="6"/>
  <c r="BT103" i="6"/>
  <c r="BM107" i="6"/>
  <c r="BT108" i="6"/>
  <c r="BV110" i="6"/>
  <c r="BM111" i="6"/>
  <c r="BV113" i="6"/>
  <c r="BT114" i="6"/>
  <c r="BQ115" i="6"/>
  <c r="BP117" i="6"/>
  <c r="BV119" i="6"/>
  <c r="BW120" i="6"/>
  <c r="BN121" i="6"/>
  <c r="BU127" i="6"/>
  <c r="BW129" i="6"/>
  <c r="BO130" i="6"/>
  <c r="BV137" i="6"/>
  <c r="BS138" i="6"/>
  <c r="BQ139" i="6"/>
  <c r="BM143" i="6"/>
  <c r="BP97" i="6"/>
  <c r="BN107" i="6"/>
  <c r="BN111" i="6"/>
  <c r="BR115" i="6"/>
  <c r="BQ121" i="6"/>
  <c r="BQ130" i="6"/>
  <c r="BT138" i="6"/>
  <c r="BT76" i="6"/>
  <c r="BS83" i="6"/>
  <c r="D97" i="6"/>
  <c r="BQ97" i="6"/>
  <c r="D98" i="6"/>
  <c r="BP107" i="6"/>
  <c r="BP111" i="6"/>
  <c r="BS115" i="6"/>
  <c r="BR121" i="6"/>
  <c r="BS55" i="6"/>
  <c r="BP60" i="6"/>
  <c r="BQ61" i="6"/>
  <c r="BQ65" i="6"/>
  <c r="BP67" i="6"/>
  <c r="BU76" i="6"/>
  <c r="D83" i="6"/>
  <c r="BT83" i="6"/>
  <c r="BM84" i="6"/>
  <c r="BR86" i="6"/>
  <c r="BQ95" i="6"/>
  <c r="BR97" i="6"/>
  <c r="D107" i="6"/>
  <c r="BQ107" i="6"/>
  <c r="BQ109" i="6"/>
  <c r="D111" i="6"/>
  <c r="BQ111" i="6"/>
  <c r="BT115" i="6"/>
  <c r="BO116" i="6"/>
  <c r="BS121" i="6"/>
  <c r="BS125" i="6"/>
  <c r="BT130" i="6"/>
  <c r="BQ132" i="6"/>
  <c r="BQ134" i="6"/>
  <c r="BN14" i="6"/>
  <c r="BX14" i="6"/>
  <c r="BO15" i="6"/>
  <c r="BQ43" i="6"/>
  <c r="BP45" i="6"/>
  <c r="BQ47" i="6"/>
  <c r="BN49" i="6"/>
  <c r="BP51" i="6"/>
  <c r="BT55" i="6"/>
  <c r="D60" i="6"/>
  <c r="BQ60" i="6"/>
  <c r="D61" i="6"/>
  <c r="BV61" i="6"/>
  <c r="BO62" i="6"/>
  <c r="D65" i="6"/>
  <c r="BR65" i="6"/>
  <c r="D67" i="6"/>
  <c r="BQ67" i="6"/>
  <c r="BM78" i="6"/>
  <c r="BU83" i="6"/>
  <c r="BN84" i="6"/>
  <c r="BV86" i="6"/>
  <c r="BQ87" i="6"/>
  <c r="BQ91" i="6"/>
  <c r="D95" i="6"/>
  <c r="BR95" i="6"/>
  <c r="BS97" i="6"/>
  <c r="BT107" i="6"/>
  <c r="D109" i="6"/>
  <c r="BR109" i="6"/>
  <c r="BT111" i="6"/>
  <c r="BM113" i="6"/>
  <c r="BU115" i="6"/>
  <c r="BP116" i="6"/>
  <c r="BR119" i="6"/>
  <c r="BV121" i="6"/>
  <c r="BT122" i="6"/>
  <c r="BT125" i="6"/>
  <c r="BU126" i="6"/>
  <c r="BW130" i="6"/>
  <c r="BS132" i="6"/>
  <c r="BS134" i="6"/>
  <c r="BP20" i="6"/>
  <c r="D43" i="6"/>
  <c r="D45" i="6"/>
  <c r="D47" i="6"/>
  <c r="BQ62" i="6"/>
  <c r="BN70" i="6"/>
  <c r="BP78" i="6"/>
  <c r="BO84" i="6"/>
  <c r="BS87" i="6"/>
  <c r="D91" i="6"/>
  <c r="BT97" i="6"/>
  <c r="BU107" i="6"/>
  <c r="BN110" i="6"/>
  <c r="BU111" i="6"/>
  <c r="BP113" i="6"/>
  <c r="BV115" i="6"/>
  <c r="BS116" i="6"/>
  <c r="BQ127" i="6"/>
  <c r="D132" i="6"/>
  <c r="BU132" i="6"/>
  <c r="D134" i="6"/>
  <c r="BT134" i="6"/>
  <c r="BS137" i="6"/>
  <c r="BO80" i="6"/>
  <c r="BQ138" i="6"/>
  <c r="C10" i="5"/>
  <c r="D10" i="5" s="1"/>
  <c r="F10" i="5" s="1"/>
  <c r="BN5" i="6"/>
  <c r="BV5" i="6"/>
  <c r="BT6" i="6"/>
  <c r="BR7" i="6"/>
  <c r="D8" i="6"/>
  <c r="BP8" i="6"/>
  <c r="BX8" i="6"/>
  <c r="BO9" i="6"/>
  <c r="BW11" i="6"/>
  <c r="BV12" i="6"/>
  <c r="BN12" i="6"/>
  <c r="BU12" i="6"/>
  <c r="BM12" i="6"/>
  <c r="BS12" i="6"/>
  <c r="BX12" i="6"/>
  <c r="BP12" i="6"/>
  <c r="D12" i="6"/>
  <c r="BT12" i="6"/>
  <c r="BU13" i="6"/>
  <c r="BS16" i="6"/>
  <c r="BO8" i="6"/>
  <c r="BO5" i="6"/>
  <c r="BW5" i="6"/>
  <c r="BM6" i="6"/>
  <c r="BU6" i="6"/>
  <c r="BS7" i="6"/>
  <c r="BQ8" i="6"/>
  <c r="BQ9" i="6"/>
  <c r="BV9" i="6"/>
  <c r="BN9" i="6"/>
  <c r="BP9" i="6"/>
  <c r="BN11" i="6"/>
  <c r="BX11" i="6"/>
  <c r="BW12" i="6"/>
  <c r="BW13" i="6"/>
  <c r="BM20" i="6"/>
  <c r="BR8" i="6"/>
  <c r="BR16" i="6"/>
  <c r="BV16" i="6"/>
  <c r="BN16" i="6"/>
  <c r="BO16" i="6"/>
  <c r="BX16" i="6"/>
  <c r="BM16" i="6"/>
  <c r="BU16" i="6"/>
  <c r="BQ16" i="6"/>
  <c r="D16" i="6"/>
  <c r="BW16" i="6"/>
  <c r="BQ5" i="6"/>
  <c r="BO6" i="6"/>
  <c r="BW6" i="6"/>
  <c r="BM7" i="6"/>
  <c r="BU7" i="6"/>
  <c r="BS8" i="6"/>
  <c r="BS9" i="6"/>
  <c r="BU11" i="6"/>
  <c r="BM11" i="6"/>
  <c r="BR11" i="6"/>
  <c r="BP11" i="6"/>
  <c r="BP24" i="6"/>
  <c r="BT8" i="6"/>
  <c r="BM13" i="6"/>
  <c r="BR20" i="6"/>
  <c r="BV20" i="6"/>
  <c r="BN20" i="6"/>
  <c r="BW20" i="6"/>
  <c r="BU20" i="6"/>
  <c r="BT20" i="6"/>
  <c r="BS20" i="6"/>
  <c r="BQ20" i="6"/>
  <c r="D20" i="6"/>
  <c r="BO20" i="6"/>
  <c r="BU24" i="6"/>
  <c r="F3" i="5"/>
  <c r="F6" i="5"/>
  <c r="F9" i="5"/>
  <c r="BO7" i="6"/>
  <c r="BW7" i="6"/>
  <c r="BM8" i="6"/>
  <c r="BU8" i="6"/>
  <c r="BO13" i="6"/>
  <c r="BW8" i="6"/>
  <c r="BN8" i="6"/>
  <c r="BV8" i="6"/>
  <c r="BT13" i="6"/>
  <c r="BS13" i="6"/>
  <c r="BQ13" i="6"/>
  <c r="BV13" i="6"/>
  <c r="BN13" i="6"/>
  <c r="BP13" i="6"/>
  <c r="BT24" i="6"/>
  <c r="BR24" i="6"/>
  <c r="BQ24" i="6"/>
  <c r="BV24" i="6"/>
  <c r="BN24" i="6"/>
  <c r="BO24" i="6"/>
  <c r="BM24" i="6"/>
  <c r="BX24" i="6"/>
  <c r="BW24" i="6"/>
  <c r="BS24" i="6"/>
  <c r="D24" i="6"/>
  <c r="BT10" i="6"/>
  <c r="BV17" i="6"/>
  <c r="BV18" i="6"/>
  <c r="BN18" i="6"/>
  <c r="BR18" i="6"/>
  <c r="BP18" i="6"/>
  <c r="BU19" i="6"/>
  <c r="BX22" i="6"/>
  <c r="BU23" i="6"/>
  <c r="BW28" i="6"/>
  <c r="BV27" i="6"/>
  <c r="BN27" i="6"/>
  <c r="BT27" i="6"/>
  <c r="BS27" i="6"/>
  <c r="BR27" i="6"/>
  <c r="BX27" i="6"/>
  <c r="BP27" i="6"/>
  <c r="D27" i="6"/>
  <c r="BU27" i="6"/>
  <c r="BO10" i="6"/>
  <c r="BW10" i="6"/>
  <c r="BO14" i="6"/>
  <c r="BW14" i="6"/>
  <c r="BT15" i="6"/>
  <c r="BX15" i="6"/>
  <c r="BP15" i="6"/>
  <c r="D15" i="6"/>
  <c r="BQ15" i="6"/>
  <c r="BO17" i="6"/>
  <c r="BT18" i="6"/>
  <c r="BN19" i="6"/>
  <c r="BP22" i="6"/>
  <c r="BM23" i="6"/>
  <c r="BO26" i="6"/>
  <c r="BW27" i="6"/>
  <c r="BX17" i="6"/>
  <c r="BP17" i="6"/>
  <c r="D17" i="6"/>
  <c r="BT17" i="6"/>
  <c r="BQ17" i="6"/>
  <c r="BV22" i="6"/>
  <c r="BN22" i="6"/>
  <c r="BU22" i="6"/>
  <c r="BM22" i="6"/>
  <c r="BR22" i="6"/>
  <c r="BQ22" i="6"/>
  <c r="BM28" i="6"/>
  <c r="BP36" i="6"/>
  <c r="BR17" i="6"/>
  <c r="BT19" i="6"/>
  <c r="BX19" i="6"/>
  <c r="BP19" i="6"/>
  <c r="D19" i="6"/>
  <c r="BQ19" i="6"/>
  <c r="D22" i="6"/>
  <c r="BS22" i="6"/>
  <c r="BO23" i="6"/>
  <c r="BO28" i="6"/>
  <c r="BS17" i="6"/>
  <c r="BR19" i="6"/>
  <c r="BT22" i="6"/>
  <c r="BT23" i="6"/>
  <c r="BS23" i="6"/>
  <c r="BX23" i="6"/>
  <c r="BP23" i="6"/>
  <c r="D23" i="6"/>
  <c r="BQ23" i="6"/>
  <c r="BX26" i="6"/>
  <c r="BP26" i="6"/>
  <c r="D26" i="6"/>
  <c r="BV26" i="6"/>
  <c r="BN26" i="6"/>
  <c r="BU26" i="6"/>
  <c r="BM26" i="6"/>
  <c r="BT26" i="6"/>
  <c r="BR26" i="6"/>
  <c r="BW26" i="6"/>
  <c r="BT28" i="6"/>
  <c r="BR28" i="6"/>
  <c r="BQ28" i="6"/>
  <c r="BX28" i="6"/>
  <c r="BP28" i="6"/>
  <c r="D28" i="6"/>
  <c r="BV28" i="6"/>
  <c r="BN28" i="6"/>
  <c r="BU28" i="6"/>
  <c r="BU36" i="6"/>
  <c r="BM36" i="6"/>
  <c r="BT36" i="6"/>
  <c r="BQ36" i="6"/>
  <c r="BO36" i="6"/>
  <c r="BN36" i="6"/>
  <c r="BX36" i="6"/>
  <c r="BW36" i="6"/>
  <c r="BV36" i="6"/>
  <c r="BS36" i="6"/>
  <c r="BR36" i="6"/>
  <c r="D36" i="6"/>
  <c r="BT21" i="6"/>
  <c r="BT25" i="6"/>
  <c r="BT29" i="6"/>
  <c r="BR30" i="6"/>
  <c r="BO31" i="6"/>
  <c r="BV32" i="6"/>
  <c r="BV38" i="6"/>
  <c r="BO40" i="6"/>
  <c r="BV31" i="6"/>
  <c r="BN31" i="6"/>
  <c r="BS31" i="6"/>
  <c r="BP31" i="6"/>
  <c r="BW32" i="6"/>
  <c r="BU40" i="6"/>
  <c r="BM40" i="6"/>
  <c r="BT40" i="6"/>
  <c r="BQ40" i="6"/>
  <c r="BP40" i="6"/>
  <c r="BT30" i="6"/>
  <c r="D31" i="6"/>
  <c r="BQ31" i="6"/>
  <c r="BX32" i="6"/>
  <c r="D40" i="6"/>
  <c r="BR40" i="6"/>
  <c r="BP57" i="6"/>
  <c r="BO21" i="6"/>
  <c r="BW21" i="6"/>
  <c r="BO25" i="6"/>
  <c r="BW25" i="6"/>
  <c r="BO29" i="6"/>
  <c r="BW29" i="6"/>
  <c r="BM30" i="6"/>
  <c r="BU30" i="6"/>
  <c r="BR31" i="6"/>
  <c r="BN32" i="6"/>
  <c r="BN38" i="6"/>
  <c r="BS40" i="6"/>
  <c r="D21" i="6"/>
  <c r="BP21" i="6"/>
  <c r="BX21" i="6"/>
  <c r="D25" i="6"/>
  <c r="BP25" i="6"/>
  <c r="BX25" i="6"/>
  <c r="D29" i="6"/>
  <c r="BP29" i="6"/>
  <c r="BX29" i="6"/>
  <c r="BN30" i="6"/>
  <c r="BV30" i="6"/>
  <c r="BT31" i="6"/>
  <c r="BO32" i="6"/>
  <c r="BQ34" i="6"/>
  <c r="BX34" i="6"/>
  <c r="BP34" i="6"/>
  <c r="D34" i="6"/>
  <c r="BU34" i="6"/>
  <c r="BM34" i="6"/>
  <c r="BS34" i="6"/>
  <c r="BO38" i="6"/>
  <c r="BV40" i="6"/>
  <c r="BS42" i="6"/>
  <c r="BQ42" i="6"/>
  <c r="BX42" i="6"/>
  <c r="BP42" i="6"/>
  <c r="D42" i="6"/>
  <c r="BW42" i="6"/>
  <c r="BO42" i="6"/>
  <c r="BU42" i="6"/>
  <c r="BM42" i="6"/>
  <c r="BV42" i="6"/>
  <c r="BO30" i="6"/>
  <c r="BW30" i="6"/>
  <c r="BU31" i="6"/>
  <c r="BU32" i="6"/>
  <c r="BM32" i="6"/>
  <c r="BT32" i="6"/>
  <c r="BQ32" i="6"/>
  <c r="BP32" i="6"/>
  <c r="BU57" i="6"/>
  <c r="BM57" i="6"/>
  <c r="BT57" i="6"/>
  <c r="BR57" i="6"/>
  <c r="BO57" i="6"/>
  <c r="BN57" i="6"/>
  <c r="BX57" i="6"/>
  <c r="BW57" i="6"/>
  <c r="BV57" i="6"/>
  <c r="BS57" i="6"/>
  <c r="BQ57" i="6"/>
  <c r="D57" i="6"/>
  <c r="D30" i="6"/>
  <c r="BP30" i="6"/>
  <c r="BX30" i="6"/>
  <c r="BW31" i="6"/>
  <c r="D32" i="6"/>
  <c r="BR32" i="6"/>
  <c r="BQ38" i="6"/>
  <c r="BX38" i="6"/>
  <c r="BP38" i="6"/>
  <c r="D38" i="6"/>
  <c r="BU38" i="6"/>
  <c r="BM38" i="6"/>
  <c r="BS38" i="6"/>
  <c r="BX40" i="6"/>
  <c r="BO33" i="6"/>
  <c r="BW33" i="6"/>
  <c r="BS35" i="6"/>
  <c r="BO37" i="6"/>
  <c r="BW37" i="6"/>
  <c r="BS39" i="6"/>
  <c r="BO41" i="6"/>
  <c r="BW41" i="6"/>
  <c r="BS43" i="6"/>
  <c r="BQ44" i="6"/>
  <c r="BO45" i="6"/>
  <c r="BW45" i="6"/>
  <c r="BM46" i="6"/>
  <c r="BU46" i="6"/>
  <c r="BS47" i="6"/>
  <c r="BQ48" i="6"/>
  <c r="BO49" i="6"/>
  <c r="BW49" i="6"/>
  <c r="BM50" i="6"/>
  <c r="BU50" i="6"/>
  <c r="BS51" i="6"/>
  <c r="BQ52" i="6"/>
  <c r="BS53" i="6"/>
  <c r="BM54" i="6"/>
  <c r="BW54" i="6"/>
  <c r="BQ55" i="6"/>
  <c r="BX55" i="6"/>
  <c r="BP55" i="6"/>
  <c r="D55" i="6"/>
  <c r="BR55" i="6"/>
  <c r="BN58" i="6"/>
  <c r="BV53" i="6"/>
  <c r="BS44" i="6"/>
  <c r="BO46" i="6"/>
  <c r="BW46" i="6"/>
  <c r="BO50" i="6"/>
  <c r="BW50" i="6"/>
  <c r="BS52" i="6"/>
  <c r="BW53" i="6"/>
  <c r="BS54" i="6"/>
  <c r="BR54" i="6"/>
  <c r="BO54" i="6"/>
  <c r="BS58" i="6"/>
  <c r="BR58" i="6"/>
  <c r="BX58" i="6"/>
  <c r="BP58" i="6"/>
  <c r="D58" i="6"/>
  <c r="BQ58" i="6"/>
  <c r="BO59" i="6"/>
  <c r="BR33" i="6"/>
  <c r="BN35" i="6"/>
  <c r="BV35" i="6"/>
  <c r="BR37" i="6"/>
  <c r="BN39" i="6"/>
  <c r="BV39" i="6"/>
  <c r="BR41" i="6"/>
  <c r="BN43" i="6"/>
  <c r="BV43" i="6"/>
  <c r="BT44" i="6"/>
  <c r="BR45" i="6"/>
  <c r="D46" i="6"/>
  <c r="BP46" i="6"/>
  <c r="BX46" i="6"/>
  <c r="BN47" i="6"/>
  <c r="BV47" i="6"/>
  <c r="BT48" i="6"/>
  <c r="BR49" i="6"/>
  <c r="D50" i="6"/>
  <c r="BP50" i="6"/>
  <c r="BX50" i="6"/>
  <c r="BN51" i="6"/>
  <c r="BV51" i="6"/>
  <c r="BT52" i="6"/>
  <c r="BN53" i="6"/>
  <c r="BX53" i="6"/>
  <c r="D54" i="6"/>
  <c r="BP54" i="6"/>
  <c r="BU55" i="6"/>
  <c r="BT58" i="6"/>
  <c r="BR59" i="6"/>
  <c r="BO35" i="6"/>
  <c r="BW35" i="6"/>
  <c r="BO39" i="6"/>
  <c r="BW39" i="6"/>
  <c r="BO43" i="6"/>
  <c r="BW43" i="6"/>
  <c r="BM44" i="6"/>
  <c r="BU44" i="6"/>
  <c r="BQ46" i="6"/>
  <c r="BO47" i="6"/>
  <c r="BW47" i="6"/>
  <c r="BM48" i="6"/>
  <c r="BU48" i="6"/>
  <c r="BQ50" i="6"/>
  <c r="BO51" i="6"/>
  <c r="BW51" i="6"/>
  <c r="BM52" i="6"/>
  <c r="BU52" i="6"/>
  <c r="BO53" i="6"/>
  <c r="BQ54" i="6"/>
  <c r="BU58" i="6"/>
  <c r="BQ59" i="6"/>
  <c r="BX59" i="6"/>
  <c r="BP59" i="6"/>
  <c r="D59" i="6"/>
  <c r="BV59" i="6"/>
  <c r="BN59" i="6"/>
  <c r="BS59" i="6"/>
  <c r="BU53" i="6"/>
  <c r="BM53" i="6"/>
  <c r="BT53" i="6"/>
  <c r="BP53" i="6"/>
  <c r="BO44" i="6"/>
  <c r="BW44" i="6"/>
  <c r="BS46" i="6"/>
  <c r="BO48" i="6"/>
  <c r="BW48" i="6"/>
  <c r="BS50" i="6"/>
  <c r="BW52" i="6"/>
  <c r="BO52" i="6"/>
  <c r="BX52" i="6"/>
  <c r="D53" i="6"/>
  <c r="BQ53" i="6"/>
  <c r="BU54" i="6"/>
  <c r="BW58" i="6"/>
  <c r="BO61" i="6"/>
  <c r="BW61" i="6"/>
  <c r="BU62" i="6"/>
  <c r="BM62" i="6"/>
  <c r="BT62" i="6"/>
  <c r="BP62" i="6"/>
  <c r="BO64" i="6"/>
  <c r="BU64" i="6"/>
  <c r="BM64" i="6"/>
  <c r="BQ64" i="6"/>
  <c r="BX64" i="6"/>
  <c r="BP64" i="6"/>
  <c r="D64" i="6"/>
  <c r="BS64" i="6"/>
  <c r="BR61" i="6"/>
  <c r="BS62" i="6"/>
  <c r="BT64" i="6"/>
  <c r="BV72" i="6"/>
  <c r="BU72" i="6"/>
  <c r="BM72" i="6"/>
  <c r="BT72" i="6"/>
  <c r="BS72" i="6"/>
  <c r="BQ72" i="6"/>
  <c r="BX72" i="6"/>
  <c r="BP72" i="6"/>
  <c r="D72" i="6"/>
  <c r="BW72" i="6"/>
  <c r="BS61" i="6"/>
  <c r="BV62" i="6"/>
  <c r="BV64" i="6"/>
  <c r="BN56" i="6"/>
  <c r="BV56" i="6"/>
  <c r="BT61" i="6"/>
  <c r="BW62" i="6"/>
  <c r="BW64" i="6"/>
  <c r="BQ66" i="6"/>
  <c r="BU66" i="6"/>
  <c r="BM66" i="6"/>
  <c r="BT66" i="6"/>
  <c r="BP66" i="6"/>
  <c r="BU68" i="6"/>
  <c r="BM68" i="6"/>
  <c r="BT68" i="6"/>
  <c r="BQ68" i="6"/>
  <c r="BX68" i="6"/>
  <c r="BP68" i="6"/>
  <c r="D68" i="6"/>
  <c r="BS68" i="6"/>
  <c r="BO56" i="6"/>
  <c r="BW56" i="6"/>
  <c r="BO60" i="6"/>
  <c r="BW60" i="6"/>
  <c r="BM61" i="6"/>
  <c r="BU61" i="6"/>
  <c r="BN62" i="6"/>
  <c r="BX62" i="6"/>
  <c r="D66" i="6"/>
  <c r="BR66" i="6"/>
  <c r="BV68" i="6"/>
  <c r="BQ70" i="6"/>
  <c r="BX70" i="6"/>
  <c r="BP70" i="6"/>
  <c r="D70" i="6"/>
  <c r="BW70" i="6"/>
  <c r="BO70" i="6"/>
  <c r="BU70" i="6"/>
  <c r="BM70" i="6"/>
  <c r="BT70" i="6"/>
  <c r="BV70" i="6"/>
  <c r="BN64" i="6"/>
  <c r="BR63" i="6"/>
  <c r="BN65" i="6"/>
  <c r="BV65" i="6"/>
  <c r="BR67" i="6"/>
  <c r="BN69" i="6"/>
  <c r="BV69" i="6"/>
  <c r="BR71" i="6"/>
  <c r="BQ73" i="6"/>
  <c r="BU74" i="6"/>
  <c r="BX75" i="6"/>
  <c r="BQ80" i="6"/>
  <c r="BO82" i="6"/>
  <c r="BS63" i="6"/>
  <c r="BO65" i="6"/>
  <c r="BW65" i="6"/>
  <c r="BS67" i="6"/>
  <c r="BO69" i="6"/>
  <c r="BW69" i="6"/>
  <c r="BS71" i="6"/>
  <c r="BX73" i="6"/>
  <c r="BP73" i="6"/>
  <c r="D73" i="6"/>
  <c r="BV73" i="6"/>
  <c r="BN73" i="6"/>
  <c r="BR73" i="6"/>
  <c r="BW74" i="6"/>
  <c r="BN75" i="6"/>
  <c r="BN79" i="6"/>
  <c r="BT80" i="6"/>
  <c r="BX80" i="6"/>
  <c r="BP80" i="6"/>
  <c r="D80" i="6"/>
  <c r="BN80" i="6"/>
  <c r="BW80" i="6"/>
  <c r="BM80" i="6"/>
  <c r="BU80" i="6"/>
  <c r="BS80" i="6"/>
  <c r="BV80" i="6"/>
  <c r="BX82" i="6"/>
  <c r="BP82" i="6"/>
  <c r="D82" i="6"/>
  <c r="BT82" i="6"/>
  <c r="BW82" i="6"/>
  <c r="BM82" i="6"/>
  <c r="BV82" i="6"/>
  <c r="BS82" i="6"/>
  <c r="BR82" i="6"/>
  <c r="BU82" i="6"/>
  <c r="BU75" i="6"/>
  <c r="BM75" i="6"/>
  <c r="BT75" i="6"/>
  <c r="BR75" i="6"/>
  <c r="BP75" i="6"/>
  <c r="BV79" i="6"/>
  <c r="BU79" i="6"/>
  <c r="BM79" i="6"/>
  <c r="BT79" i="6"/>
  <c r="BR79" i="6"/>
  <c r="BQ79" i="6"/>
  <c r="BP79" i="6"/>
  <c r="BP81" i="6"/>
  <c r="BV74" i="6"/>
  <c r="BN74" i="6"/>
  <c r="BT74" i="6"/>
  <c r="BP74" i="6"/>
  <c r="D75" i="6"/>
  <c r="BQ75" i="6"/>
  <c r="D79" i="6"/>
  <c r="BS79" i="6"/>
  <c r="BT81" i="6"/>
  <c r="BO63" i="6"/>
  <c r="BW63" i="6"/>
  <c r="BS65" i="6"/>
  <c r="BO67" i="6"/>
  <c r="BW67" i="6"/>
  <c r="BO71" i="6"/>
  <c r="BW71" i="6"/>
  <c r="D74" i="6"/>
  <c r="BQ74" i="6"/>
  <c r="BS75" i="6"/>
  <c r="BQ77" i="6"/>
  <c r="BX77" i="6"/>
  <c r="BP77" i="6"/>
  <c r="D77" i="6"/>
  <c r="BV77" i="6"/>
  <c r="BN77" i="6"/>
  <c r="BU77" i="6"/>
  <c r="BM77" i="6"/>
  <c r="BT77" i="6"/>
  <c r="BW79" i="6"/>
  <c r="BR81" i="6"/>
  <c r="BV81" i="6"/>
  <c r="BN81" i="6"/>
  <c r="BS81" i="6"/>
  <c r="BQ81" i="6"/>
  <c r="D81" i="6"/>
  <c r="BO81" i="6"/>
  <c r="BX81" i="6"/>
  <c r="BM81" i="6"/>
  <c r="BW81" i="6"/>
  <c r="BO76" i="6"/>
  <c r="BW76" i="6"/>
  <c r="BS78" i="6"/>
  <c r="BT84" i="6"/>
  <c r="BX84" i="6"/>
  <c r="BP84" i="6"/>
  <c r="D84" i="6"/>
  <c r="BQ84" i="6"/>
  <c r="BU85" i="6"/>
  <c r="BT87" i="6"/>
  <c r="BS89" i="6"/>
  <c r="BR89" i="6"/>
  <c r="BV89" i="6"/>
  <c r="BU89" i="6"/>
  <c r="BP89" i="6"/>
  <c r="D89" i="6"/>
  <c r="BQ89" i="6"/>
  <c r="BV93" i="6"/>
  <c r="D76" i="6"/>
  <c r="BP76" i="6"/>
  <c r="BX76" i="6"/>
  <c r="BT78" i="6"/>
  <c r="BM83" i="6"/>
  <c r="BX83" i="6"/>
  <c r="BR84" i="6"/>
  <c r="BW85" i="6"/>
  <c r="BX86" i="6"/>
  <c r="BP86" i="6"/>
  <c r="D86" i="6"/>
  <c r="BT86" i="6"/>
  <c r="BQ86" i="6"/>
  <c r="BU87" i="6"/>
  <c r="BT89" i="6"/>
  <c r="BS93" i="6"/>
  <c r="BR93" i="6"/>
  <c r="BU93" i="6"/>
  <c r="BT93" i="6"/>
  <c r="BQ93" i="6"/>
  <c r="BP93" i="6"/>
  <c r="D93" i="6"/>
  <c r="BX93" i="6"/>
  <c r="BN93" i="6"/>
  <c r="BW93" i="6"/>
  <c r="BM93" i="6"/>
  <c r="BR76" i="6"/>
  <c r="BN78" i="6"/>
  <c r="BV78" i="6"/>
  <c r="BV83" i="6"/>
  <c r="BN83" i="6"/>
  <c r="BR83" i="6"/>
  <c r="BP83" i="6"/>
  <c r="BU84" i="6"/>
  <c r="BO85" i="6"/>
  <c r="BS86" i="6"/>
  <c r="BM87" i="6"/>
  <c r="BX87" i="6"/>
  <c r="BX89" i="6"/>
  <c r="BR90" i="6"/>
  <c r="BS76" i="6"/>
  <c r="BO78" i="6"/>
  <c r="BW78" i="6"/>
  <c r="BV84" i="6"/>
  <c r="BR85" i="6"/>
  <c r="BV85" i="6"/>
  <c r="BN85" i="6"/>
  <c r="BP85" i="6"/>
  <c r="BU86" i="6"/>
  <c r="BO87" i="6"/>
  <c r="BS90" i="6"/>
  <c r="BV87" i="6"/>
  <c r="BN87" i="6"/>
  <c r="BR87" i="6"/>
  <c r="BP87" i="6"/>
  <c r="BQ90" i="6"/>
  <c r="BX90" i="6"/>
  <c r="BP90" i="6"/>
  <c r="D90" i="6"/>
  <c r="BO90" i="6"/>
  <c r="BN90" i="6"/>
  <c r="BU90" i="6"/>
  <c r="BT90" i="6"/>
  <c r="BU88" i="6"/>
  <c r="BS92" i="6"/>
  <c r="BQ94" i="6"/>
  <c r="BX94" i="6"/>
  <c r="BP94" i="6"/>
  <c r="D94" i="6"/>
  <c r="BR94" i="6"/>
  <c r="BW96" i="6"/>
  <c r="BV92" i="6"/>
  <c r="BU98" i="6"/>
  <c r="BM98" i="6"/>
  <c r="BW98" i="6"/>
  <c r="BN98" i="6"/>
  <c r="BV98" i="6"/>
  <c r="BT98" i="6"/>
  <c r="BS98" i="6"/>
  <c r="BR98" i="6"/>
  <c r="BX98" i="6"/>
  <c r="BO98" i="6"/>
  <c r="BT88" i="6"/>
  <c r="BO88" i="6"/>
  <c r="BX88" i="6"/>
  <c r="BN92" i="6"/>
  <c r="BX92" i="6"/>
  <c r="D88" i="6"/>
  <c r="BP88" i="6"/>
  <c r="BO92" i="6"/>
  <c r="BV94" i="6"/>
  <c r="BO96" i="6"/>
  <c r="BU92" i="6"/>
  <c r="BM92" i="6"/>
  <c r="BT92" i="6"/>
  <c r="BP92" i="6"/>
  <c r="BP96" i="6"/>
  <c r="D92" i="6"/>
  <c r="BQ92" i="6"/>
  <c r="BV96" i="6"/>
  <c r="BN96" i="6"/>
  <c r="BU96" i="6"/>
  <c r="BM96" i="6"/>
  <c r="BT96" i="6"/>
  <c r="BS96" i="6"/>
  <c r="BQ96" i="6"/>
  <c r="BU102" i="6"/>
  <c r="BM102" i="6"/>
  <c r="BQ102" i="6"/>
  <c r="BP102" i="6"/>
  <c r="BT102" i="6"/>
  <c r="BS104" i="6"/>
  <c r="BQ104" i="6"/>
  <c r="BX104" i="6"/>
  <c r="BP104" i="6"/>
  <c r="D104" i="6"/>
  <c r="BU104" i="6"/>
  <c r="BM104" i="6"/>
  <c r="BT104" i="6"/>
  <c r="BV102" i="6"/>
  <c r="BN91" i="6"/>
  <c r="BV91" i="6"/>
  <c r="BN95" i="6"/>
  <c r="BV95" i="6"/>
  <c r="BQ100" i="6"/>
  <c r="BU100" i="6"/>
  <c r="BM100" i="6"/>
  <c r="BP100" i="6"/>
  <c r="BW102" i="6"/>
  <c r="BW104" i="6"/>
  <c r="BO91" i="6"/>
  <c r="BW91" i="6"/>
  <c r="BO95" i="6"/>
  <c r="BW95" i="6"/>
  <c r="BN102" i="6"/>
  <c r="BX102" i="6"/>
  <c r="BO102" i="6"/>
  <c r="BO99" i="6"/>
  <c r="BW99" i="6"/>
  <c r="BO103" i="6"/>
  <c r="BW103" i="6"/>
  <c r="BU106" i="6"/>
  <c r="BM106" i="6"/>
  <c r="BT106" i="6"/>
  <c r="BP106" i="6"/>
  <c r="BU108" i="6"/>
  <c r="BM108" i="6"/>
  <c r="BQ108" i="6"/>
  <c r="BX108" i="6"/>
  <c r="BP108" i="6"/>
  <c r="D108" i="6"/>
  <c r="BS108" i="6"/>
  <c r="BM112" i="6"/>
  <c r="BU118" i="6"/>
  <c r="BM118" i="6"/>
  <c r="BR118" i="6"/>
  <c r="BQ118" i="6"/>
  <c r="BO118" i="6"/>
  <c r="BN118" i="6"/>
  <c r="BX118" i="6"/>
  <c r="BW118" i="6"/>
  <c r="BT118" i="6"/>
  <c r="BS118" i="6"/>
  <c r="D118" i="6"/>
  <c r="BV112" i="6"/>
  <c r="BN112" i="6"/>
  <c r="BX112" i="6"/>
  <c r="BO112" i="6"/>
  <c r="BU112" i="6"/>
  <c r="BS112" i="6"/>
  <c r="BR112" i="6"/>
  <c r="BQ112" i="6"/>
  <c r="BR114" i="6"/>
  <c r="BQ114" i="6"/>
  <c r="BW114" i="6"/>
  <c r="BM114" i="6"/>
  <c r="BV114" i="6"/>
  <c r="BU114" i="6"/>
  <c r="BS114" i="6"/>
  <c r="BP114" i="6"/>
  <c r="D114" i="6"/>
  <c r="BX114" i="6"/>
  <c r="BQ110" i="6"/>
  <c r="BU110" i="6"/>
  <c r="BM110" i="6"/>
  <c r="BT110" i="6"/>
  <c r="BP110" i="6"/>
  <c r="D112" i="6"/>
  <c r="BT112" i="6"/>
  <c r="BO97" i="6"/>
  <c r="BW97" i="6"/>
  <c r="BS99" i="6"/>
  <c r="BO101" i="6"/>
  <c r="BW101" i="6"/>
  <c r="BS103" i="6"/>
  <c r="BO105" i="6"/>
  <c r="BW105" i="6"/>
  <c r="BV106" i="6"/>
  <c r="D110" i="6"/>
  <c r="BR110" i="6"/>
  <c r="BW112" i="6"/>
  <c r="BP118" i="6"/>
  <c r="BR107" i="6"/>
  <c r="BN109" i="6"/>
  <c r="BV109" i="6"/>
  <c r="BR111" i="6"/>
  <c r="BN113" i="6"/>
  <c r="BX113" i="6"/>
  <c r="BV116" i="6"/>
  <c r="BN116" i="6"/>
  <c r="BU116" i="6"/>
  <c r="BM116" i="6"/>
  <c r="BQ116" i="6"/>
  <c r="BX120" i="6"/>
  <c r="BS107" i="6"/>
  <c r="BO109" i="6"/>
  <c r="BW109" i="6"/>
  <c r="BS111" i="6"/>
  <c r="BT113" i="6"/>
  <c r="BS113" i="6"/>
  <c r="BO113" i="6"/>
  <c r="D116" i="6"/>
  <c r="BR116" i="6"/>
  <c r="BU123" i="6"/>
  <c r="BM123" i="6"/>
  <c r="BT123" i="6"/>
  <c r="BV123" i="6"/>
  <c r="BS123" i="6"/>
  <c r="BR123" i="6"/>
  <c r="BQ123" i="6"/>
  <c r="D123" i="6"/>
  <c r="BO123" i="6"/>
  <c r="BX123" i="6"/>
  <c r="BN123" i="6"/>
  <c r="BX131" i="6"/>
  <c r="BP131" i="6"/>
  <c r="D131" i="6"/>
  <c r="BT131" i="6"/>
  <c r="BO131" i="6"/>
  <c r="BU131" i="6"/>
  <c r="BN131" i="6"/>
  <c r="BV131" i="6"/>
  <c r="BS131" i="6"/>
  <c r="BR131" i="6"/>
  <c r="BQ131" i="6"/>
  <c r="BP120" i="6"/>
  <c r="BQ120" i="6"/>
  <c r="BV120" i="6"/>
  <c r="BN120" i="6"/>
  <c r="BU120" i="6"/>
  <c r="BM120" i="6"/>
  <c r="BR120" i="6"/>
  <c r="BO107" i="6"/>
  <c r="BW107" i="6"/>
  <c r="BS109" i="6"/>
  <c r="BO111" i="6"/>
  <c r="BW111" i="6"/>
  <c r="BU113" i="6"/>
  <c r="BX116" i="6"/>
  <c r="D120" i="6"/>
  <c r="BS120" i="6"/>
  <c r="BS124" i="6"/>
  <c r="BR124" i="6"/>
  <c r="BX124" i="6"/>
  <c r="BN124" i="6"/>
  <c r="BW124" i="6"/>
  <c r="BM124" i="6"/>
  <c r="BV124" i="6"/>
  <c r="BU124" i="6"/>
  <c r="BQ124" i="6"/>
  <c r="BP124" i="6"/>
  <c r="D124" i="6"/>
  <c r="BO115" i="6"/>
  <c r="BW115" i="6"/>
  <c r="BS117" i="6"/>
  <c r="BO119" i="6"/>
  <c r="BW119" i="6"/>
  <c r="BT121" i="6"/>
  <c r="BU122" i="6"/>
  <c r="BU125" i="6"/>
  <c r="BV128" i="6"/>
  <c r="BV129" i="6"/>
  <c r="BN129" i="6"/>
  <c r="BR129" i="6"/>
  <c r="BT129" i="6"/>
  <c r="BO129" i="6"/>
  <c r="BX129" i="6"/>
  <c r="BM129" i="6"/>
  <c r="BS129" i="6"/>
  <c r="D115" i="6"/>
  <c r="BP115" i="6"/>
  <c r="BX115" i="6"/>
  <c r="BT117" i="6"/>
  <c r="D119" i="6"/>
  <c r="BP119" i="6"/>
  <c r="BX119" i="6"/>
  <c r="BU121" i="6"/>
  <c r="BM122" i="6"/>
  <c r="BW122" i="6"/>
  <c r="BV125" i="6"/>
  <c r="BO126" i="6"/>
  <c r="BW128" i="6"/>
  <c r="D129" i="6"/>
  <c r="BU129" i="6"/>
  <c r="BV122" i="6"/>
  <c r="BN122" i="6"/>
  <c r="BP122" i="6"/>
  <c r="BT126" i="6"/>
  <c r="BW126" i="6"/>
  <c r="BN126" i="6"/>
  <c r="BV126" i="6"/>
  <c r="BM126" i="6"/>
  <c r="BQ126" i="6"/>
  <c r="BM128" i="6"/>
  <c r="BO117" i="6"/>
  <c r="BW117" i="6"/>
  <c r="BX121" i="6"/>
  <c r="BP121" i="6"/>
  <c r="BO121" i="6"/>
  <c r="D122" i="6"/>
  <c r="BQ122" i="6"/>
  <c r="BO125" i="6"/>
  <c r="D126" i="6"/>
  <c r="BR126" i="6"/>
  <c r="BN128" i="6"/>
  <c r="BR122" i="6"/>
  <c r="BQ125" i="6"/>
  <c r="BX125" i="6"/>
  <c r="BP125" i="6"/>
  <c r="D125" i="6"/>
  <c r="BR125" i="6"/>
  <c r="BS126" i="6"/>
  <c r="BO128" i="6"/>
  <c r="BS122" i="6"/>
  <c r="BX128" i="6"/>
  <c r="BP128" i="6"/>
  <c r="D128" i="6"/>
  <c r="BT128" i="6"/>
  <c r="BU128" i="6"/>
  <c r="BS128" i="6"/>
  <c r="BQ128" i="6"/>
  <c r="BO127" i="6"/>
  <c r="BR127" i="6"/>
  <c r="BV127" i="6"/>
  <c r="BN127" i="6"/>
  <c r="BP127" i="6"/>
  <c r="BR140" i="6"/>
  <c r="BX140" i="6"/>
  <c r="BP140" i="6"/>
  <c r="D140" i="6"/>
  <c r="BV140" i="6"/>
  <c r="BN140" i="6"/>
  <c r="BT140" i="6"/>
  <c r="BO140" i="6"/>
  <c r="BM140" i="6"/>
  <c r="BU140" i="6"/>
  <c r="BS140" i="6"/>
  <c r="BQ140" i="6"/>
  <c r="BW140" i="6"/>
  <c r="BR130" i="6"/>
  <c r="BV130" i="6"/>
  <c r="BN130" i="6"/>
  <c r="BP130" i="6"/>
  <c r="BO132" i="6"/>
  <c r="BO135" i="6"/>
  <c r="BV132" i="6"/>
  <c r="BN132" i="6"/>
  <c r="BR132" i="6"/>
  <c r="BP132" i="6"/>
  <c r="BT135" i="6"/>
  <c r="BR135" i="6"/>
  <c r="BQ135" i="6"/>
  <c r="BP135" i="6"/>
  <c r="D135" i="6"/>
  <c r="BW135" i="6"/>
  <c r="BN135" i="6"/>
  <c r="BV135" i="6"/>
  <c r="BM135" i="6"/>
  <c r="BX135" i="6"/>
  <c r="BU130" i="6"/>
  <c r="BT132" i="6"/>
  <c r="BO133" i="6"/>
  <c r="BW133" i="6"/>
  <c r="BU134" i="6"/>
  <c r="BV136" i="6"/>
  <c r="BS141" i="6"/>
  <c r="D133" i="6"/>
  <c r="BP133" i="6"/>
  <c r="BX133" i="6"/>
  <c r="BM134" i="6"/>
  <c r="BW134" i="6"/>
  <c r="BW136" i="6"/>
  <c r="BV134" i="6"/>
  <c r="BN134" i="6"/>
  <c r="BP134" i="6"/>
  <c r="BN136" i="6"/>
  <c r="BX141" i="6"/>
  <c r="BP141" i="6"/>
  <c r="D141" i="6"/>
  <c r="BV141" i="6"/>
  <c r="BN141" i="6"/>
  <c r="BT141" i="6"/>
  <c r="BR141" i="6"/>
  <c r="BQ141" i="6"/>
  <c r="BO141" i="6"/>
  <c r="BM141" i="6"/>
  <c r="BW141" i="6"/>
  <c r="BT136" i="6"/>
  <c r="BS136" i="6"/>
  <c r="BR136" i="6"/>
  <c r="BO136" i="6"/>
  <c r="BT133" i="6"/>
  <c r="BR134" i="6"/>
  <c r="D136" i="6"/>
  <c r="BP136" i="6"/>
  <c r="BT139" i="6"/>
  <c r="BR139" i="6"/>
  <c r="BX139" i="6"/>
  <c r="BP139" i="6"/>
  <c r="D139" i="6"/>
  <c r="BV139" i="6"/>
  <c r="BN139" i="6"/>
  <c r="BS139" i="6"/>
  <c r="BO137" i="6"/>
  <c r="BW137" i="6"/>
  <c r="BM138" i="6"/>
  <c r="BU138" i="6"/>
  <c r="BW139" i="6"/>
  <c r="BM142" i="6"/>
  <c r="D137" i="6"/>
  <c r="BP137" i="6"/>
  <c r="BX137" i="6"/>
  <c r="BN138" i="6"/>
  <c r="BO142" i="6"/>
  <c r="BQ137" i="6"/>
  <c r="BV138" i="6"/>
  <c r="BX138" i="6"/>
  <c r="BO138" i="6"/>
  <c r="BQ142" i="6"/>
  <c r="BT143" i="6"/>
  <c r="BR143" i="6"/>
  <c r="BX143" i="6"/>
  <c r="BP143" i="6"/>
  <c r="D143" i="6"/>
  <c r="BW143" i="6"/>
  <c r="BO143" i="6"/>
  <c r="BV143" i="6"/>
  <c r="BN143" i="6"/>
  <c r="BU143" i="6"/>
  <c r="BR137" i="6"/>
  <c r="D138" i="6"/>
  <c r="BP138" i="6"/>
  <c r="BM139" i="6"/>
  <c r="BV142" i="6"/>
  <c r="BN142" i="6"/>
  <c r="BT142" i="6"/>
  <c r="BR142" i="6"/>
  <c r="BX142" i="6"/>
  <c r="BP142" i="6"/>
  <c r="D142" i="6"/>
  <c r="BS142" i="6"/>
  <c r="BT144" i="6"/>
  <c r="BR145" i="6"/>
  <c r="BM144" i="6"/>
  <c r="BU144" i="6"/>
  <c r="BS145" i="6"/>
  <c r="BN144" i="6"/>
  <c r="BV144" i="6"/>
  <c r="BT145" i="6"/>
  <c r="BO144" i="6"/>
  <c r="BW144" i="6"/>
  <c r="BM145" i="6"/>
  <c r="BU145" i="6"/>
  <c r="D144" i="6"/>
  <c r="BP144" i="6"/>
  <c r="BX144" i="6"/>
  <c r="BN145" i="6"/>
  <c r="BV145" i="6"/>
  <c r="BO145" i="6"/>
  <c r="BW145" i="6"/>
  <c r="BR144" i="6"/>
  <c r="D145" i="6"/>
  <c r="BP145" i="6"/>
  <c r="BX145" i="6"/>
  <c r="C11" i="5"/>
  <c r="D11" i="5" s="1"/>
  <c r="F11" i="5" s="1"/>
  <c r="B12" i="5"/>
  <c r="C12" i="5" l="1"/>
  <c r="D12" i="5" s="1"/>
  <c r="F12" i="5" s="1"/>
  <c r="B13" i="5"/>
  <c r="C13" i="5" s="1"/>
  <c r="D13" i="5" s="1"/>
  <c r="F13" i="5" s="1"/>
  <c r="G13" i="5" l="1"/>
  <c r="G9" i="5"/>
  <c r="G4" i="5"/>
  <c r="G3" i="5"/>
  <c r="G10" i="5"/>
  <c r="G7" i="5"/>
  <c r="G12" i="5"/>
  <c r="G11" i="5"/>
  <c r="G5" i="5"/>
  <c r="G8" i="5"/>
  <c r="G6" i="5"/>
  <c r="BA3" i="7" l="1"/>
  <c r="BL3" i="7"/>
  <c r="BD3" i="7"/>
  <c r="BK3" i="7"/>
  <c r="BC3" i="7"/>
  <c r="BJ3" i="7"/>
  <c r="BB3" i="7"/>
  <c r="BI3" i="7"/>
  <c r="BH3" i="7"/>
  <c r="BG3" i="7"/>
  <c r="BF3" i="7"/>
  <c r="BE3" i="7"/>
  <c r="C129" i="1" l="1"/>
  <c r="D129" i="1" s="1"/>
  <c r="BA129" i="1"/>
  <c r="BB129" i="1"/>
  <c r="BC129" i="1"/>
  <c r="BD129" i="1"/>
  <c r="BE129" i="1"/>
  <c r="BF129" i="1"/>
  <c r="BG129" i="1"/>
  <c r="BH129" i="1"/>
  <c r="BI129" i="1"/>
  <c r="BJ129" i="1"/>
  <c r="BK129" i="1"/>
  <c r="BL129" i="1"/>
  <c r="C130" i="1"/>
  <c r="BA130" i="1"/>
  <c r="BB130" i="1"/>
  <c r="BC130" i="1"/>
  <c r="BD130" i="1"/>
  <c r="BE130" i="1"/>
  <c r="BF130" i="1"/>
  <c r="BG130" i="1"/>
  <c r="BH130" i="1"/>
  <c r="BI130" i="1"/>
  <c r="BJ130" i="1"/>
  <c r="BK130" i="1"/>
  <c r="BL130" i="1"/>
  <c r="C131" i="1"/>
  <c r="BA131" i="1"/>
  <c r="BB131" i="1"/>
  <c r="BC131" i="1"/>
  <c r="BD131" i="1"/>
  <c r="BE131" i="1"/>
  <c r="BF131" i="1"/>
  <c r="BG131" i="1"/>
  <c r="BH131" i="1"/>
  <c r="BI131" i="1"/>
  <c r="BJ131" i="1"/>
  <c r="BK131" i="1"/>
  <c r="BL131" i="1"/>
  <c r="C132" i="1"/>
  <c r="BA132" i="1"/>
  <c r="BB132" i="1"/>
  <c r="BC132" i="1"/>
  <c r="BD132" i="1"/>
  <c r="BE132" i="1"/>
  <c r="BF132" i="1"/>
  <c r="BG132" i="1"/>
  <c r="BH132" i="1"/>
  <c r="BI132" i="1"/>
  <c r="BJ132" i="1"/>
  <c r="BK132" i="1"/>
  <c r="BL132" i="1"/>
  <c r="C133" i="1"/>
  <c r="BA133" i="1"/>
  <c r="BB133" i="1"/>
  <c r="BC133" i="1"/>
  <c r="BD133" i="1"/>
  <c r="BE133" i="1"/>
  <c r="BF133" i="1"/>
  <c r="BG133" i="1"/>
  <c r="BH133" i="1"/>
  <c r="BI133" i="1"/>
  <c r="BJ133" i="1"/>
  <c r="BK133" i="1"/>
  <c r="BL133" i="1"/>
  <c r="C134" i="1"/>
  <c r="BA134" i="1"/>
  <c r="BB134" i="1"/>
  <c r="BC134" i="1"/>
  <c r="BD134" i="1"/>
  <c r="BE134" i="1"/>
  <c r="BF134" i="1"/>
  <c r="BG134" i="1"/>
  <c r="BH134" i="1"/>
  <c r="BI134" i="1"/>
  <c r="BJ134" i="1"/>
  <c r="BK134" i="1"/>
  <c r="BL134" i="1"/>
  <c r="C135" i="1"/>
  <c r="BA135" i="1"/>
  <c r="BB135" i="1"/>
  <c r="BC135" i="1"/>
  <c r="BD135" i="1"/>
  <c r="BE135" i="1"/>
  <c r="BF135" i="1"/>
  <c r="BG135" i="1"/>
  <c r="BH135" i="1"/>
  <c r="BI135" i="1"/>
  <c r="BJ135" i="1"/>
  <c r="BK135" i="1"/>
  <c r="BL135" i="1"/>
  <c r="C136" i="1"/>
  <c r="BA136" i="1"/>
  <c r="BB136" i="1"/>
  <c r="BC136" i="1"/>
  <c r="BD136" i="1"/>
  <c r="BE136" i="1"/>
  <c r="BF136" i="1"/>
  <c r="BG136" i="1"/>
  <c r="BH136" i="1"/>
  <c r="BI136" i="1"/>
  <c r="BJ136" i="1"/>
  <c r="BK136" i="1"/>
  <c r="BL136" i="1"/>
  <c r="C137" i="1"/>
  <c r="BA137" i="1"/>
  <c r="BB137" i="1"/>
  <c r="BC137" i="1"/>
  <c r="BD137" i="1"/>
  <c r="BE137" i="1"/>
  <c r="BF137" i="1"/>
  <c r="BG137" i="1"/>
  <c r="BH137" i="1"/>
  <c r="BI137" i="1"/>
  <c r="BJ137" i="1"/>
  <c r="BK137" i="1"/>
  <c r="BL137" i="1"/>
  <c r="C138" i="1"/>
  <c r="BA138" i="1"/>
  <c r="BB138" i="1"/>
  <c r="BC138" i="1"/>
  <c r="BD138" i="1"/>
  <c r="BE138" i="1"/>
  <c r="BF138" i="1"/>
  <c r="BG138" i="1"/>
  <c r="BH138" i="1"/>
  <c r="BI138" i="1"/>
  <c r="BJ138" i="1"/>
  <c r="BK138" i="1"/>
  <c r="BL138" i="1"/>
  <c r="C139" i="1"/>
  <c r="D139" i="1" s="1"/>
  <c r="BA139" i="1"/>
  <c r="BB139" i="1"/>
  <c r="BC139" i="1"/>
  <c r="BD139" i="1"/>
  <c r="BE139" i="1"/>
  <c r="BF139" i="1"/>
  <c r="BG139" i="1"/>
  <c r="BH139" i="1"/>
  <c r="BI139" i="1"/>
  <c r="BJ139" i="1"/>
  <c r="BK139" i="1"/>
  <c r="BL139" i="1"/>
  <c r="C140" i="1"/>
  <c r="D140" i="1" s="1"/>
  <c r="BA140" i="1"/>
  <c r="BB140" i="1"/>
  <c r="BC140" i="1"/>
  <c r="BD140" i="1"/>
  <c r="BE140" i="1"/>
  <c r="BF140" i="1"/>
  <c r="BG140" i="1"/>
  <c r="BH140" i="1"/>
  <c r="BI140" i="1"/>
  <c r="BJ140" i="1"/>
  <c r="BK140" i="1"/>
  <c r="BL140" i="1"/>
  <c r="C141" i="1"/>
  <c r="BA141" i="1"/>
  <c r="BB141" i="1"/>
  <c r="BC141" i="1"/>
  <c r="BD141" i="1"/>
  <c r="BE141" i="1"/>
  <c r="BF141" i="1"/>
  <c r="BG141" i="1"/>
  <c r="BH141" i="1"/>
  <c r="BI141" i="1"/>
  <c r="BJ141" i="1"/>
  <c r="BK141" i="1"/>
  <c r="BL141" i="1"/>
  <c r="C142" i="1"/>
  <c r="BA142" i="1"/>
  <c r="BB142" i="1"/>
  <c r="BC142" i="1"/>
  <c r="BD142" i="1"/>
  <c r="BE142" i="1"/>
  <c r="BF142" i="1"/>
  <c r="BG142" i="1"/>
  <c r="BH142" i="1"/>
  <c r="BI142" i="1"/>
  <c r="BJ142" i="1"/>
  <c r="BK142" i="1"/>
  <c r="BL142" i="1"/>
  <c r="C143" i="1"/>
  <c r="BA143" i="1"/>
  <c r="BB143" i="1"/>
  <c r="BC143" i="1"/>
  <c r="BD143" i="1"/>
  <c r="BE143" i="1"/>
  <c r="BF143" i="1"/>
  <c r="BG143" i="1"/>
  <c r="BH143" i="1"/>
  <c r="BI143" i="1"/>
  <c r="BJ143" i="1"/>
  <c r="BK143" i="1"/>
  <c r="BL143" i="1"/>
  <c r="C144" i="1"/>
  <c r="D144" i="1" s="1"/>
  <c r="BA144" i="1"/>
  <c r="BB144" i="1"/>
  <c r="BC144" i="1"/>
  <c r="BD144" i="1"/>
  <c r="BE144" i="1"/>
  <c r="BF144" i="1"/>
  <c r="BG144" i="1"/>
  <c r="BH144" i="1"/>
  <c r="BI144" i="1"/>
  <c r="BJ144" i="1"/>
  <c r="BK144" i="1"/>
  <c r="BL144" i="1"/>
  <c r="D142" i="1" l="1"/>
  <c r="D143" i="1"/>
  <c r="D141" i="1"/>
  <c r="D131" i="1"/>
  <c r="D130" i="1"/>
  <c r="D138" i="1"/>
  <c r="D136" i="1"/>
  <c r="D134" i="1"/>
  <c r="D135" i="1"/>
  <c r="D132" i="1"/>
  <c r="D137" i="1"/>
  <c r="D133" i="1"/>
  <c r="CJ11" i="4"/>
  <c r="CI11" i="4"/>
  <c r="CH11" i="4"/>
  <c r="CG11" i="4"/>
  <c r="CF11" i="4"/>
  <c r="CE11" i="4"/>
  <c r="CD11" i="4"/>
  <c r="CC11" i="4"/>
  <c r="CB11" i="4"/>
  <c r="CA11" i="4"/>
  <c r="BZ11" i="4"/>
  <c r="BY11" i="4"/>
  <c r="CJ10" i="4"/>
  <c r="CI10" i="4"/>
  <c r="CH10" i="4"/>
  <c r="CG10" i="4"/>
  <c r="CF10" i="4"/>
  <c r="CE10" i="4"/>
  <c r="CD10" i="4"/>
  <c r="CC10" i="4"/>
  <c r="CB10" i="4"/>
  <c r="CA10" i="4"/>
  <c r="BZ10" i="4"/>
  <c r="BY10" i="4"/>
  <c r="CJ9" i="4"/>
  <c r="CI9" i="4"/>
  <c r="CH9" i="4"/>
  <c r="CG9" i="4"/>
  <c r="CF9" i="4"/>
  <c r="CE9" i="4"/>
  <c r="CD9" i="4"/>
  <c r="CC9" i="4"/>
  <c r="CB9" i="4"/>
  <c r="CA9" i="4"/>
  <c r="BZ9" i="4"/>
  <c r="BY9" i="4"/>
  <c r="CJ8" i="4"/>
  <c r="CI8" i="4"/>
  <c r="CH8" i="4"/>
  <c r="CG8" i="4"/>
  <c r="CF8" i="4"/>
  <c r="CE8" i="4"/>
  <c r="CD8" i="4"/>
  <c r="CC8" i="4"/>
  <c r="CB8" i="4"/>
  <c r="CA8" i="4"/>
  <c r="BZ8" i="4"/>
  <c r="CV12" i="4"/>
  <c r="CU12" i="4"/>
  <c r="CT12" i="4"/>
  <c r="CS12" i="4"/>
  <c r="CR12" i="4"/>
  <c r="CQ12" i="4"/>
  <c r="CP12" i="4"/>
  <c r="CO12" i="4"/>
  <c r="CN12" i="4"/>
  <c r="CM12" i="4"/>
  <c r="CL12" i="4"/>
  <c r="CK12" i="4"/>
  <c r="CV11" i="4"/>
  <c r="DH11" i="4" s="1"/>
  <c r="DT11" i="4" s="1"/>
  <c r="CU11" i="4"/>
  <c r="DG11" i="4" s="1"/>
  <c r="DS11" i="4" s="1"/>
  <c r="CT11" i="4"/>
  <c r="DF11" i="4" s="1"/>
  <c r="DR11" i="4" s="1"/>
  <c r="CS11" i="4"/>
  <c r="DE11" i="4" s="1"/>
  <c r="DQ11" i="4" s="1"/>
  <c r="CR11" i="4"/>
  <c r="DD11" i="4" s="1"/>
  <c r="DP11" i="4" s="1"/>
  <c r="CQ11" i="4"/>
  <c r="DC11" i="4" s="1"/>
  <c r="DO11" i="4" s="1"/>
  <c r="CP11" i="4"/>
  <c r="DB11" i="4" s="1"/>
  <c r="DN11" i="4" s="1"/>
  <c r="CO11" i="4"/>
  <c r="DA11" i="4" s="1"/>
  <c r="DM11" i="4" s="1"/>
  <c r="CN11" i="4"/>
  <c r="CZ11" i="4" s="1"/>
  <c r="DL11" i="4" s="1"/>
  <c r="CM11" i="4"/>
  <c r="CY11" i="4" s="1"/>
  <c r="DK11" i="4" s="1"/>
  <c r="CL11" i="4"/>
  <c r="CX11" i="4" s="1"/>
  <c r="DJ11" i="4" s="1"/>
  <c r="CK11" i="4"/>
  <c r="CW11" i="4" s="1"/>
  <c r="DI11" i="4" s="1"/>
  <c r="CV10" i="4"/>
  <c r="DH10" i="4" s="1"/>
  <c r="DT10" i="4" s="1"/>
  <c r="CU10" i="4"/>
  <c r="DG10" i="4" s="1"/>
  <c r="DS10" i="4" s="1"/>
  <c r="CT10" i="4"/>
  <c r="DF10" i="4" s="1"/>
  <c r="DR10" i="4" s="1"/>
  <c r="CS10" i="4"/>
  <c r="DE10" i="4" s="1"/>
  <c r="DQ10" i="4" s="1"/>
  <c r="CR10" i="4"/>
  <c r="DD10" i="4" s="1"/>
  <c r="DP10" i="4" s="1"/>
  <c r="CQ10" i="4"/>
  <c r="DC10" i="4" s="1"/>
  <c r="DO10" i="4" s="1"/>
  <c r="CP10" i="4"/>
  <c r="DB10" i="4" s="1"/>
  <c r="DN10" i="4" s="1"/>
  <c r="CO10" i="4"/>
  <c r="DA10" i="4" s="1"/>
  <c r="DM10" i="4" s="1"/>
  <c r="CN10" i="4"/>
  <c r="CZ10" i="4" s="1"/>
  <c r="DL10" i="4" s="1"/>
  <c r="CM10" i="4"/>
  <c r="CY10" i="4" s="1"/>
  <c r="DK10" i="4" s="1"/>
  <c r="CL10" i="4"/>
  <c r="CX10" i="4" s="1"/>
  <c r="DJ10" i="4" s="1"/>
  <c r="CK10" i="4"/>
  <c r="CW10" i="4" s="1"/>
  <c r="DI10" i="4" s="1"/>
  <c r="CV9" i="4"/>
  <c r="DH9" i="4" s="1"/>
  <c r="DT9" i="4" s="1"/>
  <c r="CU9" i="4"/>
  <c r="DG9" i="4" s="1"/>
  <c r="DS9" i="4" s="1"/>
  <c r="CT9" i="4"/>
  <c r="DF9" i="4" s="1"/>
  <c r="DR9" i="4" s="1"/>
  <c r="CS9" i="4"/>
  <c r="DE9" i="4" s="1"/>
  <c r="DQ9" i="4" s="1"/>
  <c r="CR9" i="4"/>
  <c r="DD9" i="4" s="1"/>
  <c r="DP9" i="4" s="1"/>
  <c r="CQ9" i="4"/>
  <c r="DC9" i="4" s="1"/>
  <c r="DO9" i="4" s="1"/>
  <c r="CP9" i="4"/>
  <c r="DB9" i="4" s="1"/>
  <c r="DN9" i="4" s="1"/>
  <c r="CO9" i="4"/>
  <c r="DA9" i="4" s="1"/>
  <c r="DM9" i="4" s="1"/>
  <c r="CN9" i="4"/>
  <c r="CZ9" i="4" s="1"/>
  <c r="DL9" i="4" s="1"/>
  <c r="CM9" i="4"/>
  <c r="CY9" i="4" s="1"/>
  <c r="DK9" i="4" s="1"/>
  <c r="CL9" i="4"/>
  <c r="CX9" i="4" s="1"/>
  <c r="DJ9" i="4" s="1"/>
  <c r="CK9" i="4"/>
  <c r="CV8" i="4"/>
  <c r="CU8" i="4"/>
  <c r="CT8" i="4"/>
  <c r="CS8" i="4"/>
  <c r="CR8" i="4"/>
  <c r="CQ8" i="4"/>
  <c r="CP8" i="4"/>
  <c r="CO8" i="4"/>
  <c r="CN8" i="4"/>
  <c r="CM8" i="4"/>
  <c r="CL8" i="4"/>
  <c r="AZ12" i="4"/>
  <c r="AY12" i="4"/>
  <c r="AX12" i="4"/>
  <c r="AW12" i="4"/>
  <c r="AV12" i="4"/>
  <c r="AU12" i="4"/>
  <c r="AT12" i="4"/>
  <c r="AS12" i="4"/>
  <c r="AR12" i="4"/>
  <c r="AQ12" i="4"/>
  <c r="AP12" i="4"/>
  <c r="AO12" i="4"/>
  <c r="DV9" i="4" l="1"/>
  <c r="EH9" i="4" s="1"/>
  <c r="DZ9" i="4"/>
  <c r="EL9" i="4" s="1"/>
  <c r="DV10" i="4"/>
  <c r="EH10" i="4" s="1"/>
  <c r="ED10" i="4"/>
  <c r="EP10" i="4" s="1"/>
  <c r="DZ11" i="4"/>
  <c r="EL11" i="4" s="1"/>
  <c r="ED9" i="4"/>
  <c r="EP9" i="4" s="1"/>
  <c r="DZ10" i="4"/>
  <c r="EL10" i="4" s="1"/>
  <c r="DV11" i="4"/>
  <c r="EH11" i="4" s="1"/>
  <c r="ED11" i="4"/>
  <c r="EP11" i="4" s="1"/>
  <c r="EB9" i="4"/>
  <c r="EN9" i="4" s="1"/>
  <c r="DX10" i="4"/>
  <c r="EJ10" i="4" s="1"/>
  <c r="EF10" i="4"/>
  <c r="ER10" i="4" s="1"/>
  <c r="DW9" i="4"/>
  <c r="EI9" i="4" s="1"/>
  <c r="DX9" i="4"/>
  <c r="EJ9" i="4" s="1"/>
  <c r="EF9" i="4"/>
  <c r="ER9" i="4" s="1"/>
  <c r="EB10" i="4"/>
  <c r="EN10" i="4" s="1"/>
  <c r="DX11" i="4"/>
  <c r="EJ11" i="4" s="1"/>
  <c r="EF11" i="4"/>
  <c r="ER11" i="4" s="1"/>
  <c r="EA9" i="4"/>
  <c r="EM9" i="4" s="1"/>
  <c r="EB11" i="4"/>
  <c r="EN11" i="4" s="1"/>
  <c r="EC9" i="4"/>
  <c r="EO9" i="4" s="1"/>
  <c r="DY10" i="4"/>
  <c r="EK10" i="4" s="1"/>
  <c r="DU11" i="4"/>
  <c r="EG11" i="4" s="1"/>
  <c r="EC11" i="4"/>
  <c r="EO11" i="4" s="1"/>
  <c r="EE9" i="4"/>
  <c r="EQ9" i="4" s="1"/>
  <c r="EA10" i="4"/>
  <c r="EM10" i="4" s="1"/>
  <c r="DW11" i="4"/>
  <c r="EI11" i="4" s="1"/>
  <c r="EE11" i="4"/>
  <c r="EQ11" i="4" s="1"/>
  <c r="DW10" i="4"/>
  <c r="EI10" i="4" s="1"/>
  <c r="EE10" i="4"/>
  <c r="EQ10" i="4" s="1"/>
  <c r="EA11" i="4"/>
  <c r="EM11" i="4" s="1"/>
  <c r="EC10" i="4"/>
  <c r="EO10" i="4" s="1"/>
  <c r="DY11" i="4"/>
  <c r="EK11" i="4" s="1"/>
  <c r="DU10" i="4"/>
  <c r="EG10" i="4" s="1"/>
  <c r="DY9" i="4"/>
  <c r="EK9" i="4" s="1"/>
  <c r="CV5" i="4"/>
  <c r="DH5" i="4" s="1"/>
  <c r="DT5" i="4" s="1"/>
  <c r="CU5" i="4"/>
  <c r="DG5" i="4" s="1"/>
  <c r="DS5" i="4" s="1"/>
  <c r="CT5" i="4"/>
  <c r="DF5" i="4" s="1"/>
  <c r="DR5" i="4" s="1"/>
  <c r="CS5" i="4"/>
  <c r="DE5" i="4" s="1"/>
  <c r="DQ5" i="4" s="1"/>
  <c r="CR5" i="4"/>
  <c r="DD5" i="4" s="1"/>
  <c r="DP5" i="4" s="1"/>
  <c r="CP5" i="4"/>
  <c r="DB5" i="4" s="1"/>
  <c r="DN5" i="4" s="1"/>
  <c r="CO5" i="4"/>
  <c r="DA5" i="4" s="1"/>
  <c r="DM5" i="4" s="1"/>
  <c r="CN5" i="4"/>
  <c r="CZ5" i="4" s="1"/>
  <c r="DL5" i="4" s="1"/>
  <c r="CM5" i="4"/>
  <c r="CY5" i="4" s="1"/>
  <c r="DK5" i="4" s="1"/>
  <c r="CL5" i="4"/>
  <c r="CX5" i="4" s="1"/>
  <c r="DJ5" i="4" s="1"/>
  <c r="CK5" i="4"/>
  <c r="CW5" i="4" s="1"/>
  <c r="DI5" i="4" s="1"/>
  <c r="CQ5" i="4"/>
  <c r="DC5" i="4" s="1"/>
  <c r="DO5" i="4" s="1"/>
  <c r="CJ5" i="4"/>
  <c r="CI5" i="4"/>
  <c r="CH5" i="4"/>
  <c r="CG5" i="4"/>
  <c r="CF5" i="4"/>
  <c r="CE5" i="4"/>
  <c r="CD5" i="4"/>
  <c r="CC5" i="4"/>
  <c r="CB5" i="4"/>
  <c r="CA5" i="4"/>
  <c r="BZ5" i="4"/>
  <c r="BY5" i="4"/>
  <c r="CQ6" i="4"/>
  <c r="D10" i="4"/>
  <c r="C5" i="4"/>
  <c r="EB5" i="4" l="1"/>
  <c r="EN5" i="4" s="1"/>
  <c r="D5" i="4"/>
  <c r="DX5" i="4"/>
  <c r="EJ5" i="4" s="1"/>
  <c r="DY5" i="4"/>
  <c r="EK5" i="4" s="1"/>
  <c r="DZ5" i="4"/>
  <c r="EL5" i="4" s="1"/>
  <c r="EA5" i="4"/>
  <c r="EM5" i="4" s="1"/>
  <c r="EC5" i="4"/>
  <c r="EO5" i="4" s="1"/>
  <c r="DU5" i="4"/>
  <c r="EG5" i="4" s="1"/>
  <c r="ED5" i="4"/>
  <c r="EP5" i="4" s="1"/>
  <c r="DV5" i="4"/>
  <c r="EH5" i="4" s="1"/>
  <c r="EE5" i="4"/>
  <c r="EQ5" i="4" s="1"/>
  <c r="DW5" i="4"/>
  <c r="EI5" i="4" s="1"/>
  <c r="EF5" i="4"/>
  <c r="ER5" i="4" s="1"/>
  <c r="E184" i="2"/>
  <c r="E183" i="2"/>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K8" i="4" l="1"/>
  <c r="CV7" i="4"/>
  <c r="CU7" i="4"/>
  <c r="CT7" i="4"/>
  <c r="CS7" i="4"/>
  <c r="CR7" i="4"/>
  <c r="CQ7" i="4"/>
  <c r="CP7" i="4"/>
  <c r="CO7" i="4"/>
  <c r="CN7" i="4"/>
  <c r="CM7" i="4"/>
  <c r="CL7" i="4"/>
  <c r="CK7" i="4"/>
  <c r="CW9" i="4" l="1"/>
  <c r="DI9" i="4" s="1"/>
  <c r="DU9" i="4" s="1"/>
  <c r="DH8" i="4"/>
  <c r="DT8" i="4" s="1"/>
  <c r="EF8" i="4" s="1"/>
  <c r="DG8" i="4"/>
  <c r="DS8" i="4" s="1"/>
  <c r="EE8" i="4" s="1"/>
  <c r="DF8" i="4"/>
  <c r="DR8" i="4" s="1"/>
  <c r="ED8" i="4" s="1"/>
  <c r="DE8" i="4"/>
  <c r="DQ8" i="4" s="1"/>
  <c r="EC8" i="4" s="1"/>
  <c r="DD8" i="4"/>
  <c r="DP8" i="4" s="1"/>
  <c r="EB8" i="4" s="1"/>
  <c r="DC8" i="4"/>
  <c r="DO8" i="4" s="1"/>
  <c r="EA8" i="4" s="1"/>
  <c r="DB8" i="4"/>
  <c r="DN8" i="4" s="1"/>
  <c r="DZ8" i="4" s="1"/>
  <c r="DA8" i="4"/>
  <c r="DM8" i="4" s="1"/>
  <c r="DY8" i="4" s="1"/>
  <c r="CZ8" i="4"/>
  <c r="DL8" i="4" s="1"/>
  <c r="DX8" i="4" s="1"/>
  <c r="CY8" i="4"/>
  <c r="DK8" i="4" s="1"/>
  <c r="DW8" i="4" s="1"/>
  <c r="CX8" i="4"/>
  <c r="DJ8" i="4" s="1"/>
  <c r="DV8" i="4" s="1"/>
  <c r="CW8" i="4"/>
  <c r="DI8" i="4" s="1"/>
  <c r="DH7" i="4"/>
  <c r="DT7" i="4" s="1"/>
  <c r="DG7" i="4"/>
  <c r="DS7" i="4" s="1"/>
  <c r="DF7" i="4"/>
  <c r="DR7" i="4" s="1"/>
  <c r="DE7" i="4"/>
  <c r="DQ7" i="4" s="1"/>
  <c r="DD7" i="4"/>
  <c r="DP7" i="4" s="1"/>
  <c r="DC7" i="4"/>
  <c r="DO7" i="4" s="1"/>
  <c r="DB7" i="4"/>
  <c r="DN7" i="4" s="1"/>
  <c r="DA7" i="4"/>
  <c r="DM7" i="4" s="1"/>
  <c r="CZ7" i="4"/>
  <c r="DL7" i="4" s="1"/>
  <c r="CY7" i="4"/>
  <c r="DK7" i="4" s="1"/>
  <c r="CX7" i="4"/>
  <c r="DJ7" i="4" s="1"/>
  <c r="CW7" i="4"/>
  <c r="DI7" i="4" s="1"/>
  <c r="BY8" i="4"/>
  <c r="CJ7" i="4"/>
  <c r="CI7" i="4"/>
  <c r="CH7" i="4"/>
  <c r="CG7" i="4"/>
  <c r="CF7" i="4"/>
  <c r="CE7" i="4"/>
  <c r="CD7" i="4"/>
  <c r="CC7" i="4"/>
  <c r="CB7" i="4"/>
  <c r="CA7" i="4"/>
  <c r="BZ7" i="4"/>
  <c r="BY7" i="4"/>
  <c r="D7" i="4"/>
  <c r="D8" i="4"/>
  <c r="D9" i="4"/>
  <c r="DV7" i="4" l="1"/>
  <c r="EH7" i="4" s="1"/>
  <c r="DX7" i="4"/>
  <c r="EJ7" i="4" s="1"/>
  <c r="DW7" i="4"/>
  <c r="EI7" i="4" s="1"/>
  <c r="DY7" i="4"/>
  <c r="EK7" i="4" s="1"/>
  <c r="ED7" i="4"/>
  <c r="EP7" i="4" s="1"/>
  <c r="EE7" i="4"/>
  <c r="EQ7" i="4" s="1"/>
  <c r="EF7" i="4"/>
  <c r="ER7" i="4" s="1"/>
  <c r="DU8" i="4"/>
  <c r="EG8" i="4" s="1"/>
  <c r="DZ7" i="4"/>
  <c r="EL7" i="4" s="1"/>
  <c r="EA7" i="4"/>
  <c r="EM7" i="4" s="1"/>
  <c r="EB7" i="4"/>
  <c r="EN7" i="4" s="1"/>
  <c r="DU7" i="4"/>
  <c r="EG7" i="4" s="1"/>
  <c r="EC7" i="4"/>
  <c r="EO7" i="4" s="1"/>
  <c r="EG9" i="4"/>
  <c r="EL8" i="4"/>
  <c r="EM8" i="4"/>
  <c r="EK8" i="4"/>
  <c r="EN8" i="4"/>
  <c r="EO8" i="4"/>
  <c r="EH8" i="4"/>
  <c r="EP8" i="4"/>
  <c r="EI8" i="4"/>
  <c r="EQ8" i="4"/>
  <c r="EJ8" i="4"/>
  <c r="ER8" i="4"/>
  <c r="BA19" i="1"/>
  <c r="BB19" i="1"/>
  <c r="BC19" i="1"/>
  <c r="BD19" i="1"/>
  <c r="BE19" i="1"/>
  <c r="BF19" i="1"/>
  <c r="BG19" i="1"/>
  <c r="BH19" i="1"/>
  <c r="BI19" i="1"/>
  <c r="BJ19" i="1"/>
  <c r="BK19" i="1"/>
  <c r="BL19" i="1"/>
  <c r="C19" i="1"/>
  <c r="C15" i="1"/>
  <c r="BL12" i="4"/>
  <c r="BK12" i="4"/>
  <c r="BJ12" i="4"/>
  <c r="BI12" i="4"/>
  <c r="BH12" i="4"/>
  <c r="BG12" i="4"/>
  <c r="BE12" i="4"/>
  <c r="BD12" i="4"/>
  <c r="BC12" i="4"/>
  <c r="BB12" i="4"/>
  <c r="BA12" i="4"/>
  <c r="BF12" i="4"/>
  <c r="D19" i="1" l="1"/>
  <c r="BA15" i="1"/>
  <c r="BB15" i="1"/>
  <c r="BC15" i="1"/>
  <c r="BD15" i="1"/>
  <c r="BE15" i="1"/>
  <c r="BF15" i="1"/>
  <c r="BG15" i="1"/>
  <c r="BH15" i="1"/>
  <c r="BI15" i="1"/>
  <c r="BJ15" i="1"/>
  <c r="BK15" i="1"/>
  <c r="BL15" i="1"/>
  <c r="AN12" i="4"/>
  <c r="AM12" i="4"/>
  <c r="AL12" i="4"/>
  <c r="AK12" i="4"/>
  <c r="AJ12" i="4"/>
  <c r="AI12" i="4"/>
  <c r="AG12" i="4"/>
  <c r="AF12" i="4"/>
  <c r="AE12" i="4"/>
  <c r="AD12" i="4"/>
  <c r="AC12" i="4"/>
  <c r="AH12" i="4"/>
  <c r="CH6" i="4"/>
  <c r="CG6" i="4"/>
  <c r="CG12" i="4" s="1"/>
  <c r="BY6" i="4"/>
  <c r="BY12" i="4" s="1"/>
  <c r="CD6" i="4"/>
  <c r="P12" i="4"/>
  <c r="O12" i="4"/>
  <c r="N12" i="4"/>
  <c r="M12" i="4"/>
  <c r="L12" i="4"/>
  <c r="K12" i="4"/>
  <c r="J12" i="4"/>
  <c r="I12" i="4"/>
  <c r="H12" i="4"/>
  <c r="G12" i="4"/>
  <c r="F12" i="4"/>
  <c r="E12" i="4"/>
  <c r="CJ6" i="4"/>
  <c r="CJ12" i="4" s="1"/>
  <c r="CI6" i="4"/>
  <c r="CF6" i="4"/>
  <c r="CF12" i="4" s="1"/>
  <c r="CE6" i="4"/>
  <c r="CE12" i="4" s="1"/>
  <c r="CC6" i="4"/>
  <c r="CB6" i="4"/>
  <c r="CA6" i="4"/>
  <c r="CA12" i="4" s="1"/>
  <c r="BZ6" i="4"/>
  <c r="BZ12" i="4" s="1"/>
  <c r="CV6" i="4"/>
  <c r="CU6" i="4"/>
  <c r="CT6" i="4"/>
  <c r="CS6" i="4"/>
  <c r="CR6" i="4"/>
  <c r="CP6" i="4"/>
  <c r="CO6" i="4"/>
  <c r="CN6" i="4"/>
  <c r="CM6" i="4"/>
  <c r="CL6" i="4"/>
  <c r="CK6" i="4"/>
  <c r="D11" i="4"/>
  <c r="D6" i="4"/>
  <c r="C12" i="4"/>
  <c r="BY145" i="6" l="1"/>
  <c r="CC137" i="6"/>
  <c r="CJ137" i="6"/>
  <c r="CA142" i="6"/>
  <c r="CJ130" i="6"/>
  <c r="CF132" i="6"/>
  <c r="CI126" i="6"/>
  <c r="CB132" i="6"/>
  <c r="CE121" i="6"/>
  <c r="CB121" i="6"/>
  <c r="CC117" i="6"/>
  <c r="CJ115" i="6"/>
  <c r="CH128" i="6"/>
  <c r="BY117" i="6"/>
  <c r="CG105" i="6"/>
  <c r="CF110" i="6"/>
  <c r="BY115" i="6"/>
  <c r="CE106" i="6"/>
  <c r="CA110" i="6"/>
  <c r="CH112" i="6"/>
  <c r="CG107" i="6"/>
  <c r="CF101" i="6"/>
  <c r="CD101" i="6"/>
  <c r="CC101" i="6"/>
  <c r="BZ100" i="6"/>
  <c r="CI100" i="6"/>
  <c r="CI106" i="6"/>
  <c r="CC99" i="6"/>
  <c r="BZ99" i="6"/>
  <c r="CB95" i="6"/>
  <c r="BZ95" i="6"/>
  <c r="CC94" i="6"/>
  <c r="CE88" i="6"/>
  <c r="CH84" i="6"/>
  <c r="BZ88" i="6"/>
  <c r="CG83" i="6"/>
  <c r="BY73" i="6"/>
  <c r="CC87" i="6"/>
  <c r="CD67" i="6"/>
  <c r="CG89" i="6"/>
  <c r="CI84" i="6"/>
  <c r="BZ78" i="6"/>
  <c r="CJ65" i="6"/>
  <c r="CJ67" i="6"/>
  <c r="CG65" i="6"/>
  <c r="CF65" i="6"/>
  <c r="CC67" i="6"/>
  <c r="CF71" i="6"/>
  <c r="BY71" i="6"/>
  <c r="CF60" i="6"/>
  <c r="CG47" i="6"/>
  <c r="CA60" i="6"/>
  <c r="CH50" i="6"/>
  <c r="CA56" i="6"/>
  <c r="CI37" i="6"/>
  <c r="BZ56" i="6"/>
  <c r="CA48" i="6"/>
  <c r="CI56" i="6"/>
  <c r="CH48" i="6"/>
  <c r="CH56" i="6"/>
  <c r="CF35" i="6"/>
  <c r="CB45" i="6"/>
  <c r="CF37" i="6"/>
  <c r="CH46" i="6"/>
  <c r="CA55" i="6"/>
  <c r="CC37" i="6"/>
  <c r="CB37" i="6"/>
  <c r="BZ47" i="6"/>
  <c r="CJ35" i="6"/>
  <c r="CD53" i="6"/>
  <c r="CF39" i="6"/>
  <c r="CG27" i="6"/>
  <c r="CD48" i="6"/>
  <c r="BZ23" i="6"/>
  <c r="CJ37" i="6"/>
  <c r="CD42" i="6"/>
  <c r="CA21" i="6"/>
  <c r="CI9" i="6"/>
  <c r="CD11" i="6"/>
  <c r="CE23" i="6"/>
  <c r="CF6" i="6"/>
  <c r="CG7" i="6"/>
  <c r="CG10" i="6"/>
  <c r="CF14" i="6"/>
  <c r="CJ7" i="6"/>
  <c r="CI6" i="6"/>
  <c r="BY22" i="6"/>
  <c r="CJ9" i="6"/>
  <c r="CA16" i="6"/>
  <c r="BY27" i="6"/>
  <c r="CI38" i="6"/>
  <c r="CG31" i="6"/>
  <c r="CE50" i="6"/>
  <c r="CJ53" i="6"/>
  <c r="BY80" i="6"/>
  <c r="CA84" i="6"/>
  <c r="BY85" i="6"/>
  <c r="CC92" i="6"/>
  <c r="CJ120" i="6"/>
  <c r="CA128" i="6"/>
  <c r="CD141" i="6"/>
  <c r="BZ145" i="6"/>
  <c r="CA9" i="6"/>
  <c r="CG16" i="6"/>
  <c r="CB17" i="6"/>
  <c r="BZ30" i="6"/>
  <c r="CE57" i="6"/>
  <c r="CC44" i="6"/>
  <c r="CH72" i="6"/>
  <c r="BZ71" i="6"/>
  <c r="CA80" i="6"/>
  <c r="CF76" i="6"/>
  <c r="CB94" i="6"/>
  <c r="BY100" i="6"/>
  <c r="CB112" i="6"/>
  <c r="CA111" i="6"/>
  <c r="CG124" i="6"/>
  <c r="CB129" i="6"/>
  <c r="BY134" i="6"/>
  <c r="BZ143" i="6"/>
  <c r="BY24" i="6"/>
  <c r="CD17" i="6"/>
  <c r="CE43" i="6"/>
  <c r="CI42" i="6"/>
  <c r="BZ37" i="6"/>
  <c r="CG64" i="6"/>
  <c r="CH71" i="6"/>
  <c r="BZ79" i="6"/>
  <c r="CD86" i="6"/>
  <c r="CB88" i="6"/>
  <c r="BY108" i="6"/>
  <c r="CI111" i="6"/>
  <c r="BY129" i="6"/>
  <c r="CC140" i="6"/>
  <c r="CJ136" i="6"/>
  <c r="CC27" i="6"/>
  <c r="BY68" i="6"/>
  <c r="CI113" i="6"/>
  <c r="BY125" i="6"/>
  <c r="CH8" i="6"/>
  <c r="CJ13" i="6"/>
  <c r="CF29" i="6"/>
  <c r="CI53" i="6"/>
  <c r="CC38" i="6"/>
  <c r="BZ49" i="6"/>
  <c r="CA61" i="6"/>
  <c r="CF80" i="6"/>
  <c r="CF89" i="6"/>
  <c r="CE98" i="6"/>
  <c r="CC104" i="6"/>
  <c r="CG110" i="6"/>
  <c r="CH124" i="6"/>
  <c r="CA130" i="6"/>
  <c r="CI139" i="6"/>
  <c r="CD31" i="6"/>
  <c r="CC61" i="6"/>
  <c r="CA136" i="6"/>
  <c r="CJ12" i="6"/>
  <c r="CD13" i="6"/>
  <c r="CF17" i="6"/>
  <c r="BY28" i="6"/>
  <c r="BZ32" i="6"/>
  <c r="CC46" i="6"/>
  <c r="CG50" i="6"/>
  <c r="CG72" i="6"/>
  <c r="BY93" i="6"/>
  <c r="CJ78" i="6"/>
  <c r="CB92" i="6"/>
  <c r="CF108" i="6"/>
  <c r="CI107" i="6"/>
  <c r="CH129" i="6"/>
  <c r="CA140" i="6"/>
  <c r="CB138" i="6"/>
  <c r="CI27" i="6"/>
  <c r="CA58" i="6"/>
  <c r="CE96" i="6"/>
  <c r="CI16" i="6"/>
  <c r="CG17" i="6"/>
  <c r="CH32" i="6"/>
  <c r="CB32" i="6"/>
  <c r="BZ59" i="6"/>
  <c r="CC53" i="6"/>
  <c r="CD56" i="6"/>
  <c r="CI67" i="6"/>
  <c r="CE89" i="6"/>
  <c r="CA90" i="6"/>
  <c r="BZ106" i="6"/>
  <c r="CC128" i="6"/>
  <c r="CH125" i="6"/>
  <c r="BZ130" i="6"/>
  <c r="CJ139" i="6"/>
  <c r="CJ145" i="6"/>
  <c r="CA35" i="6"/>
  <c r="CA78" i="6"/>
  <c r="CH118" i="6"/>
  <c r="CB140" i="6"/>
  <c r="CD16" i="6"/>
  <c r="BZ24" i="6"/>
  <c r="CD26" i="6"/>
  <c r="CJ61" i="6"/>
  <c r="CG70" i="6"/>
  <c r="BY98" i="6"/>
  <c r="CD139" i="6"/>
  <c r="BY132" i="6"/>
  <c r="CF93" i="6"/>
  <c r="CE19" i="6"/>
  <c r="CF50" i="6"/>
  <c r="CJ86" i="6"/>
  <c r="CF120" i="6"/>
  <c r="CF138" i="6"/>
  <c r="CI32" i="6"/>
  <c r="BZ92" i="6"/>
  <c r="BY144" i="6"/>
  <c r="CG144" i="6"/>
  <c r="CA143" i="6"/>
  <c r="CF136" i="6"/>
  <c r="CG135" i="6"/>
  <c r="CC130" i="6"/>
  <c r="CC125" i="6"/>
  <c r="CA129" i="6"/>
  <c r="CH120" i="6"/>
  <c r="CH119" i="6"/>
  <c r="CG116" i="6"/>
  <c r="BZ115" i="6"/>
  <c r="CG127" i="6"/>
  <c r="CD115" i="6"/>
  <c r="BY105" i="6"/>
  <c r="CJ109" i="6"/>
  <c r="BY111" i="6"/>
  <c r="CD105" i="6"/>
  <c r="CF109" i="6"/>
  <c r="CG111" i="6"/>
  <c r="CI105" i="6"/>
  <c r="CD100" i="6"/>
  <c r="CB100" i="6"/>
  <c r="CG99" i="6"/>
  <c r="CF99" i="6"/>
  <c r="CD99" i="6"/>
  <c r="BZ105" i="6"/>
  <c r="BZ113" i="6"/>
  <c r="CF97" i="6"/>
  <c r="CI94" i="6"/>
  <c r="CE94" i="6"/>
  <c r="CG103" i="6"/>
  <c r="CB87" i="6"/>
  <c r="CC83" i="6"/>
  <c r="CG91" i="6"/>
  <c r="CC86" i="6"/>
  <c r="CG87" i="6"/>
  <c r="CH78" i="6"/>
  <c r="CG78" i="6"/>
  <c r="CJ83" i="6"/>
  <c r="CF83" i="6"/>
  <c r="CI86" i="6"/>
  <c r="CC63" i="6"/>
  <c r="CH65" i="6"/>
  <c r="BY63" i="6"/>
  <c r="CC60" i="6"/>
  <c r="BZ66" i="6"/>
  <c r="CH70" i="6"/>
  <c r="CA70" i="6"/>
  <c r="CI59" i="6"/>
  <c r="BY47" i="6"/>
  <c r="CH59" i="6"/>
  <c r="BZ50" i="6"/>
  <c r="CH55" i="6"/>
  <c r="CA37" i="6"/>
  <c r="BY61" i="6"/>
  <c r="CC47" i="6"/>
  <c r="CC55" i="6"/>
  <c r="BZ48" i="6"/>
  <c r="CD45" i="6"/>
  <c r="CI34" i="6"/>
  <c r="CF44" i="6"/>
  <c r="CC35" i="6"/>
  <c r="CD44" i="6"/>
  <c r="BY52" i="6"/>
  <c r="BZ35" i="6"/>
  <c r="BY35" i="6"/>
  <c r="BZ46" i="6"/>
  <c r="CA34" i="6"/>
  <c r="BZ51" i="6"/>
  <c r="CH35" i="6"/>
  <c r="BZ40" i="6"/>
  <c r="CC25" i="6"/>
  <c r="CG21" i="6"/>
  <c r="CG35" i="6"/>
  <c r="CJ34" i="6"/>
  <c r="CG12" i="6"/>
  <c r="CH6" i="6"/>
  <c r="CI10" i="6"/>
  <c r="CB12" i="6"/>
  <c r="CC39" i="6"/>
  <c r="BY12" i="6"/>
  <c r="CB7" i="6"/>
  <c r="CI22" i="6"/>
  <c r="CG19" i="6"/>
  <c r="CC16" i="6"/>
  <c r="CC17" i="6"/>
  <c r="CC40" i="6"/>
  <c r="BY32" i="6"/>
  <c r="CH54" i="6"/>
  <c r="CA46" i="6"/>
  <c r="CC82" i="6"/>
  <c r="CH89" i="6"/>
  <c r="CH90" i="6"/>
  <c r="BY102" i="6"/>
  <c r="CG131" i="6"/>
  <c r="CF125" i="6"/>
  <c r="CH136" i="6"/>
  <c r="CE144" i="6"/>
  <c r="CG5" i="6"/>
  <c r="CG24" i="6"/>
  <c r="CJ19" i="6"/>
  <c r="CI31" i="6"/>
  <c r="CH45" i="6"/>
  <c r="CC48" i="6"/>
  <c r="CG74" i="6"/>
  <c r="CA71" i="6"/>
  <c r="CF75" i="6"/>
  <c r="CI93" i="6"/>
  <c r="CJ98" i="6"/>
  <c r="CH102" i="6"/>
  <c r="BZ114" i="6"/>
  <c r="CD123" i="6"/>
  <c r="CE115" i="6"/>
  <c r="BY127" i="6"/>
  <c r="CG141" i="6"/>
  <c r="CB142" i="6"/>
  <c r="CH11" i="6"/>
  <c r="CC24" i="6"/>
  <c r="CI23" i="6"/>
  <c r="CA31" i="6"/>
  <c r="CE37" i="6"/>
  <c r="CD43" i="6"/>
  <c r="CE64" i="6"/>
  <c r="CE81" i="6"/>
  <c r="CJ85" i="6"/>
  <c r="CA76" i="6"/>
  <c r="BZ96" i="6"/>
  <c r="BY118" i="6"/>
  <c r="BY113" i="6"/>
  <c r="CB126" i="6"/>
  <c r="CG140" i="6"/>
  <c r="BY138" i="6"/>
  <c r="CH36" i="6"/>
  <c r="CA63" i="6"/>
  <c r="BZ120" i="6"/>
  <c r="CB143" i="6"/>
  <c r="BY16" i="6"/>
  <c r="CJ24" i="6"/>
  <c r="CA23" i="6"/>
  <c r="BY34" i="6"/>
  <c r="CI43" i="6"/>
  <c r="BY46" i="6"/>
  <c r="CJ64" i="6"/>
  <c r="CC75" i="6"/>
  <c r="CJ89" i="6"/>
  <c r="CH98" i="6"/>
  <c r="CC100" i="6"/>
  <c r="BZ111" i="6"/>
  <c r="CA117" i="6"/>
  <c r="BZ132" i="6"/>
  <c r="BY139" i="6"/>
  <c r="CG40" i="6"/>
  <c r="CD87" i="6"/>
  <c r="CB133" i="6"/>
  <c r="CE5" i="6"/>
  <c r="CB24" i="6"/>
  <c r="CA17" i="6"/>
  <c r="CG36" i="6"/>
  <c r="CE42" i="6"/>
  <c r="BY55" i="6"/>
  <c r="CC54" i="6"/>
  <c r="CG66" i="6"/>
  <c r="CC77" i="6"/>
  <c r="CH93" i="6"/>
  <c r="CD96" i="6"/>
  <c r="CB118" i="6"/>
  <c r="CB113" i="6"/>
  <c r="CI129" i="6"/>
  <c r="CH130" i="6"/>
  <c r="CC139" i="6"/>
  <c r="CE58" i="6"/>
  <c r="CA96" i="6"/>
  <c r="CE6" i="6"/>
  <c r="CA18" i="6"/>
  <c r="CE31" i="6"/>
  <c r="CC57" i="6"/>
  <c r="CE46" i="6"/>
  <c r="CE52" i="6"/>
  <c r="BY66" i="6"/>
  <c r="CE80" i="6"/>
  <c r="CF87" i="6"/>
  <c r="CI92" i="6"/>
  <c r="CE118" i="6"/>
  <c r="BZ131" i="6"/>
  <c r="CE145" i="6"/>
  <c r="CG44" i="6"/>
  <c r="CC11" i="6"/>
  <c r="CD72" i="6"/>
  <c r="CA100" i="6"/>
  <c r="CF135" i="6"/>
  <c r="CI135" i="6"/>
  <c r="CF38" i="6"/>
  <c r="CC90" i="6"/>
  <c r="CE119" i="6"/>
  <c r="CA27" i="6"/>
  <c r="CE93" i="6"/>
  <c r="CC143" i="6"/>
  <c r="CB137" i="6"/>
  <c r="CD137" i="6"/>
  <c r="BZ133" i="6"/>
  <c r="CC133" i="6"/>
  <c r="CI143" i="6"/>
  <c r="CC134" i="6"/>
  <c r="CI127" i="6"/>
  <c r="CJ119" i="6"/>
  <c r="CD117" i="6"/>
  <c r="CA115" i="6"/>
  <c r="CC113" i="6"/>
  <c r="CA126" i="6"/>
  <c r="CC111" i="6"/>
  <c r="CC122" i="6"/>
  <c r="CA108" i="6"/>
  <c r="CH109" i="6"/>
  <c r="CH103" i="6"/>
  <c r="CI108" i="6"/>
  <c r="BZ110" i="6"/>
  <c r="CA105" i="6"/>
  <c r="CJ99" i="6"/>
  <c r="CH99" i="6"/>
  <c r="CB97" i="6"/>
  <c r="CJ97" i="6"/>
  <c r="CI97" i="6"/>
  <c r="CH104" i="6"/>
  <c r="CC112" i="6"/>
  <c r="CE104" i="6"/>
  <c r="CH101" i="6"/>
  <c r="CC91" i="6"/>
  <c r="CB99" i="6"/>
  <c r="CH86" i="6"/>
  <c r="CH96" i="6"/>
  <c r="CD90" i="6"/>
  <c r="CC85" i="6"/>
  <c r="BY86" i="6"/>
  <c r="CI77" i="6"/>
  <c r="CH77" i="6"/>
  <c r="CG81" i="6"/>
  <c r="CC78" i="6"/>
  <c r="CI82" i="6"/>
  <c r="CI62" i="6"/>
  <c r="CB63" i="6"/>
  <c r="CD60" i="6"/>
  <c r="BZ84" i="6"/>
  <c r="CC65" i="6"/>
  <c r="BY69" i="6"/>
  <c r="BZ68" i="6"/>
  <c r="CF56" i="6"/>
  <c r="CC45" i="6"/>
  <c r="CJ58" i="6"/>
  <c r="CJ49" i="6"/>
  <c r="CI49" i="6"/>
  <c r="CI33" i="6"/>
  <c r="BY56" i="6"/>
  <c r="CG45" i="6"/>
  <c r="CJ54" i="6"/>
  <c r="CJ47" i="6"/>
  <c r="CH44" i="6"/>
  <c r="CH29" i="6"/>
  <c r="BZ43" i="6"/>
  <c r="CH34" i="6"/>
  <c r="CB41" i="6"/>
  <c r="CJ50" i="6"/>
  <c r="CD34" i="6"/>
  <c r="CB34" i="6"/>
  <c r="CJ43" i="6"/>
  <c r="CC33" i="6"/>
  <c r="CD49" i="6"/>
  <c r="BZ34" i="6"/>
  <c r="CG25" i="6"/>
  <c r="CH21" i="6"/>
  <c r="BZ19" i="6"/>
  <c r="CF32" i="6"/>
  <c r="CG30" i="6"/>
  <c r="CE11" i="6"/>
  <c r="BZ6" i="6"/>
  <c r="CC5" i="6"/>
  <c r="BY10" i="6"/>
  <c r="CI5" i="6"/>
  <c r="CB11" i="6"/>
  <c r="CC29" i="6"/>
  <c r="CD19" i="6"/>
  <c r="CJ11" i="6"/>
  <c r="CB18" i="6"/>
  <c r="BY18" i="6"/>
  <c r="CC6" i="6"/>
  <c r="CC8" i="6"/>
  <c r="CD57" i="6"/>
  <c r="CB30" i="6"/>
  <c r="CJ57" i="6"/>
  <c r="CH58" i="6"/>
  <c r="CE69" i="6"/>
  <c r="BY82" i="6"/>
  <c r="CC84" i="6"/>
  <c r="BZ85" i="6"/>
  <c r="CE102" i="6"/>
  <c r="BY120" i="6"/>
  <c r="CB128" i="6"/>
  <c r="CA134" i="6"/>
  <c r="CH18" i="6"/>
  <c r="CA19" i="6"/>
  <c r="CJ30" i="6"/>
  <c r="CE45" i="6"/>
  <c r="BY59" i="6"/>
  <c r="BZ72" i="6"/>
  <c r="CB80" i="6"/>
  <c r="CD77" i="6"/>
  <c r="CD93" i="6"/>
  <c r="CJ88" i="6"/>
  <c r="CJ106" i="6"/>
  <c r="CF114" i="6"/>
  <c r="CH123" i="6"/>
  <c r="CC121" i="6"/>
  <c r="CA127" i="6"/>
  <c r="CI141" i="6"/>
  <c r="CH145" i="6"/>
  <c r="BZ20" i="6"/>
  <c r="CB10" i="6"/>
  <c r="CD23" i="6"/>
  <c r="CD40" i="6"/>
  <c r="CA43" i="6"/>
  <c r="CD51" i="6"/>
  <c r="BY72" i="6"/>
  <c r="CE65" i="6"/>
  <c r="CG77" i="6"/>
  <c r="CD85" i="6"/>
  <c r="CJ96" i="6"/>
  <c r="CB110" i="6"/>
  <c r="CJ123" i="6"/>
  <c r="CI122" i="6"/>
  <c r="CH132" i="6"/>
  <c r="CD143" i="6"/>
  <c r="CB29" i="6"/>
  <c r="CJ82" i="6"/>
  <c r="CI123" i="6"/>
  <c r="CI11" i="6"/>
  <c r="CA8" i="6"/>
  <c r="CJ10" i="6"/>
  <c r="CF26" i="6"/>
  <c r="CA42" i="6"/>
  <c r="CI51" i="6"/>
  <c r="BY50" i="6"/>
  <c r="CB66" i="6"/>
  <c r="CJ87" i="6"/>
  <c r="CB78" i="6"/>
  <c r="CH94" i="6"/>
  <c r="CI102" i="6"/>
  <c r="CA107" i="6"/>
  <c r="CE122" i="6"/>
  <c r="CD135" i="6"/>
  <c r="CJ138" i="6"/>
  <c r="CG54" i="6"/>
  <c r="CH37" i="6"/>
  <c r="CA99" i="6"/>
  <c r="CB139" i="6"/>
  <c r="CI7" i="6"/>
  <c r="CF24" i="6"/>
  <c r="BZ22" i="6"/>
  <c r="CI36" i="6"/>
  <c r="CJ32" i="6"/>
  <c r="CG53" i="6"/>
  <c r="CE60" i="6"/>
  <c r="CJ70" i="6"/>
  <c r="CI76" i="6"/>
  <c r="CD78" i="6"/>
  <c r="CC102" i="6"/>
  <c r="CG112" i="6"/>
  <c r="CG123" i="6"/>
  <c r="CB117" i="6"/>
  <c r="CA135" i="6"/>
  <c r="BZ142" i="6"/>
  <c r="CE39" i="6"/>
  <c r="CF72" i="6"/>
  <c r="CF112" i="6"/>
  <c r="CG11" i="6"/>
  <c r="CB8" i="6"/>
  <c r="CD22" i="6"/>
  <c r="BZ31" i="6"/>
  <c r="CG57" i="6"/>
  <c r="CI54" i="6"/>
  <c r="CA53" i="6"/>
  <c r="CG68" i="6"/>
  <c r="CD75" i="6"/>
  <c r="BZ93" i="6"/>
  <c r="CC120" i="6"/>
  <c r="BY121" i="6"/>
  <c r="CD47" i="6"/>
  <c r="BZ13" i="6"/>
  <c r="CA77" i="6"/>
  <c r="CJ102" i="6"/>
  <c r="CI64" i="6"/>
  <c r="CE129" i="6"/>
  <c r="BY143" i="6"/>
  <c r="CG139" i="6"/>
  <c r="CB134" i="6"/>
  <c r="CI134" i="6"/>
  <c r="CG134" i="6"/>
  <c r="CC132" i="6"/>
  <c r="CC129" i="6"/>
  <c r="CJ125" i="6"/>
  <c r="CF117" i="6"/>
  <c r="CB115" i="6"/>
  <c r="CG122" i="6"/>
  <c r="CG129" i="6"/>
  <c r="BZ123" i="6"/>
  <c r="CH110" i="6"/>
  <c r="CI120" i="6"/>
  <c r="CC107" i="6"/>
  <c r="CB107" i="6"/>
  <c r="BZ103" i="6"/>
  <c r="CD106" i="6"/>
  <c r="CC109" i="6"/>
  <c r="CI101" i="6"/>
  <c r="BY99" i="6"/>
  <c r="CC97" i="6"/>
  <c r="CF107" i="6"/>
  <c r="CA97" i="6"/>
  <c r="BZ97" i="6"/>
  <c r="CJ103" i="6"/>
  <c r="BY106" i="6"/>
  <c r="CG95" i="6"/>
  <c r="CH97" i="6"/>
  <c r="CB102" i="6"/>
  <c r="CI95" i="6"/>
  <c r="CD92" i="6"/>
  <c r="CD94" i="6"/>
  <c r="CB91" i="6"/>
  <c r="BY84" i="6"/>
  <c r="CG76" i="6"/>
  <c r="CD76" i="6"/>
  <c r="CC76" i="6"/>
  <c r="CG79" i="6"/>
  <c r="BY76" i="6"/>
  <c r="BY78" i="6"/>
  <c r="BY83" i="6"/>
  <c r="CA81" i="6"/>
  <c r="CJ71" i="6"/>
  <c r="BY79" i="6"/>
  <c r="CJ63" i="6"/>
  <c r="CD68" i="6"/>
  <c r="CH66" i="6"/>
  <c r="CJ55" i="6"/>
  <c r="CG43" i="6"/>
  <c r="CC56" i="6"/>
  <c r="CB49" i="6"/>
  <c r="CA49" i="6"/>
  <c r="CA33" i="6"/>
  <c r="CD55" i="6"/>
  <c r="BY45" i="6"/>
  <c r="CA52" i="6"/>
  <c r="CB47" i="6"/>
  <c r="CB43" i="6"/>
  <c r="BZ29" i="6"/>
  <c r="BZ42" i="6"/>
  <c r="CJ33" i="6"/>
  <c r="BY39" i="6"/>
  <c r="CH47" i="6"/>
  <c r="CF33" i="6"/>
  <c r="CD33" i="6"/>
  <c r="CJ42" i="6"/>
  <c r="CI30" i="6"/>
  <c r="CF48" i="6"/>
  <c r="CB33" i="6"/>
  <c r="CI21" i="6"/>
  <c r="CG18" i="6"/>
  <c r="CF18" i="6"/>
  <c r="CI29" i="6"/>
  <c r="CA29" i="6"/>
  <c r="BZ10" i="6"/>
  <c r="CF43" i="6"/>
  <c r="CF9" i="6"/>
  <c r="CA5" i="6"/>
  <c r="CH10" i="6"/>
  <c r="CH5" i="6"/>
  <c r="CA28" i="6"/>
  <c r="BY7" i="6"/>
  <c r="BY11" i="6"/>
  <c r="CD6" i="6"/>
  <c r="CH17" i="6"/>
  <c r="CE17" i="6"/>
  <c r="BY8" i="6"/>
  <c r="CF13" i="6"/>
  <c r="CB23" i="6"/>
  <c r="CC30" i="6"/>
  <c r="BY57" i="6"/>
  <c r="CD58" i="6"/>
  <c r="CF68" i="6"/>
  <c r="CB74" i="6"/>
  <c r="CB86" i="6"/>
  <c r="CE86" i="6"/>
  <c r="CG100" i="6"/>
  <c r="CI124" i="6"/>
  <c r="CE140" i="6"/>
  <c r="CH139" i="6"/>
  <c r="CC23" i="6"/>
  <c r="CJ22" i="6"/>
  <c r="BZ26" i="6"/>
  <c r="CE48" i="6"/>
  <c r="BY48" i="6"/>
  <c r="CB53" i="6"/>
  <c r="CG62" i="6"/>
  <c r="CH82" i="6"/>
  <c r="CD81" i="6"/>
  <c r="CH76" i="6"/>
  <c r="CH92" i="6"/>
  <c r="CG108" i="6"/>
  <c r="CJ110" i="6"/>
  <c r="CC131" i="6"/>
  <c r="CD129" i="6"/>
  <c r="CI140" i="6"/>
  <c r="BZ136" i="6"/>
  <c r="CF8" i="6"/>
  <c r="CJ20" i="6"/>
  <c r="BZ18" i="6"/>
  <c r="CC26" i="6"/>
  <c r="CE40" i="6"/>
  <c r="CG48" i="6"/>
  <c r="CB54" i="6"/>
  <c r="CF79" i="6"/>
  <c r="CI71" i="6"/>
  <c r="CC80" i="6"/>
  <c r="BY87" i="6"/>
  <c r="CD118" i="6"/>
  <c r="CF119" i="6"/>
  <c r="CJ131" i="6"/>
  <c r="CB122" i="6"/>
  <c r="CB135" i="6"/>
  <c r="CA138" i="6"/>
  <c r="CD30" i="6"/>
  <c r="CD82" i="6"/>
  <c r="CF131" i="6"/>
  <c r="CD5" i="6"/>
  <c r="BZ11" i="6"/>
  <c r="CG23" i="6"/>
  <c r="CG28" i="6"/>
  <c r="CE47" i="6"/>
  <c r="CG55" i="6"/>
  <c r="CF59" i="6"/>
  <c r="CB68" i="6"/>
  <c r="BZ74" i="6"/>
  <c r="CF86" i="6"/>
  <c r="CJ92" i="6"/>
  <c r="CC118" i="6"/>
  <c r="CJ113" i="6"/>
  <c r="CD122" i="6"/>
  <c r="CH137" i="6"/>
  <c r="CA139" i="6"/>
  <c r="CI13" i="6"/>
  <c r="CA38" i="6"/>
  <c r="CH107" i="6"/>
  <c r="BZ138" i="6"/>
  <c r="CH16" i="6"/>
  <c r="CA24" i="6"/>
  <c r="CA32" i="6"/>
  <c r="CJ25" i="6"/>
  <c r="CE35" i="6"/>
  <c r="BY54" i="6"/>
  <c r="BZ53" i="6"/>
  <c r="CH67" i="6"/>
  <c r="CC81" i="6"/>
  <c r="CA83" i="6"/>
  <c r="CE101" i="6"/>
  <c r="CA112" i="6"/>
  <c r="CI131" i="6"/>
  <c r="CF126" i="6"/>
  <c r="CF141" i="6"/>
  <c r="CC144" i="6"/>
  <c r="CG22" i="6"/>
  <c r="CE72" i="6"/>
  <c r="BZ128" i="6"/>
  <c r="CA12" i="6"/>
  <c r="CC20" i="6"/>
  <c r="CF23" i="6"/>
  <c r="CF52" i="6"/>
  <c r="BY38" i="6"/>
  <c r="CI58" i="6"/>
  <c r="CG61" i="6"/>
  <c r="CI68" i="6"/>
  <c r="CC79" i="6"/>
  <c r="CB93" i="6"/>
  <c r="CD98" i="6"/>
  <c r="CD110" i="6"/>
  <c r="CA109" i="6"/>
  <c r="CG125" i="6"/>
  <c r="CF130" i="6"/>
  <c r="CE142" i="6"/>
  <c r="CC9" i="6"/>
  <c r="CJ75" i="6"/>
  <c r="CG84" i="6"/>
  <c r="CF106" i="6"/>
  <c r="CE38" i="6"/>
  <c r="CI63" i="6"/>
  <c r="CF134" i="6"/>
  <c r="CI144" i="6"/>
  <c r="CI138" i="6"/>
  <c r="CG133" i="6"/>
  <c r="BY133" i="6"/>
  <c r="CA133" i="6"/>
  <c r="CB130" i="6"/>
  <c r="CG132" i="6"/>
  <c r="BZ125" i="6"/>
  <c r="CI116" i="6"/>
  <c r="CD125" i="6"/>
  <c r="BZ121" i="6"/>
  <c r="CJ121" i="6"/>
  <c r="CI121" i="6"/>
  <c r="BY109" i="6"/>
  <c r="CC115" i="6"/>
  <c r="CG106" i="6"/>
  <c r="CE116" i="6"/>
  <c r="BY128" i="6"/>
  <c r="CC105" i="6"/>
  <c r="BY119" i="6"/>
  <c r="CA101" i="6"/>
  <c r="CD97" i="6"/>
  <c r="CD111" i="6"/>
  <c r="CF105" i="6"/>
  <c r="CC95" i="6"/>
  <c r="CI115" i="6"/>
  <c r="CD102" i="6"/>
  <c r="CD104" i="6"/>
  <c r="CJ94" i="6"/>
  <c r="CA95" i="6"/>
  <c r="BZ98" i="6"/>
  <c r="CJ91" i="6"/>
  <c r="CC89" i="6"/>
  <c r="CA88" i="6"/>
  <c r="CH95" i="6"/>
  <c r="CJ76" i="6"/>
  <c r="CH73" i="6"/>
  <c r="CG73" i="6"/>
  <c r="CI74" i="6"/>
  <c r="CF78" i="6"/>
  <c r="BY91" i="6"/>
  <c r="CJ73" i="6"/>
  <c r="BZ77" i="6"/>
  <c r="CE74" i="6"/>
  <c r="CC69" i="6"/>
  <c r="CG71" i="6"/>
  <c r="CJ60" i="6"/>
  <c r="CB67" i="6"/>
  <c r="BY65" i="6"/>
  <c r="BZ55" i="6"/>
  <c r="BY43" i="6"/>
  <c r="CI55" i="6"/>
  <c r="CI66" i="6"/>
  <c r="CI45" i="6"/>
  <c r="CI75" i="6"/>
  <c r="CC51" i="6"/>
  <c r="CC43" i="6"/>
  <c r="CJ51" i="6"/>
  <c r="BY95" i="6"/>
  <c r="CB42" i="6"/>
  <c r="CH25" i="6"/>
  <c r="CC41" i="6"/>
  <c r="CG29" i="6"/>
  <c r="CD37" i="6"/>
  <c r="CD46" i="6"/>
  <c r="CB50" i="6"/>
  <c r="CD29" i="6"/>
  <c r="CJ41" i="6"/>
  <c r="CA30" i="6"/>
  <c r="CJ45" i="6"/>
  <c r="CH38" i="6"/>
  <c r="CI18" i="6"/>
  <c r="CF41" i="6"/>
  <c r="CG26" i="6"/>
  <c r="BZ21" i="6"/>
  <c r="CH9" i="6"/>
  <c r="CE26" i="6"/>
  <c r="BY17" i="6"/>
  <c r="CE9" i="6"/>
  <c r="BZ5" i="6"/>
  <c r="CJ18" i="6"/>
  <c r="CA6" i="6"/>
  <c r="CF10" i="6"/>
  <c r="CE14" i="6"/>
  <c r="CE24" i="6"/>
  <c r="CH26" i="6"/>
  <c r="CF40" i="6"/>
  <c r="CH31" i="6"/>
  <c r="CD35" i="6"/>
  <c r="BY70" i="6"/>
  <c r="CA65" i="6"/>
  <c r="CE91" i="6"/>
  <c r="BZ90" i="6"/>
  <c r="CI118" i="6"/>
  <c r="CC124" i="6"/>
  <c r="BY136" i="6"/>
  <c r="CE137" i="6"/>
  <c r="CC12" i="6"/>
  <c r="CH20" i="6"/>
  <c r="CH27" i="6"/>
  <c r="BZ28" i="6"/>
  <c r="CC34" i="6"/>
  <c r="CA44" i="6"/>
  <c r="CE61" i="6"/>
  <c r="CH62" i="6"/>
  <c r="CH75" i="6"/>
  <c r="CJ81" i="6"/>
  <c r="BZ83" i="6"/>
  <c r="BY92" i="6"/>
  <c r="CE108" i="6"/>
  <c r="CA114" i="6"/>
  <c r="CD131" i="6"/>
  <c r="CJ129" i="6"/>
  <c r="CJ135" i="6"/>
  <c r="CJ134" i="6"/>
  <c r="CG9" i="6"/>
  <c r="CE16" i="6"/>
  <c r="BZ27" i="6"/>
  <c r="CD28" i="6"/>
  <c r="CE25" i="6"/>
  <c r="CA51" i="6"/>
  <c r="BY53" i="6"/>
  <c r="CJ66" i="6"/>
  <c r="CH80" i="6"/>
  <c r="BY81" i="6"/>
  <c r="BZ87" i="6"/>
  <c r="CA104" i="6"/>
  <c r="CA103" i="6"/>
  <c r="CA131" i="6"/>
  <c r="CE128" i="6"/>
  <c r="BY135" i="6"/>
  <c r="CD144" i="6"/>
  <c r="CA47" i="6"/>
  <c r="CA89" i="6"/>
  <c r="CH131" i="6"/>
  <c r="BZ7" i="6"/>
  <c r="CF25" i="6"/>
  <c r="CJ27" i="6"/>
  <c r="CB25" i="6"/>
  <c r="CD32" i="6"/>
  <c r="CB55" i="6"/>
  <c r="CE59" i="6"/>
  <c r="CA64" i="6"/>
  <c r="BZ82" i="6"/>
  <c r="CA86" i="6"/>
  <c r="CA92" i="6"/>
  <c r="CF118" i="6"/>
  <c r="CB123" i="6"/>
  <c r="CA122" i="6"/>
  <c r="CJ141" i="6"/>
  <c r="CF143" i="6"/>
  <c r="CH24" i="6"/>
  <c r="CE30" i="6"/>
  <c r="CA116" i="6"/>
  <c r="CI24" i="6"/>
  <c r="CJ8" i="6"/>
  <c r="CA26" i="6"/>
  <c r="CF19" i="6"/>
  <c r="CI46" i="6"/>
  <c r="BZ57" i="6"/>
  <c r="CB44" i="6"/>
  <c r="CA50" i="6"/>
  <c r="CD88" i="6"/>
  <c r="CI81" i="6"/>
  <c r="CF94" i="6"/>
  <c r="CG104" i="6"/>
  <c r="BY114" i="6"/>
  <c r="CH116" i="6"/>
  <c r="CC126" i="6"/>
  <c r="CB141" i="6"/>
  <c r="CB145" i="6"/>
  <c r="CH33" i="6"/>
  <c r="CE70" i="6"/>
  <c r="CH121" i="6"/>
  <c r="CA20" i="6"/>
  <c r="CJ26" i="6"/>
  <c r="CE29" i="6"/>
  <c r="CI39" i="6"/>
  <c r="BZ33" i="6"/>
  <c r="BZ62" i="6"/>
  <c r="CE66" i="6"/>
  <c r="CI79" i="6"/>
  <c r="CD83" i="6"/>
  <c r="CI96" i="6"/>
  <c r="CB120" i="6"/>
  <c r="CD124" i="6"/>
  <c r="CB125" i="6"/>
  <c r="CF145" i="6"/>
  <c r="CH138" i="6"/>
  <c r="CD18" i="6"/>
  <c r="BZ80" i="6"/>
  <c r="CA85" i="6"/>
  <c r="CE107" i="6"/>
  <c r="CJ6" i="6"/>
  <c r="CG20" i="6"/>
  <c r="BY40" i="6"/>
  <c r="CI35" i="6"/>
  <c r="CD59" i="6"/>
  <c r="CB61" i="6"/>
  <c r="CD73" i="6"/>
  <c r="CJ74" i="6"/>
  <c r="CH85" i="6"/>
  <c r="CC96" i="6"/>
  <c r="CE112" i="6"/>
  <c r="CC123" i="6"/>
  <c r="CJ127" i="6"/>
  <c r="BZ135" i="6"/>
  <c r="BZ137" i="6"/>
  <c r="CB20" i="6"/>
  <c r="CI47" i="6"/>
  <c r="CC66" i="6"/>
  <c r="CA74" i="6"/>
  <c r="CG102" i="6"/>
  <c r="CE123" i="6"/>
  <c r="CE132" i="6"/>
  <c r="CA113" i="6"/>
  <c r="CG145" i="6"/>
  <c r="CA137" i="6"/>
  <c r="CG138" i="6"/>
  <c r="CE139" i="6"/>
  <c r="CI132" i="6"/>
  <c r="BY130" i="6"/>
  <c r="CI119" i="6"/>
  <c r="CF127" i="6"/>
  <c r="BY116" i="6"/>
  <c r="BY124" i="6"/>
  <c r="CD119" i="6"/>
  <c r="CB119" i="6"/>
  <c r="BZ119" i="6"/>
  <c r="CB108" i="6"/>
  <c r="CJ114" i="6"/>
  <c r="CG121" i="6"/>
  <c r="CG109" i="6"/>
  <c r="BZ116" i="6"/>
  <c r="CC127" i="6"/>
  <c r="CD113" i="6"/>
  <c r="CG117" i="6"/>
  <c r="CF95" i="6"/>
  <c r="CJ107" i="6"/>
  <c r="BY103" i="6"/>
  <c r="CH108" i="6"/>
  <c r="CI110" i="6"/>
  <c r="CJ101" i="6"/>
  <c r="CF103" i="6"/>
  <c r="BZ94" i="6"/>
  <c r="CF91" i="6"/>
  <c r="BY97" i="6"/>
  <c r="BZ91" i="6"/>
  <c r="CC88" i="6"/>
  <c r="CB83" i="6"/>
  <c r="CA91" i="6"/>
  <c r="CG75" i="6"/>
  <c r="CI69" i="6"/>
  <c r="CD71" i="6"/>
  <c r="BY74" i="6"/>
  <c r="CE77" i="6"/>
  <c r="CI85" i="6"/>
  <c r="BZ70" i="6"/>
  <c r="CH74" i="6"/>
  <c r="BZ73" i="6"/>
  <c r="CH68" i="6"/>
  <c r="CI70" i="6"/>
  <c r="CB60" i="6"/>
  <c r="CB65" i="6"/>
  <c r="CD63" i="6"/>
  <c r="CG51" i="6"/>
  <c r="CB71" i="6"/>
  <c r="CD54" i="6"/>
  <c r="CF63" i="6"/>
  <c r="CA45" i="6"/>
  <c r="CD70" i="6"/>
  <c r="CG49" i="6"/>
  <c r="CE85" i="6"/>
  <c r="CB51" i="6"/>
  <c r="CD64" i="6"/>
  <c r="CD41" i="6"/>
  <c r="BZ25" i="6"/>
  <c r="CI40" i="6"/>
  <c r="BY29" i="6"/>
  <c r="CB35" i="6"/>
  <c r="BZ44" i="6"/>
  <c r="CF47" i="6"/>
  <c r="CD25" i="6"/>
  <c r="CG39" i="6"/>
  <c r="CJ59" i="6"/>
  <c r="CH43" i="6"/>
  <c r="BY33" i="6"/>
  <c r="CG14" i="6"/>
  <c r="BY25" i="6"/>
  <c r="CA22" i="6"/>
  <c r="CJ5" i="6"/>
  <c r="CH23" i="6"/>
  <c r="CI25" i="6"/>
  <c r="CC18" i="6"/>
  <c r="CB9" i="6"/>
  <c r="CF5" i="6"/>
  <c r="CD14" i="6"/>
  <c r="CC14" i="6"/>
  <c r="CF16" i="6"/>
  <c r="CD27" i="6"/>
  <c r="CH28" i="6"/>
  <c r="CF31" i="6"/>
  <c r="CE41" i="6"/>
  <c r="CB48" i="6"/>
  <c r="CI72" i="6"/>
  <c r="CJ77" i="6"/>
  <c r="CJ93" i="6"/>
  <c r="CE92" i="6"/>
  <c r="CH114" i="6"/>
  <c r="CI128" i="6"/>
  <c r="CE135" i="6"/>
  <c r="CG137" i="6"/>
  <c r="CE8" i="6"/>
  <c r="CF20" i="6"/>
  <c r="CC28" i="6"/>
  <c r="CJ36" i="6"/>
  <c r="CH41" i="6"/>
  <c r="BZ54" i="6"/>
  <c r="CJ62" i="6"/>
  <c r="CC70" i="6"/>
  <c r="CH79" i="6"/>
  <c r="CI90" i="6"/>
  <c r="CH87" i="6"/>
  <c r="CG96" i="6"/>
  <c r="CG118" i="6"/>
  <c r="CE111" i="6"/>
  <c r="CE120" i="6"/>
  <c r="CJ126" i="6"/>
  <c r="CH135" i="6"/>
  <c r="BZ139" i="6"/>
  <c r="BZ8" i="6"/>
  <c r="CE10" i="6"/>
  <c r="CE28" i="6"/>
  <c r="CB36" i="6"/>
  <c r="CC31" i="6"/>
  <c r="CI44" i="6"/>
  <c r="CH52" i="6"/>
  <c r="CJ68" i="6"/>
  <c r="CF82" i="6"/>
  <c r="CF85" i="6"/>
  <c r="CE90" i="6"/>
  <c r="CI103" i="6"/>
  <c r="CE110" i="6"/>
  <c r="CD120" i="6"/>
  <c r="CH127" i="6"/>
  <c r="CG142" i="6"/>
  <c r="CD145" i="6"/>
  <c r="CJ52" i="6"/>
  <c r="BY88" i="6"/>
  <c r="CE117" i="6"/>
  <c r="BZ9" i="6"/>
  <c r="CE20" i="6"/>
  <c r="BY19" i="6"/>
  <c r="CE44" i="6"/>
  <c r="CH57" i="6"/>
  <c r="CF58" i="6"/>
  <c r="BY64" i="6"/>
  <c r="BZ67" i="6"/>
  <c r="BY77" i="6"/>
  <c r="CC93" i="6"/>
  <c r="CB96" i="6"/>
  <c r="CJ112" i="6"/>
  <c r="CA123" i="6"/>
  <c r="CF128" i="6"/>
  <c r="CE141" i="6"/>
  <c r="CH142" i="6"/>
  <c r="CB26" i="6"/>
  <c r="CF55" i="6"/>
  <c r="CD126" i="6"/>
  <c r="CD20" i="6"/>
  <c r="CB27" i="6"/>
  <c r="CF22" i="6"/>
  <c r="CB40" i="6"/>
  <c r="CG38" i="6"/>
  <c r="CC52" i="6"/>
  <c r="CA73" i="6"/>
  <c r="CA67" i="6"/>
  <c r="CE76" i="6"/>
  <c r="CF92" i="6"/>
  <c r="CD91" i="6"/>
  <c r="BY110" i="6"/>
  <c r="BZ124" i="6"/>
  <c r="CJ122" i="6"/>
  <c r="CC136" i="6"/>
  <c r="CB6" i="6"/>
  <c r="CB58" i="6"/>
  <c r="CH63" i="6"/>
  <c r="CF142" i="6"/>
  <c r="CE7" i="6"/>
  <c r="CJ28" i="6"/>
  <c r="CF34" i="6"/>
  <c r="BY44" i="6"/>
  <c r="CD39" i="6"/>
  <c r="CF64" i="6"/>
  <c r="CB70" i="6"/>
  <c r="CF77" i="6"/>
  <c r="CI87" i="6"/>
  <c r="CE105" i="6"/>
  <c r="BZ107" i="6"/>
  <c r="CE125" i="6"/>
  <c r="CD127" i="6"/>
  <c r="CD134" i="6"/>
  <c r="CJ143" i="6"/>
  <c r="CB28" i="6"/>
  <c r="CE75" i="6"/>
  <c r="CG90" i="6"/>
  <c r="CJ124" i="6"/>
  <c r="CF12" i="6"/>
  <c r="BY23" i="6"/>
  <c r="BZ38" i="6"/>
  <c r="CD52" i="6"/>
  <c r="CF81" i="6"/>
  <c r="BY90" i="6"/>
  <c r="CI112" i="6"/>
  <c r="BY122" i="6"/>
  <c r="CI145" i="6"/>
  <c r="CA144" i="6"/>
  <c r="CE138" i="6"/>
  <c r="BZ134" i="6"/>
  <c r="CE136" i="6"/>
  <c r="CG130" i="6"/>
  <c r="CF129" i="6"/>
  <c r="CA119" i="6"/>
  <c r="CI130" i="6"/>
  <c r="CE130" i="6"/>
  <c r="CA121" i="6"/>
  <c r="BZ117" i="6"/>
  <c r="CH115" i="6"/>
  <c r="CH117" i="6"/>
  <c r="CD107" i="6"/>
  <c r="BY112" i="6"/>
  <c r="CA120" i="6"/>
  <c r="CJ108" i="6"/>
  <c r="CG113" i="6"/>
  <c r="CC119" i="6"/>
  <c r="CF111" i="6"/>
  <c r="CB104" i="6"/>
  <c r="CJ105" i="6"/>
  <c r="CH105" i="6"/>
  <c r="CB101" i="6"/>
  <c r="CB105" i="6"/>
  <c r="BZ109" i="6"/>
  <c r="BY101" i="6"/>
  <c r="CG101" i="6"/>
  <c r="CH91" i="6"/>
  <c r="CA106" i="6"/>
  <c r="BY96" i="6"/>
  <c r="CG92" i="6"/>
  <c r="CG86" i="6"/>
  <c r="CA94" i="6"/>
  <c r="CI88" i="6"/>
  <c r="CC74" i="6"/>
  <c r="CA69" i="6"/>
  <c r="CH69" i="6"/>
  <c r="CE73" i="6"/>
  <c r="CB76" i="6"/>
  <c r="CD84" i="6"/>
  <c r="CJ69" i="6"/>
  <c r="CC73" i="6"/>
  <c r="CF69" i="6"/>
  <c r="CF67" i="6"/>
  <c r="CB69" i="6"/>
  <c r="CJ56" i="6"/>
  <c r="CG63" i="6"/>
  <c r="CG60" i="6"/>
  <c r="BY51" i="6"/>
  <c r="CA68" i="6"/>
  <c r="CG52" i="6"/>
  <c r="CH61" i="6"/>
  <c r="CI41" i="6"/>
  <c r="BZ65" i="6"/>
  <c r="BY49" i="6"/>
  <c r="CA59" i="6"/>
  <c r="CD50" i="6"/>
  <c r="CA62" i="6"/>
  <c r="CB39" i="6"/>
  <c r="BY62" i="6"/>
  <c r="BZ39" i="6"/>
  <c r="CH60" i="6"/>
  <c r="CG33" i="6"/>
  <c r="BY41" i="6"/>
  <c r="CB46" i="6"/>
  <c r="BY58" i="6"/>
  <c r="CJ38" i="6"/>
  <c r="CG56" i="6"/>
  <c r="CH42" i="6"/>
  <c r="CJ31" i="6"/>
  <c r="CH14" i="6"/>
  <c r="BY14" i="6"/>
  <c r="CD21" i="6"/>
  <c r="CC21" i="6"/>
  <c r="CJ14" i="6"/>
  <c r="CF7" i="6"/>
  <c r="CB5" i="6"/>
  <c r="BY21" i="6"/>
  <c r="CG6" i="6"/>
  <c r="CD7" i="6"/>
  <c r="CF11" i="6"/>
  <c r="CI14" i="6"/>
  <c r="CI17" i="6"/>
  <c r="CD10" i="6"/>
  <c r="CC10" i="6"/>
  <c r="BY5" i="6"/>
  <c r="CJ17" i="6"/>
  <c r="CF36" i="6"/>
  <c r="CH40" i="6"/>
  <c r="CC50" i="6"/>
  <c r="BY75" i="6"/>
  <c r="CB79" i="6"/>
  <c r="CE82" i="6"/>
  <c r="BZ76" i="6"/>
  <c r="CF98" i="6"/>
  <c r="CH113" i="6"/>
  <c r="CH122" i="6"/>
  <c r="CJ133" i="6"/>
  <c r="CH143" i="6"/>
  <c r="CD8" i="6"/>
  <c r="BZ36" i="6"/>
  <c r="CC32" i="6"/>
  <c r="BZ58" i="6"/>
  <c r="CE62" i="6"/>
  <c r="CE63" i="6"/>
  <c r="CJ79" i="6"/>
  <c r="CB84" i="6"/>
  <c r="CF90" i="6"/>
  <c r="CI104" i="6"/>
  <c r="CJ118" i="6"/>
  <c r="CD109" i="6"/>
  <c r="CE113" i="6"/>
  <c r="CF121" i="6"/>
  <c r="CC135" i="6"/>
  <c r="CF137" i="6"/>
  <c r="CJ16" i="6"/>
  <c r="BY13" i="6"/>
  <c r="CI28" i="6"/>
  <c r="CE36" i="6"/>
  <c r="CE51" i="6"/>
  <c r="CB52" i="6"/>
  <c r="CD61" i="6"/>
  <c r="BZ64" i="6"/>
  <c r="BZ75" i="6"/>
  <c r="CG85" i="6"/>
  <c r="BY94" i="6"/>
  <c r="CE99" i="6"/>
  <c r="BZ112" i="6"/>
  <c r="CF115" i="6"/>
  <c r="CJ132" i="6"/>
  <c r="CG136" i="6"/>
  <c r="CD12" i="6"/>
  <c r="BZ61" i="6"/>
  <c r="CC106" i="6"/>
  <c r="CE124" i="6"/>
  <c r="CA7" i="6"/>
  <c r="BY20" i="6"/>
  <c r="CC59" i="6"/>
  <c r="CJ40" i="6"/>
  <c r="CI57" i="6"/>
  <c r="CB64" i="6"/>
  <c r="CE71" i="6"/>
  <c r="CF73" i="6"/>
  <c r="CA82" i="6"/>
  <c r="CG93" i="6"/>
  <c r="CI99" i="6"/>
  <c r="CG114" i="6"/>
  <c r="CB131" i="6"/>
  <c r="BZ127" i="6"/>
  <c r="CB136" i="6"/>
  <c r="CI142" i="6"/>
  <c r="CC36" i="6"/>
  <c r="CC62" i="6"/>
  <c r="CE133" i="6"/>
  <c r="CH7" i="6"/>
  <c r="CI20" i="6"/>
  <c r="CF27" i="6"/>
  <c r="CC19" i="6"/>
  <c r="CI50" i="6"/>
  <c r="CE33" i="6"/>
  <c r="CE55" i="6"/>
  <c r="CI65" i="6"/>
  <c r="CG82" i="6"/>
  <c r="CE87" i="6"/>
  <c r="CG98" i="6"/>
  <c r="CI109" i="6"/>
  <c r="CD114" i="6"/>
  <c r="CF124" i="6"/>
  <c r="CD128" i="6"/>
  <c r="CD136" i="6"/>
  <c r="CA11" i="6"/>
  <c r="CA57" i="6"/>
  <c r="CE78" i="6"/>
  <c r="CJ144" i="6"/>
  <c r="CD9" i="6"/>
  <c r="CI26" i="6"/>
  <c r="BY36" i="6"/>
  <c r="CE34" i="6"/>
  <c r="CE49" i="6"/>
  <c r="CJ44" i="6"/>
  <c r="CE67" i="6"/>
  <c r="BZ63" i="6"/>
  <c r="CG80" i="6"/>
  <c r="CF96" i="6"/>
  <c r="BY104" i="6"/>
  <c r="CB116" i="6"/>
  <c r="BZ129" i="6"/>
  <c r="CJ140" i="6"/>
  <c r="CC141" i="6"/>
  <c r="CD142" i="6"/>
  <c r="CF28" i="6"/>
  <c r="CH81" i="6"/>
  <c r="BZ102" i="6"/>
  <c r="CD121" i="6"/>
  <c r="CI8" i="6"/>
  <c r="CD36" i="6"/>
  <c r="CE22" i="6"/>
  <c r="CE21" i="6"/>
  <c r="CF53" i="6"/>
  <c r="CE54" i="6"/>
  <c r="CC68" i="6"/>
  <c r="CI80" i="6"/>
  <c r="BZ81" i="6"/>
  <c r="CJ90" i="6"/>
  <c r="CF104" i="6"/>
  <c r="CB114" i="6"/>
  <c r="BY123" i="6"/>
  <c r="CH126" i="6"/>
  <c r="BZ141" i="6"/>
  <c r="CF144" i="6"/>
  <c r="BZ45" i="6"/>
  <c r="CB89" i="6"/>
  <c r="CF122" i="6"/>
  <c r="CG128" i="6"/>
  <c r="CG126" i="6"/>
  <c r="CA132" i="6"/>
  <c r="CF57" i="6"/>
  <c r="CB75" i="6"/>
  <c r="CD116" i="6"/>
  <c r="BY137" i="6"/>
  <c r="CC98" i="6"/>
  <c r="CE13" i="6"/>
  <c r="CC110" i="6"/>
  <c r="CJ29" i="6"/>
  <c r="CA72" i="6"/>
  <c r="CI98" i="6"/>
  <c r="CD132" i="6"/>
  <c r="CC13" i="6"/>
  <c r="CA79" i="6"/>
  <c r="CE143" i="6"/>
  <c r="CG143" i="6"/>
  <c r="CC138" i="6"/>
  <c r="CD133" i="6"/>
  <c r="CH133" i="6"/>
  <c r="BY141" i="6"/>
  <c r="CB127" i="6"/>
  <c r="CI133" i="6"/>
  <c r="CE127" i="6"/>
  <c r="CI125" i="6"/>
  <c r="CG119" i="6"/>
  <c r="CF116" i="6"/>
  <c r="CI137" i="6"/>
  <c r="CG115" i="6"/>
  <c r="CH106" i="6"/>
  <c r="CB111" i="6"/>
  <c r="CJ116" i="6"/>
  <c r="BY107" i="6"/>
  <c r="CJ111" i="6"/>
  <c r="CF113" i="6"/>
  <c r="CB109" i="6"/>
  <c r="CD103" i="6"/>
  <c r="CC103" i="6"/>
  <c r="CB103" i="6"/>
  <c r="CJ100" i="6"/>
  <c r="BZ101" i="6"/>
  <c r="CD108" i="6"/>
  <c r="CH100" i="6"/>
  <c r="CE100" i="6"/>
  <c r="CF100" i="6"/>
  <c r="CG97" i="6"/>
  <c r="CJ95" i="6"/>
  <c r="CD89" i="6"/>
  <c r="CB85" i="6"/>
  <c r="CI91" i="6"/>
  <c r="BZ86" i="6"/>
  <c r="CI73" i="6"/>
  <c r="CF88" i="6"/>
  <c r="BZ69" i="6"/>
  <c r="CC71" i="6"/>
  <c r="CA75" i="6"/>
  <c r="CE83" i="6"/>
  <c r="CF66" i="6"/>
  <c r="CG69" i="6"/>
  <c r="CG67" i="6"/>
  <c r="CA66" i="6"/>
  <c r="CE68" i="6"/>
  <c r="CB56" i="6"/>
  <c r="CD62" i="6"/>
  <c r="BY60" i="6"/>
  <c r="CC49" i="6"/>
  <c r="CI61" i="6"/>
  <c r="CF51" i="6"/>
  <c r="BZ60" i="6"/>
  <c r="CA41" i="6"/>
  <c r="CF61" i="6"/>
  <c r="CI48" i="6"/>
  <c r="CC58" i="6"/>
  <c r="CF49" i="6"/>
  <c r="CI60" i="6"/>
  <c r="CG37" i="6"/>
  <c r="CJ46" i="6"/>
  <c r="CD38" i="6"/>
  <c r="CI52" i="6"/>
  <c r="BY67" i="6"/>
  <c r="CJ39" i="6"/>
  <c r="CH39" i="6"/>
  <c r="CH51" i="6"/>
  <c r="BY37" i="6"/>
  <c r="CF54" i="6"/>
  <c r="CG41" i="6"/>
  <c r="BY30" i="6"/>
  <c r="BZ14" i="6"/>
  <c r="CA25" i="6"/>
  <c r="CF45" i="6"/>
  <c r="CH19" i="6"/>
  <c r="CB14" i="6"/>
  <c r="CA14" i="6"/>
  <c r="CE12" i="6"/>
  <c r="BY6" i="6"/>
  <c r="BY26" i="6"/>
  <c r="CA10" i="6"/>
  <c r="BZ12" i="6"/>
  <c r="CH13" i="6"/>
  <c r="CH12" i="6"/>
  <c r="CC7" i="6"/>
  <c r="CC22" i="6"/>
  <c r="CB21" i="6"/>
  <c r="CF42" i="6"/>
  <c r="CE53" i="6"/>
  <c r="CG59" i="6"/>
  <c r="CJ80" i="6"/>
  <c r="CJ84" i="6"/>
  <c r="CH83" i="6"/>
  <c r="CE97" i="6"/>
  <c r="CA125" i="6"/>
  <c r="CE126" i="6"/>
  <c r="CE134" i="6"/>
  <c r="CJ142" i="6"/>
  <c r="CG8" i="6"/>
  <c r="CG13" i="6"/>
  <c r="CE18" i="6"/>
  <c r="CJ21" i="6"/>
  <c r="CB57" i="6"/>
  <c r="CJ48" i="6"/>
  <c r="CC72" i="6"/>
  <c r="CD65" i="6"/>
  <c r="CI83" i="6"/>
  <c r="BZ89" i="6"/>
  <c r="CG94" i="6"/>
  <c r="CF102" i="6"/>
  <c r="CD112" i="6"/>
  <c r="BZ126" i="6"/>
  <c r="CA124" i="6"/>
  <c r="BZ122" i="6"/>
  <c r="CF133" i="6"/>
  <c r="CD138" i="6"/>
  <c r="CB16" i="6"/>
  <c r="BZ17" i="6"/>
  <c r="CB19" i="6"/>
  <c r="CH30" i="6"/>
  <c r="CG34" i="6"/>
  <c r="CB59" i="6"/>
  <c r="CB62" i="6"/>
  <c r="CF70" i="6"/>
  <c r="CE79" i="6"/>
  <c r="CA93" i="6"/>
  <c r="CA98" i="6"/>
  <c r="CB106" i="6"/>
  <c r="CC116" i="6"/>
  <c r="CB124" i="6"/>
  <c r="CD140" i="6"/>
  <c r="CH134" i="6"/>
  <c r="CJ72" i="6"/>
  <c r="CI114" i="6"/>
  <c r="BY126" i="6"/>
  <c r="BY9" i="6"/>
  <c r="CI19" i="6"/>
  <c r="CH22" i="6"/>
  <c r="CH49" i="6"/>
  <c r="CE32" i="6"/>
  <c r="CF46" i="6"/>
  <c r="CH64" i="6"/>
  <c r="CB73" i="6"/>
  <c r="CF84" i="6"/>
  <c r="BY89" i="6"/>
  <c r="CA102" i="6"/>
  <c r="CE114" i="6"/>
  <c r="BY131" i="6"/>
  <c r="CH140" i="6"/>
  <c r="CF139" i="6"/>
  <c r="CC145" i="6"/>
  <c r="CA40" i="6"/>
  <c r="CD66" i="6"/>
  <c r="CH141" i="6"/>
  <c r="CI12" i="6"/>
  <c r="CB13" i="6"/>
  <c r="CF21" i="6"/>
  <c r="CE27" i="6"/>
  <c r="CB31" i="6"/>
  <c r="CA39" i="6"/>
  <c r="CG46" i="6"/>
  <c r="CB72" i="6"/>
  <c r="CD74" i="6"/>
  <c r="CB90" i="6"/>
  <c r="CE95" i="6"/>
  <c r="BZ104" i="6"/>
  <c r="CH111" i="6"/>
  <c r="CI117" i="6"/>
  <c r="BZ140" i="6"/>
  <c r="BY142" i="6"/>
  <c r="CF30" i="6"/>
  <c r="CA54" i="6"/>
  <c r="CG88" i="6"/>
  <c r="CA145" i="6"/>
  <c r="BZ16" i="6"/>
  <c r="CD24" i="6"/>
  <c r="CB38" i="6"/>
  <c r="CG42" i="6"/>
  <c r="BZ52" i="6"/>
  <c r="CE56" i="6"/>
  <c r="CF62" i="6"/>
  <c r="CF74" i="6"/>
  <c r="CI89" i="6"/>
  <c r="CA87" i="6"/>
  <c r="CE103" i="6"/>
  <c r="CF123" i="6"/>
  <c r="CJ117" i="6"/>
  <c r="BY140" i="6"/>
  <c r="CI136" i="6"/>
  <c r="CB144" i="6"/>
  <c r="BY42" i="6"/>
  <c r="CB81" i="6"/>
  <c r="CC108" i="6"/>
  <c r="CF140" i="6"/>
  <c r="CB22" i="6"/>
  <c r="CA13" i="6"/>
  <c r="CJ23" i="6"/>
  <c r="CC42" i="6"/>
  <c r="BZ41" i="6"/>
  <c r="CC64" i="6"/>
  <c r="CB77" i="6"/>
  <c r="CD80" i="6"/>
  <c r="CI78" i="6"/>
  <c r="CB98" i="6"/>
  <c r="CJ104" i="6"/>
  <c r="BZ108" i="6"/>
  <c r="CE131" i="6"/>
  <c r="CJ128" i="6"/>
  <c r="CA141" i="6"/>
  <c r="BZ144" i="6"/>
  <c r="CG32" i="6"/>
  <c r="CB82" i="6"/>
  <c r="CD95" i="6"/>
  <c r="CG120" i="6"/>
  <c r="CH144" i="6"/>
  <c r="CA118" i="6"/>
  <c r="CA36" i="6"/>
  <c r="CD69" i="6"/>
  <c r="CH88" i="6"/>
  <c r="CD130" i="6"/>
  <c r="CC114" i="6"/>
  <c r="CC142" i="6"/>
  <c r="CE84" i="6"/>
  <c r="BY31" i="6"/>
  <c r="CH53" i="6"/>
  <c r="CD79" i="6"/>
  <c r="CE109" i="6"/>
  <c r="CG58" i="6"/>
  <c r="BZ118" i="6"/>
  <c r="CD12" i="4"/>
  <c r="CI12" i="4"/>
  <c r="CH12" i="4"/>
  <c r="CB12" i="4"/>
  <c r="CC12" i="4"/>
  <c r="D15" i="1"/>
  <c r="D12" i="4"/>
  <c r="DE6" i="4"/>
  <c r="CW6" i="4"/>
  <c r="DD6" i="4"/>
  <c r="DC6" i="4"/>
  <c r="DB6" i="4"/>
  <c r="DA6" i="4"/>
  <c r="DH6" i="4"/>
  <c r="CY6" i="4"/>
  <c r="DG6" i="4"/>
  <c r="CX6" i="4"/>
  <c r="CZ6" i="4"/>
  <c r="DF6" i="4"/>
  <c r="DR6" i="4" l="1"/>
  <c r="ED6" i="4" s="1"/>
  <c r="DF12" i="4"/>
  <c r="DO6" i="4"/>
  <c r="EA6" i="4" s="1"/>
  <c r="DC12" i="4"/>
  <c r="DL6" i="4"/>
  <c r="DX6" i="4" s="1"/>
  <c r="CZ12" i="4"/>
  <c r="DP6" i="4"/>
  <c r="EB6" i="4" s="1"/>
  <c r="DD12" i="4"/>
  <c r="DJ6" i="4"/>
  <c r="DV6" i="4" s="1"/>
  <c r="CX12" i="4"/>
  <c r="DI6" i="4"/>
  <c r="DU6" i="4" s="1"/>
  <c r="CW12" i="4"/>
  <c r="DQ6" i="4"/>
  <c r="EC6" i="4" s="1"/>
  <c r="DE12" i="4"/>
  <c r="DK6" i="4"/>
  <c r="DW6" i="4" s="1"/>
  <c r="CY12" i="4"/>
  <c r="DT6" i="4"/>
  <c r="EF6" i="4" s="1"/>
  <c r="DH12" i="4"/>
  <c r="DS6" i="4"/>
  <c r="EE6" i="4" s="1"/>
  <c r="DG12" i="4"/>
  <c r="DM6" i="4"/>
  <c r="DY6" i="4" s="1"/>
  <c r="DA12" i="4"/>
  <c r="DN6" i="4"/>
  <c r="DZ6" i="4" s="1"/>
  <c r="DB12" i="4"/>
  <c r="AY3" i="1"/>
  <c r="AA3" i="1"/>
  <c r="O3" i="1"/>
  <c r="EO6" i="4" l="1"/>
  <c r="EJ6" i="4"/>
  <c r="DS12" i="4"/>
  <c r="EQ6" i="4"/>
  <c r="ER6" i="4"/>
  <c r="EH6" i="4"/>
  <c r="EP6" i="4"/>
  <c r="EL6" i="4"/>
  <c r="EI6" i="4"/>
  <c r="EN6" i="4"/>
  <c r="EK6" i="4"/>
  <c r="EM6" i="4"/>
  <c r="EG6" i="4"/>
  <c r="DT12" i="4"/>
  <c r="DR12" i="4"/>
  <c r="DI12" i="4"/>
  <c r="DM12" i="4"/>
  <c r="DQ12" i="4"/>
  <c r="DP12" i="4"/>
  <c r="DL12" i="4"/>
  <c r="DN12" i="4"/>
  <c r="DK12" i="4"/>
  <c r="DO12" i="4"/>
  <c r="DJ12"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45" i="1"/>
  <c r="BB145" i="1"/>
  <c r="BC145" i="1"/>
  <c r="BD145" i="1"/>
  <c r="BE145" i="1"/>
  <c r="BF145" i="1"/>
  <c r="BG145" i="1"/>
  <c r="BH145" i="1"/>
  <c r="BI145" i="1"/>
  <c r="BJ145" i="1"/>
  <c r="BK145" i="1"/>
  <c r="BL145" i="1"/>
  <c r="DZ12" i="4" l="1"/>
  <c r="EL12" i="4"/>
  <c r="ED12" i="4"/>
  <c r="EP12" i="4"/>
  <c r="DV12" i="4"/>
  <c r="EH12" i="4"/>
  <c r="DU12" i="4"/>
  <c r="EG12" i="4"/>
  <c r="EF12" i="4"/>
  <c r="ER12" i="4"/>
  <c r="EA12" i="4"/>
  <c r="EM12" i="4"/>
  <c r="EE12" i="4"/>
  <c r="EQ12" i="4"/>
  <c r="DY12" i="4"/>
  <c r="EK12" i="4"/>
  <c r="EB12" i="4"/>
  <c r="EN12" i="4"/>
  <c r="DX12" i="4"/>
  <c r="EJ12" i="4"/>
  <c r="DW12" i="4"/>
  <c r="EI12" i="4"/>
  <c r="EC12" i="4"/>
  <c r="EO12" i="4"/>
  <c r="C17" i="1"/>
  <c r="C16" i="1"/>
  <c r="C14" i="1"/>
  <c r="C13" i="1"/>
  <c r="C12" i="1"/>
  <c r="C11" i="1"/>
  <c r="C10" i="1"/>
  <c r="C9" i="1"/>
  <c r="C8" i="1"/>
  <c r="C7" i="1"/>
  <c r="C6" i="1"/>
  <c r="C5" i="1"/>
  <c r="CJ15" i="6" l="1"/>
  <c r="CG15" i="6"/>
  <c r="CC15" i="6"/>
  <c r="BY15" i="6"/>
  <c r="CF15" i="6"/>
  <c r="CD15" i="6"/>
  <c r="CA15" i="6"/>
  <c r="CI15" i="6"/>
  <c r="BZ15" i="6"/>
  <c r="CB15" i="6"/>
  <c r="CE15" i="6"/>
  <c r="CH15" i="6"/>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8" i="1"/>
  <c r="C87" i="1"/>
  <c r="C47" i="1"/>
  <c r="C46" i="1"/>
  <c r="C39" i="1"/>
  <c r="C27" i="1"/>
  <c r="BL5" i="1"/>
  <c r="BK5" i="1"/>
  <c r="BJ5" i="1"/>
  <c r="BI5" i="1"/>
  <c r="BH5" i="1"/>
  <c r="BG5" i="1"/>
  <c r="BF5" i="1"/>
  <c r="BE5" i="1"/>
  <c r="BD5" i="1"/>
  <c r="BC5" i="1"/>
  <c r="BB5" i="1"/>
  <c r="BA5" i="1"/>
  <c r="C100" i="1"/>
  <c r="C30" i="1"/>
  <c r="C29" i="1"/>
  <c r="C76" i="1"/>
  <c r="C75" i="1"/>
  <c r="C74" i="1"/>
  <c r="C124" i="1"/>
  <c r="C116" i="1"/>
  <c r="C91" i="1"/>
  <c r="C89" i="1"/>
  <c r="C86" i="1"/>
  <c r="C78" i="1"/>
  <c r="C37" i="1"/>
  <c r="C32" i="1"/>
  <c r="C31" i="1"/>
  <c r="C28" i="1"/>
  <c r="C94" i="1"/>
  <c r="C83" i="1"/>
  <c r="C128" i="1"/>
  <c r="C127" i="1"/>
  <c r="C126" i="1"/>
  <c r="C99" i="1"/>
  <c r="C122" i="1"/>
  <c r="C121" i="1"/>
  <c r="C119" i="1"/>
  <c r="C118" i="1"/>
  <c r="C77" i="1"/>
  <c r="C113" i="1"/>
  <c r="C111" i="1"/>
  <c r="C110" i="1"/>
  <c r="C109" i="1"/>
  <c r="C107" i="1"/>
  <c r="C104" i="1"/>
  <c r="C103" i="1"/>
  <c r="C102" i="1"/>
  <c r="C101" i="1"/>
  <c r="C85" i="1"/>
  <c r="C97" i="1"/>
  <c r="C96" i="1"/>
  <c r="C98" i="1"/>
  <c r="C95" i="1"/>
  <c r="C125" i="1"/>
  <c r="C42" i="1"/>
  <c r="C84" i="1"/>
  <c r="C105" i="1"/>
  <c r="C108" i="1"/>
  <c r="C90" i="1"/>
  <c r="C61" i="1"/>
  <c r="C81" i="1"/>
  <c r="C36" i="1"/>
  <c r="C62" i="1"/>
  <c r="C70" i="1"/>
  <c r="C66" i="1"/>
  <c r="C65" i="1"/>
  <c r="C64" i="1"/>
  <c r="C63" i="1"/>
  <c r="C43" i="1"/>
  <c r="C51" i="1"/>
  <c r="C50" i="1"/>
  <c r="C49" i="1"/>
  <c r="C69" i="1"/>
  <c r="C68" i="1"/>
  <c r="C67" i="1"/>
  <c r="C93" i="1"/>
  <c r="C92" i="1"/>
  <c r="C24" i="1"/>
  <c r="C73" i="1"/>
  <c r="C72" i="1"/>
  <c r="C71" i="1"/>
  <c r="C59" i="1"/>
  <c r="C58" i="1"/>
  <c r="C115" i="1"/>
  <c r="C52" i="1"/>
  <c r="C123" i="1"/>
  <c r="C120" i="1"/>
  <c r="C114" i="1"/>
  <c r="C112" i="1"/>
  <c r="C48" i="1"/>
  <c r="C80" i="1"/>
  <c r="C79" i="1"/>
  <c r="C45" i="1"/>
  <c r="C44" i="1"/>
  <c r="C82" i="1"/>
  <c r="C57" i="1"/>
  <c r="C56" i="1"/>
  <c r="C55" i="1"/>
  <c r="C54" i="1"/>
  <c r="C53" i="1"/>
  <c r="C41" i="1"/>
  <c r="C40" i="1"/>
  <c r="C38" i="1"/>
  <c r="C60" i="1"/>
  <c r="C145" i="1"/>
  <c r="C35" i="1"/>
  <c r="C106" i="1"/>
  <c r="C21" i="1"/>
  <c r="C20" i="1"/>
  <c r="C18" i="1"/>
  <c r="C23" i="1"/>
  <c r="C26" i="1"/>
  <c r="C22" i="1"/>
  <c r="C25" i="1"/>
  <c r="C34" i="1"/>
  <c r="C33" i="1"/>
  <c r="C117" i="1"/>
  <c r="CI3" i="6" l="1"/>
  <c r="CV3" i="6" s="1"/>
  <c r="BK2" i="1"/>
  <c r="D59" i="1"/>
  <c r="D29" i="1"/>
  <c r="D92" i="1"/>
  <c r="D79" i="1"/>
  <c r="D122" i="1"/>
  <c r="D118" i="1"/>
  <c r="D65" i="1"/>
  <c r="D100" i="1"/>
  <c r="D127" i="1"/>
  <c r="D78" i="1"/>
  <c r="D32" i="1"/>
  <c r="D82" i="1"/>
  <c r="D44" i="1"/>
  <c r="D24" i="1"/>
  <c r="D31" i="1"/>
  <c r="D85" i="1"/>
  <c r="D110" i="1"/>
  <c r="D80" i="1"/>
  <c r="D93" i="1"/>
  <c r="D76" i="1"/>
  <c r="D56" i="1"/>
  <c r="D69" i="1"/>
  <c r="D88" i="1"/>
  <c r="D48" i="1"/>
  <c r="D38" i="1"/>
  <c r="D37" i="1"/>
  <c r="D108" i="1"/>
  <c r="D105" i="1"/>
  <c r="D126" i="1"/>
  <c r="D103" i="1"/>
  <c r="D57" i="1"/>
  <c r="D115" i="1"/>
  <c r="D95" i="1"/>
  <c r="D97" i="1"/>
  <c r="D5" i="1"/>
  <c r="D72" i="1"/>
  <c r="D119" i="1"/>
  <c r="D10" i="1"/>
  <c r="D128" i="1"/>
  <c r="D94" i="1"/>
  <c r="D64" i="1"/>
  <c r="D75" i="1"/>
  <c r="D46" i="1"/>
  <c r="D30" i="1"/>
  <c r="D51" i="1"/>
  <c r="D22" i="1"/>
  <c r="D33" i="1"/>
  <c r="D26" i="1"/>
  <c r="D42" i="1"/>
  <c r="D20" i="1"/>
  <c r="D52" i="1"/>
  <c r="D35" i="1"/>
  <c r="D21" i="1"/>
  <c r="D55" i="1"/>
  <c r="D63" i="1"/>
  <c r="D120" i="1"/>
  <c r="D117" i="1"/>
  <c r="D18" i="1"/>
  <c r="D34" i="1"/>
  <c r="D23" i="1"/>
  <c r="D40" i="1"/>
  <c r="D41" i="1"/>
  <c r="D54" i="1"/>
  <c r="D45" i="1"/>
  <c r="D49" i="1"/>
  <c r="D112" i="1"/>
  <c r="D123" i="1"/>
  <c r="D71" i="1"/>
  <c r="D67" i="1"/>
  <c r="D68" i="1"/>
  <c r="D25" i="1"/>
  <c r="D106" i="1"/>
  <c r="D145" i="1"/>
  <c r="D60" i="1"/>
  <c r="D53" i="1"/>
  <c r="D114" i="1"/>
  <c r="D102" i="1"/>
  <c r="D50" i="1"/>
  <c r="D43" i="1"/>
  <c r="D70" i="1"/>
  <c r="D36" i="1"/>
  <c r="D84" i="1"/>
  <c r="D62" i="1"/>
  <c r="D81" i="1"/>
  <c r="D125" i="1"/>
  <c r="D98" i="1"/>
  <c r="D107" i="1"/>
  <c r="D58" i="1"/>
  <c r="D73" i="1"/>
  <c r="D61" i="1"/>
  <c r="D113" i="1"/>
  <c r="D66" i="1"/>
  <c r="D77" i="1"/>
  <c r="D96" i="1"/>
  <c r="D101" i="1"/>
  <c r="D104" i="1"/>
  <c r="D90" i="1"/>
  <c r="D111" i="1"/>
  <c r="D109" i="1"/>
  <c r="D121" i="1"/>
  <c r="D99" i="1"/>
  <c r="D83" i="1"/>
  <c r="D86" i="1"/>
  <c r="D74" i="1"/>
  <c r="D89" i="1"/>
  <c r="D28" i="1"/>
  <c r="D116" i="1"/>
  <c r="D91" i="1"/>
  <c r="D124" i="1"/>
  <c r="D7" i="1"/>
  <c r="D11" i="1"/>
  <c r="D9" i="1"/>
  <c r="D8" i="1"/>
  <c r="D39" i="1"/>
  <c r="D6" i="1"/>
  <c r="D27" i="1"/>
  <c r="D47" i="1"/>
  <c r="D87" i="1"/>
  <c r="C176" i="2"/>
  <c r="D176" i="2" s="1"/>
  <c r="F176" i="2" s="1"/>
  <c r="CV145" i="6" l="1"/>
  <c r="DH145" i="6" s="1"/>
  <c r="CN145" i="6"/>
  <c r="CZ145" i="6" s="1"/>
  <c r="CP144" i="6"/>
  <c r="DB144" i="6" s="1"/>
  <c r="CR143" i="6"/>
  <c r="DD143" i="6" s="1"/>
  <c r="CT142" i="6"/>
  <c r="DF142" i="6" s="1"/>
  <c r="CL142" i="6"/>
  <c r="CX142" i="6" s="1"/>
  <c r="CV141" i="6"/>
  <c r="DH141" i="6" s="1"/>
  <c r="CN141" i="6"/>
  <c r="CZ141" i="6" s="1"/>
  <c r="CP140" i="6"/>
  <c r="DB140" i="6" s="1"/>
  <c r="CR139" i="6"/>
  <c r="DD139" i="6" s="1"/>
  <c r="CT138" i="6"/>
  <c r="DF138" i="6" s="1"/>
  <c r="CL138" i="6"/>
  <c r="CX138" i="6" s="1"/>
  <c r="CU145" i="6"/>
  <c r="DG145" i="6" s="1"/>
  <c r="CM145" i="6"/>
  <c r="CY145" i="6" s="1"/>
  <c r="CT145" i="6"/>
  <c r="DF145" i="6" s="1"/>
  <c r="CL145" i="6"/>
  <c r="CX145" i="6" s="1"/>
  <c r="CV144" i="6"/>
  <c r="DH144" i="6" s="1"/>
  <c r="CN144" i="6"/>
  <c r="CZ144" i="6" s="1"/>
  <c r="CP143" i="6"/>
  <c r="DB143" i="6" s="1"/>
  <c r="CR142" i="6"/>
  <c r="DD142" i="6" s="1"/>
  <c r="CT141" i="6"/>
  <c r="DF141" i="6" s="1"/>
  <c r="CL141" i="6"/>
  <c r="CX141" i="6" s="1"/>
  <c r="CV140" i="6"/>
  <c r="DH140" i="6" s="1"/>
  <c r="CN140" i="6"/>
  <c r="CZ140" i="6" s="1"/>
  <c r="CP139" i="6"/>
  <c r="DB139" i="6" s="1"/>
  <c r="CR138" i="6"/>
  <c r="DD138" i="6" s="1"/>
  <c r="CS145" i="6"/>
  <c r="DE145" i="6" s="1"/>
  <c r="CK145" i="6"/>
  <c r="CW145" i="6" s="1"/>
  <c r="CU144" i="6"/>
  <c r="DG144" i="6" s="1"/>
  <c r="CM144" i="6"/>
  <c r="CY144" i="6" s="1"/>
  <c r="CR145" i="6"/>
  <c r="DD145" i="6" s="1"/>
  <c r="CT144" i="6"/>
  <c r="DF144" i="6" s="1"/>
  <c r="CL144" i="6"/>
  <c r="CX144" i="6" s="1"/>
  <c r="CV143" i="6"/>
  <c r="DH143" i="6" s="1"/>
  <c r="CN143" i="6"/>
  <c r="CZ143" i="6" s="1"/>
  <c r="CP142" i="6"/>
  <c r="DB142" i="6" s="1"/>
  <c r="CR141" i="6"/>
  <c r="DD141" i="6" s="1"/>
  <c r="CT140" i="6"/>
  <c r="DF140" i="6" s="1"/>
  <c r="CL140" i="6"/>
  <c r="CX140" i="6" s="1"/>
  <c r="CV139" i="6"/>
  <c r="DH139" i="6" s="1"/>
  <c r="CN139" i="6"/>
  <c r="CZ139" i="6" s="1"/>
  <c r="CP138" i="6"/>
  <c r="DB138" i="6" s="1"/>
  <c r="CQ145" i="6"/>
  <c r="DC145" i="6" s="1"/>
  <c r="CS144" i="6"/>
  <c r="DE144" i="6" s="1"/>
  <c r="CK144" i="6"/>
  <c r="CW144" i="6" s="1"/>
  <c r="CU143" i="6"/>
  <c r="DG143" i="6" s="1"/>
  <c r="CM143" i="6"/>
  <c r="CY143" i="6" s="1"/>
  <c r="CP145" i="6"/>
  <c r="DB145" i="6" s="1"/>
  <c r="CR144" i="6"/>
  <c r="DD144" i="6" s="1"/>
  <c r="CT143" i="6"/>
  <c r="DF143" i="6" s="1"/>
  <c r="CL143" i="6"/>
  <c r="CX143" i="6" s="1"/>
  <c r="CV142" i="6"/>
  <c r="DH142" i="6" s="1"/>
  <c r="CN142" i="6"/>
  <c r="CZ142" i="6" s="1"/>
  <c r="CP141" i="6"/>
  <c r="DB141" i="6" s="1"/>
  <c r="CR140" i="6"/>
  <c r="DD140" i="6" s="1"/>
  <c r="CT139" i="6"/>
  <c r="DF139" i="6" s="1"/>
  <c r="CL139" i="6"/>
  <c r="CX139" i="6" s="1"/>
  <c r="CV138" i="6"/>
  <c r="DH138" i="6" s="1"/>
  <c r="CN138" i="6"/>
  <c r="CZ138" i="6" s="1"/>
  <c r="CM142" i="6"/>
  <c r="CY142" i="6" s="1"/>
  <c r="CS143" i="6"/>
  <c r="DE143" i="6" s="1"/>
  <c r="CU140" i="6"/>
  <c r="DG140" i="6" s="1"/>
  <c r="CS139" i="6"/>
  <c r="DE139" i="6" s="1"/>
  <c r="CQ138" i="6"/>
  <c r="DC138" i="6" s="1"/>
  <c r="CP137" i="6"/>
  <c r="DB137" i="6" s="1"/>
  <c r="CR136" i="6"/>
  <c r="DD136" i="6" s="1"/>
  <c r="CQ144" i="6"/>
  <c r="DC144" i="6" s="1"/>
  <c r="CQ143" i="6"/>
  <c r="DC143" i="6" s="1"/>
  <c r="CU141" i="6"/>
  <c r="DG141" i="6" s="1"/>
  <c r="CS140" i="6"/>
  <c r="DE140" i="6" s="1"/>
  <c r="CQ139" i="6"/>
  <c r="DC139" i="6" s="1"/>
  <c r="CO138" i="6"/>
  <c r="DA138" i="6" s="1"/>
  <c r="CO137" i="6"/>
  <c r="DA137" i="6" s="1"/>
  <c r="CQ136" i="6"/>
  <c r="DC136" i="6" s="1"/>
  <c r="CO144" i="6"/>
  <c r="DA144" i="6" s="1"/>
  <c r="CO143" i="6"/>
  <c r="DA143" i="6" s="1"/>
  <c r="CU142" i="6"/>
  <c r="DG142" i="6" s="1"/>
  <c r="CS141" i="6"/>
  <c r="DE141" i="6" s="1"/>
  <c r="CQ140" i="6"/>
  <c r="DC140" i="6" s="1"/>
  <c r="CO139" i="6"/>
  <c r="DA139" i="6" s="1"/>
  <c r="CM138" i="6"/>
  <c r="CY138" i="6" s="1"/>
  <c r="CV137" i="6"/>
  <c r="DH137" i="6" s="1"/>
  <c r="CN137" i="6"/>
  <c r="CZ137" i="6" s="1"/>
  <c r="CP136" i="6"/>
  <c r="DB136" i="6" s="1"/>
  <c r="CR135" i="6"/>
  <c r="DD135" i="6" s="1"/>
  <c r="CT134" i="6"/>
  <c r="DF134" i="6" s="1"/>
  <c r="CL134" i="6"/>
  <c r="CX134" i="6" s="1"/>
  <c r="CV133" i="6"/>
  <c r="DH133" i="6" s="1"/>
  <c r="CK143" i="6"/>
  <c r="CW143" i="6" s="1"/>
  <c r="CS142" i="6"/>
  <c r="DE142" i="6" s="1"/>
  <c r="CQ141" i="6"/>
  <c r="DC141" i="6" s="1"/>
  <c r="CO140" i="6"/>
  <c r="DA140" i="6" s="1"/>
  <c r="CM139" i="6"/>
  <c r="CY139" i="6" s="1"/>
  <c r="CK138" i="6"/>
  <c r="CW138" i="6" s="1"/>
  <c r="CU137" i="6"/>
  <c r="DG137" i="6" s="1"/>
  <c r="CM137" i="6"/>
  <c r="CY137" i="6" s="1"/>
  <c r="CO142" i="6"/>
  <c r="DA142" i="6" s="1"/>
  <c r="CM141" i="6"/>
  <c r="CY141" i="6" s="1"/>
  <c r="CK140" i="6"/>
  <c r="CW140" i="6" s="1"/>
  <c r="CO145" i="6"/>
  <c r="DA145" i="6" s="1"/>
  <c r="CO141" i="6"/>
  <c r="DA141" i="6" s="1"/>
  <c r="CU139" i="6"/>
  <c r="DG139" i="6" s="1"/>
  <c r="CU138" i="6"/>
  <c r="DG138" i="6" s="1"/>
  <c r="CS137" i="6"/>
  <c r="DE137" i="6" s="1"/>
  <c r="CO136" i="6"/>
  <c r="DA136" i="6" s="1"/>
  <c r="CT135" i="6"/>
  <c r="DF135" i="6" s="1"/>
  <c r="CK135" i="6"/>
  <c r="CW135" i="6" s="1"/>
  <c r="CS134" i="6"/>
  <c r="DE134" i="6" s="1"/>
  <c r="CR133" i="6"/>
  <c r="DD133" i="6" s="1"/>
  <c r="CT132" i="6"/>
  <c r="DF132" i="6" s="1"/>
  <c r="CL132" i="6"/>
  <c r="CX132" i="6" s="1"/>
  <c r="CV131" i="6"/>
  <c r="DH131" i="6" s="1"/>
  <c r="CN131" i="6"/>
  <c r="CZ131" i="6" s="1"/>
  <c r="CP130" i="6"/>
  <c r="DB130" i="6" s="1"/>
  <c r="CK141" i="6"/>
  <c r="CW141" i="6" s="1"/>
  <c r="CK139" i="6"/>
  <c r="CW139" i="6" s="1"/>
  <c r="CS138" i="6"/>
  <c r="DE138" i="6" s="1"/>
  <c r="CR137" i="6"/>
  <c r="DD137" i="6" s="1"/>
  <c r="CN136" i="6"/>
  <c r="CZ136" i="6" s="1"/>
  <c r="CS135" i="6"/>
  <c r="DE135" i="6" s="1"/>
  <c r="CQ137" i="6"/>
  <c r="DC137" i="6" s="1"/>
  <c r="CM136" i="6"/>
  <c r="CY136" i="6" s="1"/>
  <c r="CQ135" i="6"/>
  <c r="DC135" i="6" s="1"/>
  <c r="CQ134" i="6"/>
  <c r="DC134" i="6" s="1"/>
  <c r="CM140" i="6"/>
  <c r="CY140" i="6" s="1"/>
  <c r="CK137" i="6"/>
  <c r="CW137" i="6" s="1"/>
  <c r="CV136" i="6"/>
  <c r="DH136" i="6" s="1"/>
  <c r="CK136" i="6"/>
  <c r="CW136" i="6" s="1"/>
  <c r="CO135" i="6"/>
  <c r="DA135" i="6" s="1"/>
  <c r="CO134" i="6"/>
  <c r="DA134" i="6" s="1"/>
  <c r="CN133" i="6"/>
  <c r="CZ133" i="6" s="1"/>
  <c r="CP132" i="6"/>
  <c r="DB132" i="6" s="1"/>
  <c r="CR131" i="6"/>
  <c r="DD131" i="6" s="1"/>
  <c r="CT130" i="6"/>
  <c r="DF130" i="6" s="1"/>
  <c r="CL130" i="6"/>
  <c r="CX130" i="6" s="1"/>
  <c r="CQ142" i="6"/>
  <c r="DC142" i="6" s="1"/>
  <c r="CU136" i="6"/>
  <c r="DG136" i="6" s="1"/>
  <c r="CN135" i="6"/>
  <c r="CZ135" i="6" s="1"/>
  <c r="CN134" i="6"/>
  <c r="CZ134" i="6" s="1"/>
  <c r="CU133" i="6"/>
  <c r="DG133" i="6" s="1"/>
  <c r="CM133" i="6"/>
  <c r="CY133" i="6" s="1"/>
  <c r="CS136" i="6"/>
  <c r="DE136" i="6" s="1"/>
  <c r="CU134" i="6"/>
  <c r="DG134" i="6" s="1"/>
  <c r="CS133" i="6"/>
  <c r="DE133" i="6" s="1"/>
  <c r="CK142" i="6"/>
  <c r="CW142" i="6" s="1"/>
  <c r="CL136" i="6"/>
  <c r="CX136" i="6" s="1"/>
  <c r="CR134" i="6"/>
  <c r="DD134" i="6" s="1"/>
  <c r="CQ133" i="6"/>
  <c r="DC133" i="6" s="1"/>
  <c r="CO132" i="6"/>
  <c r="DA132" i="6" s="1"/>
  <c r="CU131" i="6"/>
  <c r="DG131" i="6" s="1"/>
  <c r="CK131" i="6"/>
  <c r="CW131" i="6" s="1"/>
  <c r="CQ130" i="6"/>
  <c r="DC130" i="6" s="1"/>
  <c r="CT129" i="6"/>
  <c r="DF129" i="6" s="1"/>
  <c r="CL129" i="6"/>
  <c r="CX129" i="6" s="1"/>
  <c r="CV128" i="6"/>
  <c r="DH128" i="6" s="1"/>
  <c r="CN128" i="6"/>
  <c r="CZ128" i="6" s="1"/>
  <c r="CP127" i="6"/>
  <c r="DB127" i="6" s="1"/>
  <c r="CR126" i="6"/>
  <c r="DD126" i="6" s="1"/>
  <c r="CT125" i="6"/>
  <c r="DF125" i="6" s="1"/>
  <c r="CV135" i="6"/>
  <c r="DH135" i="6" s="1"/>
  <c r="CP134" i="6"/>
  <c r="DB134" i="6" s="1"/>
  <c r="CT137" i="6"/>
  <c r="DF137" i="6" s="1"/>
  <c r="CP135" i="6"/>
  <c r="DB135" i="6" s="1"/>
  <c r="CK134" i="6"/>
  <c r="CW134" i="6" s="1"/>
  <c r="CL133" i="6"/>
  <c r="CX133" i="6" s="1"/>
  <c r="CV132" i="6"/>
  <c r="DH132" i="6" s="1"/>
  <c r="CK132" i="6"/>
  <c r="CW132" i="6" s="1"/>
  <c r="CL137" i="6"/>
  <c r="CX137" i="6" s="1"/>
  <c r="CM135" i="6"/>
  <c r="CY135" i="6" s="1"/>
  <c r="CK133" i="6"/>
  <c r="CW133" i="6" s="1"/>
  <c r="CU132" i="6"/>
  <c r="DG132" i="6" s="1"/>
  <c r="CP131" i="6"/>
  <c r="DB131" i="6" s="1"/>
  <c r="CV130" i="6"/>
  <c r="DH130" i="6" s="1"/>
  <c r="CK130" i="6"/>
  <c r="CW130" i="6" s="1"/>
  <c r="CP129" i="6"/>
  <c r="DB129" i="6" s="1"/>
  <c r="CR128" i="6"/>
  <c r="DD128" i="6" s="1"/>
  <c r="CT127" i="6"/>
  <c r="DF127" i="6" s="1"/>
  <c r="CL127" i="6"/>
  <c r="CX127" i="6" s="1"/>
  <c r="CV126" i="6"/>
  <c r="DH126" i="6" s="1"/>
  <c r="CN126" i="6"/>
  <c r="CZ126" i="6" s="1"/>
  <c r="CT136" i="6"/>
  <c r="DF136" i="6" s="1"/>
  <c r="CU135" i="6"/>
  <c r="DG135" i="6" s="1"/>
  <c r="CL135" i="6"/>
  <c r="CX135" i="6" s="1"/>
  <c r="CV134" i="6"/>
  <c r="DH134" i="6" s="1"/>
  <c r="CN132" i="6"/>
  <c r="CZ132" i="6" s="1"/>
  <c r="CQ131" i="6"/>
  <c r="DC131" i="6" s="1"/>
  <c r="CO129" i="6"/>
  <c r="DA129" i="6" s="1"/>
  <c r="CM134" i="6"/>
  <c r="CY134" i="6" s="1"/>
  <c r="CM132" i="6"/>
  <c r="CY132" i="6" s="1"/>
  <c r="CM131" i="6"/>
  <c r="CY131" i="6" s="1"/>
  <c r="CU130" i="6"/>
  <c r="DG130" i="6" s="1"/>
  <c r="CT133" i="6"/>
  <c r="DF133" i="6" s="1"/>
  <c r="CR130" i="6"/>
  <c r="DD130" i="6" s="1"/>
  <c r="CU129" i="6"/>
  <c r="DG129" i="6" s="1"/>
  <c r="CP128" i="6"/>
  <c r="DB128" i="6" s="1"/>
  <c r="CV127" i="6"/>
  <c r="DH127" i="6" s="1"/>
  <c r="CK127" i="6"/>
  <c r="CW127" i="6" s="1"/>
  <c r="CQ126" i="6"/>
  <c r="DC126" i="6" s="1"/>
  <c r="CO125" i="6"/>
  <c r="DA125" i="6" s="1"/>
  <c r="CQ124" i="6"/>
  <c r="DC124" i="6" s="1"/>
  <c r="CS123" i="6"/>
  <c r="DE123" i="6" s="1"/>
  <c r="CK123" i="6"/>
  <c r="CW123" i="6" s="1"/>
  <c r="CP133" i="6"/>
  <c r="DB133" i="6" s="1"/>
  <c r="CS132" i="6"/>
  <c r="DE132" i="6" s="1"/>
  <c r="CO130" i="6"/>
  <c r="DA130" i="6" s="1"/>
  <c r="CS129" i="6"/>
  <c r="DE129" i="6" s="1"/>
  <c r="CO128" i="6"/>
  <c r="DA128" i="6" s="1"/>
  <c r="CU127" i="6"/>
  <c r="DG127" i="6" s="1"/>
  <c r="CP126" i="6"/>
  <c r="DB126" i="6" s="1"/>
  <c r="CN125" i="6"/>
  <c r="CZ125" i="6" s="1"/>
  <c r="CP124" i="6"/>
  <c r="DB124" i="6" s="1"/>
  <c r="CR123" i="6"/>
  <c r="DD123" i="6" s="1"/>
  <c r="CT122" i="6"/>
  <c r="DF122" i="6" s="1"/>
  <c r="CL122" i="6"/>
  <c r="CX122" i="6" s="1"/>
  <c r="CV121" i="6"/>
  <c r="DH121" i="6" s="1"/>
  <c r="CN121" i="6"/>
  <c r="CZ121" i="6" s="1"/>
  <c r="CR132" i="6"/>
  <c r="DD132" i="6" s="1"/>
  <c r="CL131" i="6"/>
  <c r="CX131" i="6" s="1"/>
  <c r="CT128" i="6"/>
  <c r="DF128" i="6" s="1"/>
  <c r="CO127" i="6"/>
  <c r="DA127" i="6" s="1"/>
  <c r="CM125" i="6"/>
  <c r="CY125" i="6" s="1"/>
  <c r="CT124" i="6"/>
  <c r="DF124" i="6" s="1"/>
  <c r="CP123" i="6"/>
  <c r="DB123" i="6" s="1"/>
  <c r="CU122" i="6"/>
  <c r="DG122" i="6" s="1"/>
  <c r="CK122" i="6"/>
  <c r="CW122" i="6" s="1"/>
  <c r="CQ132" i="6"/>
  <c r="DC132" i="6" s="1"/>
  <c r="CV129" i="6"/>
  <c r="DH129" i="6" s="1"/>
  <c r="CS128" i="6"/>
  <c r="DE128" i="6" s="1"/>
  <c r="CN127" i="6"/>
  <c r="CZ127" i="6" s="1"/>
  <c r="CU126" i="6"/>
  <c r="DG126" i="6" s="1"/>
  <c r="CL125" i="6"/>
  <c r="CX125" i="6" s="1"/>
  <c r="CS124" i="6"/>
  <c r="DE124" i="6" s="1"/>
  <c r="CO123" i="6"/>
  <c r="DA123" i="6" s="1"/>
  <c r="CS122" i="6"/>
  <c r="DE122" i="6" s="1"/>
  <c r="CO133" i="6"/>
  <c r="DA133" i="6" s="1"/>
  <c r="CR129" i="6"/>
  <c r="DD129" i="6" s="1"/>
  <c r="CQ128" i="6"/>
  <c r="DC128" i="6" s="1"/>
  <c r="CM127" i="6"/>
  <c r="CY127" i="6" s="1"/>
  <c r="CT126" i="6"/>
  <c r="DF126" i="6" s="1"/>
  <c r="CV125" i="6"/>
  <c r="DH125" i="6" s="1"/>
  <c r="CK125" i="6"/>
  <c r="CW125" i="6" s="1"/>
  <c r="CR124" i="6"/>
  <c r="DD124" i="6" s="1"/>
  <c r="CN123" i="6"/>
  <c r="CZ123" i="6" s="1"/>
  <c r="CR122" i="6"/>
  <c r="DD122" i="6" s="1"/>
  <c r="CQ121" i="6"/>
  <c r="DC121" i="6" s="1"/>
  <c r="CO120" i="6"/>
  <c r="DA120" i="6" s="1"/>
  <c r="CQ119" i="6"/>
  <c r="DC119" i="6" s="1"/>
  <c r="CS118" i="6"/>
  <c r="DE118" i="6" s="1"/>
  <c r="CK118" i="6"/>
  <c r="CW118" i="6" s="1"/>
  <c r="CU117" i="6"/>
  <c r="DG117" i="6" s="1"/>
  <c r="CM117" i="6"/>
  <c r="CY117" i="6" s="1"/>
  <c r="CS130" i="6"/>
  <c r="DE130" i="6" s="1"/>
  <c r="CQ129" i="6"/>
  <c r="DC129" i="6" s="1"/>
  <c r="CM128" i="6"/>
  <c r="CY128" i="6" s="1"/>
  <c r="CS126" i="6"/>
  <c r="DE126" i="6" s="1"/>
  <c r="CU125" i="6"/>
  <c r="DG125" i="6" s="1"/>
  <c r="CO124" i="6"/>
  <c r="DA124" i="6" s="1"/>
  <c r="CM123" i="6"/>
  <c r="CY123" i="6" s="1"/>
  <c r="CQ122" i="6"/>
  <c r="DC122" i="6" s="1"/>
  <c r="CT131" i="6"/>
  <c r="DF131" i="6" s="1"/>
  <c r="CM130" i="6"/>
  <c r="CY130" i="6" s="1"/>
  <c r="CM129" i="6"/>
  <c r="CY129" i="6" s="1"/>
  <c r="CK128" i="6"/>
  <c r="CW128" i="6" s="1"/>
  <c r="CS127" i="6"/>
  <c r="DE127" i="6" s="1"/>
  <c r="CM126" i="6"/>
  <c r="CY126" i="6" s="1"/>
  <c r="CR125" i="6"/>
  <c r="DD125" i="6" s="1"/>
  <c r="CM124" i="6"/>
  <c r="CY124" i="6" s="1"/>
  <c r="CU123" i="6"/>
  <c r="DG123" i="6" s="1"/>
  <c r="CO122" i="6"/>
  <c r="DA122" i="6" s="1"/>
  <c r="CM121" i="6"/>
  <c r="CY121" i="6" s="1"/>
  <c r="CT120" i="6"/>
  <c r="DF120" i="6" s="1"/>
  <c r="CL120" i="6"/>
  <c r="CX120" i="6" s="1"/>
  <c r="CV119" i="6"/>
  <c r="DH119" i="6" s="1"/>
  <c r="CN119" i="6"/>
  <c r="CZ119" i="6" s="1"/>
  <c r="CP118" i="6"/>
  <c r="DB118" i="6" s="1"/>
  <c r="CR117" i="6"/>
  <c r="DD117" i="6" s="1"/>
  <c r="CT116" i="6"/>
  <c r="DF116" i="6" s="1"/>
  <c r="CL116" i="6"/>
  <c r="CX116" i="6" s="1"/>
  <c r="CV115" i="6"/>
  <c r="DH115" i="6" s="1"/>
  <c r="CN115" i="6"/>
  <c r="CZ115" i="6" s="1"/>
  <c r="CP114" i="6"/>
  <c r="DB114" i="6" s="1"/>
  <c r="CR113" i="6"/>
  <c r="DD113" i="6" s="1"/>
  <c r="CT112" i="6"/>
  <c r="DF112" i="6" s="1"/>
  <c r="CL112" i="6"/>
  <c r="CX112" i="6" s="1"/>
  <c r="CS131" i="6"/>
  <c r="DE131" i="6" s="1"/>
  <c r="CK129" i="6"/>
  <c r="CW129" i="6" s="1"/>
  <c r="CR127" i="6"/>
  <c r="DD127" i="6" s="1"/>
  <c r="CL126" i="6"/>
  <c r="CX126" i="6" s="1"/>
  <c r="CQ125" i="6"/>
  <c r="DC125" i="6" s="1"/>
  <c r="CV124" i="6"/>
  <c r="DH124" i="6" s="1"/>
  <c r="CL124" i="6"/>
  <c r="CX124" i="6" s="1"/>
  <c r="CT123" i="6"/>
  <c r="DF123" i="6" s="1"/>
  <c r="CN122" i="6"/>
  <c r="CZ122" i="6" s="1"/>
  <c r="CU121" i="6"/>
  <c r="DG121" i="6" s="1"/>
  <c r="CL121" i="6"/>
  <c r="CX121" i="6" s="1"/>
  <c r="CS120" i="6"/>
  <c r="DE120" i="6" s="1"/>
  <c r="CK120" i="6"/>
  <c r="CW120" i="6" s="1"/>
  <c r="CU119" i="6"/>
  <c r="DG119" i="6" s="1"/>
  <c r="CM119" i="6"/>
  <c r="CY119" i="6" s="1"/>
  <c r="CO118" i="6"/>
  <c r="DA118" i="6" s="1"/>
  <c r="CQ117" i="6"/>
  <c r="DC117" i="6" s="1"/>
  <c r="CS116" i="6"/>
  <c r="DE116" i="6" s="1"/>
  <c r="CK116" i="6"/>
  <c r="CW116" i="6" s="1"/>
  <c r="CU115" i="6"/>
  <c r="DG115" i="6" s="1"/>
  <c r="CM115" i="6"/>
  <c r="CY115" i="6" s="1"/>
  <c r="CO114" i="6"/>
  <c r="DA114" i="6" s="1"/>
  <c r="CQ113" i="6"/>
  <c r="DC113" i="6" s="1"/>
  <c r="CN130" i="6"/>
  <c r="CZ130" i="6" s="1"/>
  <c r="CP125" i="6"/>
  <c r="DB125" i="6" s="1"/>
  <c r="CK124" i="6"/>
  <c r="CW124" i="6" s="1"/>
  <c r="CV122" i="6"/>
  <c r="DH122" i="6" s="1"/>
  <c r="CS121" i="6"/>
  <c r="DE121" i="6" s="1"/>
  <c r="CU120" i="6"/>
  <c r="DG120" i="6" s="1"/>
  <c r="CN118" i="6"/>
  <c r="CZ118" i="6" s="1"/>
  <c r="CS117" i="6"/>
  <c r="DE117" i="6" s="1"/>
  <c r="CU116" i="6"/>
  <c r="DG116" i="6" s="1"/>
  <c r="CP122" i="6"/>
  <c r="DB122" i="6" s="1"/>
  <c r="CR121" i="6"/>
  <c r="DD121" i="6" s="1"/>
  <c r="CR120" i="6"/>
  <c r="DD120" i="6" s="1"/>
  <c r="CT119" i="6"/>
  <c r="DF119" i="6" s="1"/>
  <c r="CM118" i="6"/>
  <c r="CY118" i="6" s="1"/>
  <c r="CP117" i="6"/>
  <c r="DB117" i="6" s="1"/>
  <c r="CR116" i="6"/>
  <c r="DD116" i="6" s="1"/>
  <c r="CL115" i="6"/>
  <c r="CX115" i="6" s="1"/>
  <c r="CS114" i="6"/>
  <c r="DE114" i="6" s="1"/>
  <c r="CO113" i="6"/>
  <c r="DA113" i="6" s="1"/>
  <c r="CP112" i="6"/>
  <c r="DB112" i="6" s="1"/>
  <c r="CU111" i="6"/>
  <c r="DG111" i="6" s="1"/>
  <c r="CM111" i="6"/>
  <c r="CY111" i="6" s="1"/>
  <c r="CO110" i="6"/>
  <c r="DA110" i="6" s="1"/>
  <c r="CQ109" i="6"/>
  <c r="DC109" i="6" s="1"/>
  <c r="CS108" i="6"/>
  <c r="DE108" i="6" s="1"/>
  <c r="CK108" i="6"/>
  <c r="CW108" i="6" s="1"/>
  <c r="CU107" i="6"/>
  <c r="DG107" i="6" s="1"/>
  <c r="CM107" i="6"/>
  <c r="CY107" i="6" s="1"/>
  <c r="CV123" i="6"/>
  <c r="DH123" i="6" s="1"/>
  <c r="CM122" i="6"/>
  <c r="CY122" i="6" s="1"/>
  <c r="CP121" i="6"/>
  <c r="DB121" i="6" s="1"/>
  <c r="CQ120" i="6"/>
  <c r="DC120" i="6" s="1"/>
  <c r="CS119" i="6"/>
  <c r="DE119" i="6" s="1"/>
  <c r="CL118" i="6"/>
  <c r="CX118" i="6" s="1"/>
  <c r="CO117" i="6"/>
  <c r="DA117" i="6" s="1"/>
  <c r="CQ116" i="6"/>
  <c r="DC116" i="6" s="1"/>
  <c r="CK115" i="6"/>
  <c r="CW115" i="6" s="1"/>
  <c r="CR114" i="6"/>
  <c r="DD114" i="6" s="1"/>
  <c r="CQ123" i="6"/>
  <c r="DC123" i="6" s="1"/>
  <c r="CO121" i="6"/>
  <c r="DA121" i="6" s="1"/>
  <c r="CP120" i="6"/>
  <c r="DB120" i="6" s="1"/>
  <c r="CR119" i="6"/>
  <c r="DD119" i="6" s="1"/>
  <c r="CV118" i="6"/>
  <c r="DH118" i="6" s="1"/>
  <c r="CN117" i="6"/>
  <c r="CZ117" i="6" s="1"/>
  <c r="CP116" i="6"/>
  <c r="DB116" i="6" s="1"/>
  <c r="CT115" i="6"/>
  <c r="DF115" i="6" s="1"/>
  <c r="CQ114" i="6"/>
  <c r="DC114" i="6" s="1"/>
  <c r="CM113" i="6"/>
  <c r="CY113" i="6" s="1"/>
  <c r="CN112" i="6"/>
  <c r="CZ112" i="6" s="1"/>
  <c r="CO131" i="6"/>
  <c r="DA131" i="6" s="1"/>
  <c r="CL128" i="6"/>
  <c r="CX128" i="6" s="1"/>
  <c r="CQ127" i="6"/>
  <c r="DC127" i="6" s="1"/>
  <c r="CK126" i="6"/>
  <c r="CW126" i="6" s="1"/>
  <c r="CM120" i="6"/>
  <c r="CY120" i="6" s="1"/>
  <c r="CO119" i="6"/>
  <c r="DA119" i="6" s="1"/>
  <c r="CT118" i="6"/>
  <c r="DF118" i="6" s="1"/>
  <c r="CK117" i="6"/>
  <c r="CW117" i="6" s="1"/>
  <c r="CN116" i="6"/>
  <c r="CZ116" i="6" s="1"/>
  <c r="CR115" i="6"/>
  <c r="DD115" i="6" s="1"/>
  <c r="CM114" i="6"/>
  <c r="CY114" i="6" s="1"/>
  <c r="CU113" i="6"/>
  <c r="DG113" i="6" s="1"/>
  <c r="CK113" i="6"/>
  <c r="CW113" i="6" s="1"/>
  <c r="CU112" i="6"/>
  <c r="DG112" i="6" s="1"/>
  <c r="CK112" i="6"/>
  <c r="CW112" i="6" s="1"/>
  <c r="CQ111" i="6"/>
  <c r="DC111" i="6" s="1"/>
  <c r="CS110" i="6"/>
  <c r="DE110" i="6" s="1"/>
  <c r="CK110" i="6"/>
  <c r="CW110" i="6" s="1"/>
  <c r="CU109" i="6"/>
  <c r="DG109" i="6" s="1"/>
  <c r="CM109" i="6"/>
  <c r="CY109" i="6" s="1"/>
  <c r="CO108" i="6"/>
  <c r="DA108" i="6" s="1"/>
  <c r="CQ107" i="6"/>
  <c r="DC107" i="6" s="1"/>
  <c r="CS106" i="6"/>
  <c r="DE106" i="6" s="1"/>
  <c r="CK106" i="6"/>
  <c r="CW106" i="6" s="1"/>
  <c r="CU124" i="6"/>
  <c r="DG124" i="6" s="1"/>
  <c r="CL119" i="6"/>
  <c r="CX119" i="6" s="1"/>
  <c r="CR118" i="6"/>
  <c r="DD118" i="6" s="1"/>
  <c r="CV117" i="6"/>
  <c r="DH117" i="6" s="1"/>
  <c r="CM116" i="6"/>
  <c r="CY116" i="6" s="1"/>
  <c r="CQ115" i="6"/>
  <c r="DC115" i="6" s="1"/>
  <c r="CV114" i="6"/>
  <c r="DH114" i="6" s="1"/>
  <c r="CL114" i="6"/>
  <c r="CX114" i="6" s="1"/>
  <c r="CT113" i="6"/>
  <c r="DF113" i="6" s="1"/>
  <c r="CS112" i="6"/>
  <c r="DE112" i="6" s="1"/>
  <c r="CP111" i="6"/>
  <c r="DB111" i="6" s="1"/>
  <c r="CR110" i="6"/>
  <c r="DD110" i="6" s="1"/>
  <c r="CT109" i="6"/>
  <c r="DF109" i="6" s="1"/>
  <c r="CL109" i="6"/>
  <c r="CX109" i="6" s="1"/>
  <c r="CV108" i="6"/>
  <c r="DH108" i="6" s="1"/>
  <c r="CN108" i="6"/>
  <c r="CZ108" i="6" s="1"/>
  <c r="CP107" i="6"/>
  <c r="DB107" i="6" s="1"/>
  <c r="CR106" i="6"/>
  <c r="DD106" i="6" s="1"/>
  <c r="CT121" i="6"/>
  <c r="DF121" i="6" s="1"/>
  <c r="CN120" i="6"/>
  <c r="CZ120" i="6" s="1"/>
  <c r="CV116" i="6"/>
  <c r="DH116" i="6" s="1"/>
  <c r="CK114" i="6"/>
  <c r="CW114" i="6" s="1"/>
  <c r="CS113" i="6"/>
  <c r="DE113" i="6" s="1"/>
  <c r="CR112" i="6"/>
  <c r="DD112" i="6" s="1"/>
  <c r="CO111" i="6"/>
  <c r="DA111" i="6" s="1"/>
  <c r="CU110" i="6"/>
  <c r="DG110" i="6" s="1"/>
  <c r="CK109" i="6"/>
  <c r="CW109" i="6" s="1"/>
  <c r="CP108" i="6"/>
  <c r="DB108" i="6" s="1"/>
  <c r="CR107" i="6"/>
  <c r="DD107" i="6" s="1"/>
  <c r="CT106" i="6"/>
  <c r="DF106" i="6" s="1"/>
  <c r="CO105" i="6"/>
  <c r="DA105" i="6" s="1"/>
  <c r="CQ104" i="6"/>
  <c r="DC104" i="6" s="1"/>
  <c r="CN129" i="6"/>
  <c r="CZ129" i="6" s="1"/>
  <c r="CK121" i="6"/>
  <c r="CW121" i="6" s="1"/>
  <c r="CO116" i="6"/>
  <c r="DA116" i="6" s="1"/>
  <c r="CP113" i="6"/>
  <c r="DB113" i="6" s="1"/>
  <c r="CQ112" i="6"/>
  <c r="DC112" i="6" s="1"/>
  <c r="CN111" i="6"/>
  <c r="CZ111" i="6" s="1"/>
  <c r="CT110" i="6"/>
  <c r="DF110" i="6" s="1"/>
  <c r="CM108" i="6"/>
  <c r="CY108" i="6" s="1"/>
  <c r="CO107" i="6"/>
  <c r="DA107" i="6" s="1"/>
  <c r="CQ106" i="6"/>
  <c r="DC106" i="6" s="1"/>
  <c r="CN113" i="6"/>
  <c r="CZ113" i="6" s="1"/>
  <c r="CO112" i="6"/>
  <c r="DA112" i="6" s="1"/>
  <c r="CL111" i="6"/>
  <c r="CX111" i="6" s="1"/>
  <c r="CQ110" i="6"/>
  <c r="DC110" i="6" s="1"/>
  <c r="CV109" i="6"/>
  <c r="DH109" i="6" s="1"/>
  <c r="CL108" i="6"/>
  <c r="CX108" i="6" s="1"/>
  <c r="CN107" i="6"/>
  <c r="CZ107" i="6" s="1"/>
  <c r="CP106" i="6"/>
  <c r="DB106" i="6" s="1"/>
  <c r="CU105" i="6"/>
  <c r="DG105" i="6" s="1"/>
  <c r="CM105" i="6"/>
  <c r="CY105" i="6" s="1"/>
  <c r="CO104" i="6"/>
  <c r="DA104" i="6" s="1"/>
  <c r="CQ103" i="6"/>
  <c r="DC103" i="6" s="1"/>
  <c r="CS102" i="6"/>
  <c r="DE102" i="6" s="1"/>
  <c r="CK102" i="6"/>
  <c r="CW102" i="6" s="1"/>
  <c r="CU101" i="6"/>
  <c r="DG101" i="6" s="1"/>
  <c r="CM101" i="6"/>
  <c r="CY101" i="6" s="1"/>
  <c r="CO100" i="6"/>
  <c r="DA100" i="6" s="1"/>
  <c r="CQ99" i="6"/>
  <c r="DC99" i="6" s="1"/>
  <c r="CS98" i="6"/>
  <c r="DE98" i="6" s="1"/>
  <c r="CK98" i="6"/>
  <c r="CW98" i="6" s="1"/>
  <c r="CU97" i="6"/>
  <c r="DG97" i="6" s="1"/>
  <c r="CM97" i="6"/>
  <c r="CY97" i="6" s="1"/>
  <c r="CU128" i="6"/>
  <c r="DG128" i="6" s="1"/>
  <c r="CP119" i="6"/>
  <c r="DB119" i="6" s="1"/>
  <c r="CU118" i="6"/>
  <c r="DG118" i="6" s="1"/>
  <c r="CL113" i="6"/>
  <c r="CX113" i="6" s="1"/>
  <c r="CM112" i="6"/>
  <c r="CY112" i="6" s="1"/>
  <c r="CK111" i="6"/>
  <c r="CW111" i="6" s="1"/>
  <c r="CP110" i="6"/>
  <c r="DB110" i="6" s="1"/>
  <c r="CS109" i="6"/>
  <c r="DE109" i="6" s="1"/>
  <c r="CL107" i="6"/>
  <c r="CX107" i="6" s="1"/>
  <c r="CO106" i="6"/>
  <c r="DA106" i="6" s="1"/>
  <c r="CT105" i="6"/>
  <c r="DF105" i="6" s="1"/>
  <c r="CL105" i="6"/>
  <c r="CX105" i="6" s="1"/>
  <c r="CV104" i="6"/>
  <c r="DH104" i="6" s="1"/>
  <c r="CN104" i="6"/>
  <c r="CZ104" i="6" s="1"/>
  <c r="CP103" i="6"/>
  <c r="DB103" i="6" s="1"/>
  <c r="CO126" i="6"/>
  <c r="DA126" i="6" s="1"/>
  <c r="CN124" i="6"/>
  <c r="CZ124" i="6" s="1"/>
  <c r="CK119" i="6"/>
  <c r="CW119" i="6" s="1"/>
  <c r="CQ118" i="6"/>
  <c r="DC118" i="6" s="1"/>
  <c r="CS115" i="6"/>
  <c r="DE115" i="6" s="1"/>
  <c r="CV111" i="6"/>
  <c r="DH111" i="6" s="1"/>
  <c r="CN110" i="6"/>
  <c r="CZ110" i="6" s="1"/>
  <c r="CR109" i="6"/>
  <c r="DD109" i="6" s="1"/>
  <c r="CU108" i="6"/>
  <c r="DG108" i="6" s="1"/>
  <c r="CK107" i="6"/>
  <c r="CW107" i="6" s="1"/>
  <c r="CN106" i="6"/>
  <c r="CZ106" i="6" s="1"/>
  <c r="CS105" i="6"/>
  <c r="DE105" i="6" s="1"/>
  <c r="CK105" i="6"/>
  <c r="CW105" i="6" s="1"/>
  <c r="CT117" i="6"/>
  <c r="DF117" i="6" s="1"/>
  <c r="CP115" i="6"/>
  <c r="DB115" i="6" s="1"/>
  <c r="CU114" i="6"/>
  <c r="DG114" i="6" s="1"/>
  <c r="CT111" i="6"/>
  <c r="DF111" i="6" s="1"/>
  <c r="CM110" i="6"/>
  <c r="CY110" i="6" s="1"/>
  <c r="CP109" i="6"/>
  <c r="DB109" i="6" s="1"/>
  <c r="CL123" i="6"/>
  <c r="CX123" i="6" s="1"/>
  <c r="CL117" i="6"/>
  <c r="CX117" i="6" s="1"/>
  <c r="CO115" i="6"/>
  <c r="DA115" i="6" s="1"/>
  <c r="CT114" i="6"/>
  <c r="DF114" i="6" s="1"/>
  <c r="CS111" i="6"/>
  <c r="DE111" i="6" s="1"/>
  <c r="CL110" i="6"/>
  <c r="CX110" i="6" s="1"/>
  <c r="CO109" i="6"/>
  <c r="DA109" i="6" s="1"/>
  <c r="CR108" i="6"/>
  <c r="DD108" i="6" s="1"/>
  <c r="CT107" i="6"/>
  <c r="DF107" i="6" s="1"/>
  <c r="CV106" i="6"/>
  <c r="DH106" i="6" s="1"/>
  <c r="CL106" i="6"/>
  <c r="CX106" i="6" s="1"/>
  <c r="CQ105" i="6"/>
  <c r="DC105" i="6" s="1"/>
  <c r="CS104" i="6"/>
  <c r="DE104" i="6" s="1"/>
  <c r="CK104" i="6"/>
  <c r="CW104" i="6" s="1"/>
  <c r="CU103" i="6"/>
  <c r="DG103" i="6" s="1"/>
  <c r="CM103" i="6"/>
  <c r="CY103" i="6" s="1"/>
  <c r="CO102" i="6"/>
  <c r="DA102" i="6" s="1"/>
  <c r="CQ101" i="6"/>
  <c r="DC101" i="6" s="1"/>
  <c r="CS100" i="6"/>
  <c r="DE100" i="6" s="1"/>
  <c r="CK100" i="6"/>
  <c r="CW100" i="6" s="1"/>
  <c r="CU99" i="6"/>
  <c r="DG99" i="6" s="1"/>
  <c r="CM99" i="6"/>
  <c r="CY99" i="6" s="1"/>
  <c r="CV107" i="6"/>
  <c r="DH107" i="6" s="1"/>
  <c r="CN105" i="6"/>
  <c r="CZ105" i="6" s="1"/>
  <c r="CR104" i="6"/>
  <c r="DD104" i="6" s="1"/>
  <c r="CR103" i="6"/>
  <c r="DD103" i="6" s="1"/>
  <c r="CU102" i="6"/>
  <c r="DG102" i="6" s="1"/>
  <c r="CP101" i="6"/>
  <c r="DB101" i="6" s="1"/>
  <c r="CN100" i="6"/>
  <c r="CZ100" i="6" s="1"/>
  <c r="CT99" i="6"/>
  <c r="DF99" i="6" s="1"/>
  <c r="CO98" i="6"/>
  <c r="DA98" i="6" s="1"/>
  <c r="CN97" i="6"/>
  <c r="CZ97" i="6" s="1"/>
  <c r="CT96" i="6"/>
  <c r="DF96" i="6" s="1"/>
  <c r="CL96" i="6"/>
  <c r="CX96" i="6" s="1"/>
  <c r="CV95" i="6"/>
  <c r="DH95" i="6" s="1"/>
  <c r="CN95" i="6"/>
  <c r="CZ95" i="6" s="1"/>
  <c r="CS125" i="6"/>
  <c r="DE125" i="6" s="1"/>
  <c r="CV120" i="6"/>
  <c r="DH120" i="6" s="1"/>
  <c r="CR111" i="6"/>
  <c r="DD111" i="6" s="1"/>
  <c r="CS107" i="6"/>
  <c r="DE107" i="6" s="1"/>
  <c r="CP104" i="6"/>
  <c r="DB104" i="6" s="1"/>
  <c r="CO103" i="6"/>
  <c r="DA103" i="6" s="1"/>
  <c r="CT102" i="6"/>
  <c r="DF102" i="6" s="1"/>
  <c r="CO101" i="6"/>
  <c r="DA101" i="6" s="1"/>
  <c r="CM100" i="6"/>
  <c r="CY100" i="6" s="1"/>
  <c r="CS99" i="6"/>
  <c r="DE99" i="6" s="1"/>
  <c r="CN98" i="6"/>
  <c r="CZ98" i="6" s="1"/>
  <c r="CV97" i="6"/>
  <c r="DH97" i="6" s="1"/>
  <c r="CL97" i="6"/>
  <c r="CX97" i="6" s="1"/>
  <c r="CS96" i="6"/>
  <c r="DE96" i="6" s="1"/>
  <c r="CK96" i="6"/>
  <c r="CW96" i="6" s="1"/>
  <c r="CU95" i="6"/>
  <c r="DG95" i="6" s="1"/>
  <c r="CM95" i="6"/>
  <c r="CY95" i="6" s="1"/>
  <c r="CO94" i="6"/>
  <c r="DA94" i="6" s="1"/>
  <c r="CQ93" i="6"/>
  <c r="DC93" i="6" s="1"/>
  <c r="CS92" i="6"/>
  <c r="DE92" i="6" s="1"/>
  <c r="CK92" i="6"/>
  <c r="CW92" i="6" s="1"/>
  <c r="CU91" i="6"/>
  <c r="DG91" i="6" s="1"/>
  <c r="CM91" i="6"/>
  <c r="CY91" i="6" s="1"/>
  <c r="CO90" i="6"/>
  <c r="DA90" i="6" s="1"/>
  <c r="CQ89" i="6"/>
  <c r="DC89" i="6" s="1"/>
  <c r="CT108" i="6"/>
  <c r="DF108" i="6" s="1"/>
  <c r="CM104" i="6"/>
  <c r="CY104" i="6" s="1"/>
  <c r="CN103" i="6"/>
  <c r="CZ103" i="6" s="1"/>
  <c r="CR102" i="6"/>
  <c r="DD102" i="6" s="1"/>
  <c r="CN101" i="6"/>
  <c r="CZ101" i="6" s="1"/>
  <c r="CV100" i="6"/>
  <c r="DH100" i="6" s="1"/>
  <c r="CL100" i="6"/>
  <c r="CX100" i="6" s="1"/>
  <c r="CR99" i="6"/>
  <c r="DD99" i="6" s="1"/>
  <c r="CV98" i="6"/>
  <c r="DH98" i="6" s="1"/>
  <c r="CM98" i="6"/>
  <c r="CY98" i="6" s="1"/>
  <c r="CT97" i="6"/>
  <c r="DF97" i="6" s="1"/>
  <c r="CK97" i="6"/>
  <c r="CW97" i="6" s="1"/>
  <c r="CR96" i="6"/>
  <c r="DD96" i="6" s="1"/>
  <c r="CT95" i="6"/>
  <c r="DF95" i="6" s="1"/>
  <c r="CL95" i="6"/>
  <c r="CX95" i="6" s="1"/>
  <c r="CV94" i="6"/>
  <c r="DH94" i="6" s="1"/>
  <c r="CN94" i="6"/>
  <c r="CZ94" i="6" s="1"/>
  <c r="CP93" i="6"/>
  <c r="DB93" i="6" s="1"/>
  <c r="CR92" i="6"/>
  <c r="DD92" i="6" s="1"/>
  <c r="CT91" i="6"/>
  <c r="DF91" i="6" s="1"/>
  <c r="CL91" i="6"/>
  <c r="CX91" i="6" s="1"/>
  <c r="CV90" i="6"/>
  <c r="DH90" i="6" s="1"/>
  <c r="CN90" i="6"/>
  <c r="CZ90" i="6" s="1"/>
  <c r="CP89" i="6"/>
  <c r="DB89" i="6" s="1"/>
  <c r="CR88" i="6"/>
  <c r="DD88" i="6" s="1"/>
  <c r="CQ108" i="6"/>
  <c r="DC108" i="6" s="1"/>
  <c r="CU106" i="6"/>
  <c r="DG106" i="6" s="1"/>
  <c r="CL104" i="6"/>
  <c r="CX104" i="6" s="1"/>
  <c r="CL103" i="6"/>
  <c r="CX103" i="6" s="1"/>
  <c r="CQ102" i="6"/>
  <c r="DC102" i="6" s="1"/>
  <c r="CL101" i="6"/>
  <c r="CX101" i="6" s="1"/>
  <c r="CU100" i="6"/>
  <c r="DG100" i="6" s="1"/>
  <c r="CP99" i="6"/>
  <c r="DB99" i="6" s="1"/>
  <c r="CU98" i="6"/>
  <c r="DG98" i="6" s="1"/>
  <c r="CL98" i="6"/>
  <c r="CX98" i="6" s="1"/>
  <c r="CS97" i="6"/>
  <c r="DE97" i="6" s="1"/>
  <c r="CQ96" i="6"/>
  <c r="DC96" i="6" s="1"/>
  <c r="CS95" i="6"/>
  <c r="DE95" i="6" s="1"/>
  <c r="CK95" i="6"/>
  <c r="CW95" i="6" s="1"/>
  <c r="CN114" i="6"/>
  <c r="CZ114" i="6" s="1"/>
  <c r="CV110" i="6"/>
  <c r="DH110" i="6" s="1"/>
  <c r="CN109" i="6"/>
  <c r="CZ109" i="6" s="1"/>
  <c r="CM106" i="6"/>
  <c r="CY106" i="6" s="1"/>
  <c r="CK103" i="6"/>
  <c r="CW103" i="6" s="1"/>
  <c r="CP102" i="6"/>
  <c r="DB102" i="6" s="1"/>
  <c r="CV101" i="6"/>
  <c r="DH101" i="6" s="1"/>
  <c r="CK101" i="6"/>
  <c r="CW101" i="6" s="1"/>
  <c r="CT100" i="6"/>
  <c r="DF100" i="6" s="1"/>
  <c r="CO99" i="6"/>
  <c r="DA99" i="6" s="1"/>
  <c r="CT98" i="6"/>
  <c r="DF98" i="6" s="1"/>
  <c r="CR97" i="6"/>
  <c r="DD97" i="6" s="1"/>
  <c r="CV105" i="6"/>
  <c r="DH105" i="6" s="1"/>
  <c r="CV103" i="6"/>
  <c r="DH103" i="6" s="1"/>
  <c r="CN102" i="6"/>
  <c r="CZ102" i="6" s="1"/>
  <c r="CT101" i="6"/>
  <c r="DF101" i="6" s="1"/>
  <c r="CR100" i="6"/>
  <c r="DD100" i="6" s="1"/>
  <c r="CN99" i="6"/>
  <c r="CZ99" i="6" s="1"/>
  <c r="CP105" i="6"/>
  <c r="DB105" i="6" s="1"/>
  <c r="CT104" i="6"/>
  <c r="DF104" i="6" s="1"/>
  <c r="CS103" i="6"/>
  <c r="DE103" i="6" s="1"/>
  <c r="CV102" i="6"/>
  <c r="DH102" i="6" s="1"/>
  <c r="CL102" i="6"/>
  <c r="CX102" i="6" s="1"/>
  <c r="CR101" i="6"/>
  <c r="DD101" i="6" s="1"/>
  <c r="CP100" i="6"/>
  <c r="DB100" i="6" s="1"/>
  <c r="CV99" i="6"/>
  <c r="DH99" i="6" s="1"/>
  <c r="CK99" i="6"/>
  <c r="CW99" i="6" s="1"/>
  <c r="CP98" i="6"/>
  <c r="DB98" i="6" s="1"/>
  <c r="CO97" i="6"/>
  <c r="DA97" i="6" s="1"/>
  <c r="CQ100" i="6"/>
  <c r="DC100" i="6" s="1"/>
  <c r="CR98" i="6"/>
  <c r="DD98" i="6" s="1"/>
  <c r="CQ97" i="6"/>
  <c r="DC97" i="6" s="1"/>
  <c r="CT94" i="6"/>
  <c r="DF94" i="6" s="1"/>
  <c r="CO93" i="6"/>
  <c r="DA93" i="6" s="1"/>
  <c r="CM92" i="6"/>
  <c r="CY92" i="6" s="1"/>
  <c r="CR91" i="6"/>
  <c r="DD91" i="6" s="1"/>
  <c r="CS101" i="6"/>
  <c r="DE101" i="6" s="1"/>
  <c r="CQ98" i="6"/>
  <c r="DC98" i="6" s="1"/>
  <c r="CP97" i="6"/>
  <c r="DB97" i="6" s="1"/>
  <c r="CV96" i="6"/>
  <c r="DH96" i="6" s="1"/>
  <c r="CR95" i="6"/>
  <c r="DD95" i="6" s="1"/>
  <c r="CS94" i="6"/>
  <c r="DE94" i="6" s="1"/>
  <c r="CN93" i="6"/>
  <c r="CZ93" i="6" s="1"/>
  <c r="CV92" i="6"/>
  <c r="DH92" i="6" s="1"/>
  <c r="CL92" i="6"/>
  <c r="CX92" i="6" s="1"/>
  <c r="CV112" i="6"/>
  <c r="DH112" i="6" s="1"/>
  <c r="CU96" i="6"/>
  <c r="DG96" i="6" s="1"/>
  <c r="CQ95" i="6"/>
  <c r="DC95" i="6" s="1"/>
  <c r="CR94" i="6"/>
  <c r="DD94" i="6" s="1"/>
  <c r="CM93" i="6"/>
  <c r="CY93" i="6" s="1"/>
  <c r="CU92" i="6"/>
  <c r="DG92" i="6" s="1"/>
  <c r="CP91" i="6"/>
  <c r="DB91" i="6" s="1"/>
  <c r="CU90" i="6"/>
  <c r="DG90" i="6" s="1"/>
  <c r="CK90" i="6"/>
  <c r="CW90" i="6" s="1"/>
  <c r="CR89" i="6"/>
  <c r="DD89" i="6" s="1"/>
  <c r="CQ88" i="6"/>
  <c r="DC88" i="6" s="1"/>
  <c r="CT87" i="6"/>
  <c r="DF87" i="6" s="1"/>
  <c r="CL87" i="6"/>
  <c r="CX87" i="6" s="1"/>
  <c r="CV86" i="6"/>
  <c r="DH86" i="6" s="1"/>
  <c r="CN86" i="6"/>
  <c r="CZ86" i="6" s="1"/>
  <c r="CP85" i="6"/>
  <c r="DB85" i="6" s="1"/>
  <c r="CR84" i="6"/>
  <c r="DD84" i="6" s="1"/>
  <c r="CT83" i="6"/>
  <c r="DF83" i="6" s="1"/>
  <c r="CL83" i="6"/>
  <c r="CX83" i="6" s="1"/>
  <c r="CV82" i="6"/>
  <c r="DH82" i="6" s="1"/>
  <c r="CN82" i="6"/>
  <c r="CZ82" i="6" s="1"/>
  <c r="CP81" i="6"/>
  <c r="DB81" i="6" s="1"/>
  <c r="CR80" i="6"/>
  <c r="DD80" i="6" s="1"/>
  <c r="CT79" i="6"/>
  <c r="DF79" i="6" s="1"/>
  <c r="CL79" i="6"/>
  <c r="CX79" i="6" s="1"/>
  <c r="CR105" i="6"/>
  <c r="DD105" i="6" s="1"/>
  <c r="CM102" i="6"/>
  <c r="CY102" i="6" s="1"/>
  <c r="CP96" i="6"/>
  <c r="DB96" i="6" s="1"/>
  <c r="CP95" i="6"/>
  <c r="DB95" i="6" s="1"/>
  <c r="CQ94" i="6"/>
  <c r="DC94" i="6" s="1"/>
  <c r="CV93" i="6"/>
  <c r="DH93" i="6" s="1"/>
  <c r="CL93" i="6"/>
  <c r="CX93" i="6" s="1"/>
  <c r="CT92" i="6"/>
  <c r="DF92" i="6" s="1"/>
  <c r="CO91" i="6"/>
  <c r="DA91" i="6" s="1"/>
  <c r="CT90" i="6"/>
  <c r="DF90" i="6" s="1"/>
  <c r="CO89" i="6"/>
  <c r="DA89" i="6" s="1"/>
  <c r="CP88" i="6"/>
  <c r="DB88" i="6" s="1"/>
  <c r="CO96" i="6"/>
  <c r="DA96" i="6" s="1"/>
  <c r="CO95" i="6"/>
  <c r="DA95" i="6" s="1"/>
  <c r="CV113" i="6"/>
  <c r="DH113" i="6" s="1"/>
  <c r="CT103" i="6"/>
  <c r="DF103" i="6" s="1"/>
  <c r="CL99" i="6"/>
  <c r="CX99" i="6" s="1"/>
  <c r="CN96" i="6"/>
  <c r="CZ96" i="6" s="1"/>
  <c r="CM94" i="6"/>
  <c r="CY94" i="6" s="1"/>
  <c r="CT93" i="6"/>
  <c r="DF93" i="6" s="1"/>
  <c r="CP92" i="6"/>
  <c r="DB92" i="6" s="1"/>
  <c r="CM96" i="6"/>
  <c r="CY96" i="6" s="1"/>
  <c r="CL94" i="6"/>
  <c r="CX94" i="6" s="1"/>
  <c r="CS93" i="6"/>
  <c r="DE93" i="6" s="1"/>
  <c r="CO92" i="6"/>
  <c r="DA92" i="6" s="1"/>
  <c r="CV91" i="6"/>
  <c r="DH91" i="6" s="1"/>
  <c r="CQ90" i="6"/>
  <c r="DC90" i="6" s="1"/>
  <c r="CV89" i="6"/>
  <c r="DH89" i="6" s="1"/>
  <c r="CL89" i="6"/>
  <c r="CX89" i="6" s="1"/>
  <c r="CV88" i="6"/>
  <c r="DH88" i="6" s="1"/>
  <c r="CM88" i="6"/>
  <c r="CY88" i="6" s="1"/>
  <c r="CP87" i="6"/>
  <c r="DB87" i="6" s="1"/>
  <c r="CR86" i="6"/>
  <c r="DD86" i="6" s="1"/>
  <c r="CT85" i="6"/>
  <c r="DF85" i="6" s="1"/>
  <c r="CL85" i="6"/>
  <c r="CX85" i="6" s="1"/>
  <c r="CV84" i="6"/>
  <c r="DH84" i="6" s="1"/>
  <c r="CN84" i="6"/>
  <c r="CZ84" i="6" s="1"/>
  <c r="CP83" i="6"/>
  <c r="DB83" i="6" s="1"/>
  <c r="CR82" i="6"/>
  <c r="DD82" i="6" s="1"/>
  <c r="CT81" i="6"/>
  <c r="DF81" i="6" s="1"/>
  <c r="CL81" i="6"/>
  <c r="CX81" i="6" s="1"/>
  <c r="CV80" i="6"/>
  <c r="DH80" i="6" s="1"/>
  <c r="CN80" i="6"/>
  <c r="CZ80" i="6" s="1"/>
  <c r="CP79" i="6"/>
  <c r="DB79" i="6" s="1"/>
  <c r="CP94" i="6"/>
  <c r="DB94" i="6" s="1"/>
  <c r="CQ91" i="6"/>
  <c r="DC91" i="6" s="1"/>
  <c r="CM90" i="6"/>
  <c r="CY90" i="6" s="1"/>
  <c r="CU89" i="6"/>
  <c r="DG89" i="6" s="1"/>
  <c r="CT88" i="6"/>
  <c r="DF88" i="6" s="1"/>
  <c r="CM87" i="6"/>
  <c r="CY87" i="6" s="1"/>
  <c r="CS86" i="6"/>
  <c r="DE86" i="6" s="1"/>
  <c r="CK94" i="6"/>
  <c r="CW94" i="6" s="1"/>
  <c r="CU93" i="6"/>
  <c r="DG93" i="6" s="1"/>
  <c r="CN91" i="6"/>
  <c r="CZ91" i="6" s="1"/>
  <c r="CL90" i="6"/>
  <c r="CX90" i="6" s="1"/>
  <c r="CT89" i="6"/>
  <c r="DF89" i="6" s="1"/>
  <c r="CS88" i="6"/>
  <c r="DE88" i="6" s="1"/>
  <c r="CV87" i="6"/>
  <c r="DH87" i="6" s="1"/>
  <c r="CK87" i="6"/>
  <c r="CW87" i="6" s="1"/>
  <c r="CQ86" i="6"/>
  <c r="DC86" i="6" s="1"/>
  <c r="CM85" i="6"/>
  <c r="CY85" i="6" s="1"/>
  <c r="CS84" i="6"/>
  <c r="DE84" i="6" s="1"/>
  <c r="CN83" i="6"/>
  <c r="CZ83" i="6" s="1"/>
  <c r="CR93" i="6"/>
  <c r="DD93" i="6" s="1"/>
  <c r="CK91" i="6"/>
  <c r="CW91" i="6" s="1"/>
  <c r="CS89" i="6"/>
  <c r="DE89" i="6" s="1"/>
  <c r="CO88" i="6"/>
  <c r="DA88" i="6" s="1"/>
  <c r="CU87" i="6"/>
  <c r="DG87" i="6" s="1"/>
  <c r="CP86" i="6"/>
  <c r="DB86" i="6" s="1"/>
  <c r="CV85" i="6"/>
  <c r="DH85" i="6" s="1"/>
  <c r="CK85" i="6"/>
  <c r="CW85" i="6" s="1"/>
  <c r="CQ84" i="6"/>
  <c r="DC84" i="6" s="1"/>
  <c r="CM83" i="6"/>
  <c r="CY83" i="6" s="1"/>
  <c r="CS82" i="6"/>
  <c r="DE82" i="6" s="1"/>
  <c r="CN81" i="6"/>
  <c r="CZ81" i="6" s="1"/>
  <c r="CT80" i="6"/>
  <c r="DF80" i="6" s="1"/>
  <c r="CO79" i="6"/>
  <c r="DA79" i="6" s="1"/>
  <c r="CU78" i="6"/>
  <c r="DG78" i="6" s="1"/>
  <c r="CM78" i="6"/>
  <c r="CY78" i="6" s="1"/>
  <c r="CO77" i="6"/>
  <c r="DA77" i="6" s="1"/>
  <c r="CQ76" i="6"/>
  <c r="DC76" i="6" s="1"/>
  <c r="CS75" i="6"/>
  <c r="DE75" i="6" s="1"/>
  <c r="CK75" i="6"/>
  <c r="CW75" i="6" s="1"/>
  <c r="CU104" i="6"/>
  <c r="DG104" i="6" s="1"/>
  <c r="CK93" i="6"/>
  <c r="CW93" i="6" s="1"/>
  <c r="CN89" i="6"/>
  <c r="CZ89" i="6" s="1"/>
  <c r="CN88" i="6"/>
  <c r="CZ88" i="6" s="1"/>
  <c r="CS87" i="6"/>
  <c r="DE87" i="6" s="1"/>
  <c r="CO86" i="6"/>
  <c r="DA86" i="6" s="1"/>
  <c r="CU85" i="6"/>
  <c r="DG85" i="6" s="1"/>
  <c r="CP84" i="6"/>
  <c r="DB84" i="6" s="1"/>
  <c r="CV83" i="6"/>
  <c r="DH83" i="6" s="1"/>
  <c r="CK83" i="6"/>
  <c r="CW83" i="6" s="1"/>
  <c r="CQ82" i="6"/>
  <c r="DC82" i="6" s="1"/>
  <c r="CM81" i="6"/>
  <c r="CY81" i="6" s="1"/>
  <c r="CS80" i="6"/>
  <c r="DE80" i="6" s="1"/>
  <c r="CN79" i="6"/>
  <c r="CZ79" i="6" s="1"/>
  <c r="CT78" i="6"/>
  <c r="DF78" i="6" s="1"/>
  <c r="CL78" i="6"/>
  <c r="CX78" i="6" s="1"/>
  <c r="CV77" i="6"/>
  <c r="DH77" i="6" s="1"/>
  <c r="CN77" i="6"/>
  <c r="CZ77" i="6" s="1"/>
  <c r="CP76" i="6"/>
  <c r="DB76" i="6" s="1"/>
  <c r="CR75" i="6"/>
  <c r="DD75" i="6" s="1"/>
  <c r="CT74" i="6"/>
  <c r="DF74" i="6" s="1"/>
  <c r="CL74" i="6"/>
  <c r="CX74" i="6" s="1"/>
  <c r="CV73" i="6"/>
  <c r="DH73" i="6" s="1"/>
  <c r="CN73" i="6"/>
  <c r="CZ73" i="6" s="1"/>
  <c r="CP72" i="6"/>
  <c r="DB72" i="6" s="1"/>
  <c r="CM89" i="6"/>
  <c r="CY89" i="6" s="1"/>
  <c r="CL88" i="6"/>
  <c r="CX88" i="6" s="1"/>
  <c r="CS90" i="6"/>
  <c r="DE90" i="6" s="1"/>
  <c r="CK89" i="6"/>
  <c r="CW89" i="6" s="1"/>
  <c r="CK88" i="6"/>
  <c r="CW88" i="6" s="1"/>
  <c r="CQ87" i="6"/>
  <c r="DC87" i="6" s="1"/>
  <c r="CL86" i="6"/>
  <c r="CX86" i="6" s="1"/>
  <c r="CR85" i="6"/>
  <c r="DD85" i="6" s="1"/>
  <c r="CM84" i="6"/>
  <c r="CY84" i="6" s="1"/>
  <c r="CS83" i="6"/>
  <c r="DE83" i="6" s="1"/>
  <c r="CO82" i="6"/>
  <c r="DA82" i="6" s="1"/>
  <c r="CU81" i="6"/>
  <c r="DG81" i="6" s="1"/>
  <c r="CP80" i="6"/>
  <c r="DB80" i="6" s="1"/>
  <c r="CV79" i="6"/>
  <c r="DH79" i="6" s="1"/>
  <c r="CK79" i="6"/>
  <c r="CW79" i="6" s="1"/>
  <c r="CR78" i="6"/>
  <c r="DD78" i="6" s="1"/>
  <c r="CT77" i="6"/>
  <c r="DF77" i="6" s="1"/>
  <c r="CL77" i="6"/>
  <c r="CX77" i="6" s="1"/>
  <c r="CV76" i="6"/>
  <c r="DH76" i="6" s="1"/>
  <c r="CN76" i="6"/>
  <c r="CZ76" i="6" s="1"/>
  <c r="CP75" i="6"/>
  <c r="DB75" i="6" s="1"/>
  <c r="CR74" i="6"/>
  <c r="DD74" i="6" s="1"/>
  <c r="CT73" i="6"/>
  <c r="DF73" i="6" s="1"/>
  <c r="CL73" i="6"/>
  <c r="CX73" i="6" s="1"/>
  <c r="CV72" i="6"/>
  <c r="DH72" i="6" s="1"/>
  <c r="CN72" i="6"/>
  <c r="CZ72" i="6" s="1"/>
  <c r="CQ92" i="6"/>
  <c r="DC92" i="6" s="1"/>
  <c r="CR90" i="6"/>
  <c r="DD90" i="6" s="1"/>
  <c r="CO87" i="6"/>
  <c r="DA87" i="6" s="1"/>
  <c r="CU86" i="6"/>
  <c r="DG86" i="6" s="1"/>
  <c r="CK86" i="6"/>
  <c r="CW86" i="6" s="1"/>
  <c r="CQ85" i="6"/>
  <c r="DC85" i="6" s="1"/>
  <c r="CL84" i="6"/>
  <c r="CX84" i="6" s="1"/>
  <c r="CR83" i="6"/>
  <c r="DD83" i="6" s="1"/>
  <c r="CM82" i="6"/>
  <c r="CY82" i="6" s="1"/>
  <c r="CS81" i="6"/>
  <c r="DE81" i="6" s="1"/>
  <c r="CO80" i="6"/>
  <c r="DA80" i="6" s="1"/>
  <c r="CU79" i="6"/>
  <c r="DG79" i="6" s="1"/>
  <c r="CQ78" i="6"/>
  <c r="DC78" i="6" s="1"/>
  <c r="CS77" i="6"/>
  <c r="DE77" i="6" s="1"/>
  <c r="CK77" i="6"/>
  <c r="CW77" i="6" s="1"/>
  <c r="CU76" i="6"/>
  <c r="DG76" i="6" s="1"/>
  <c r="CM76" i="6"/>
  <c r="CY76" i="6" s="1"/>
  <c r="CP90" i="6"/>
  <c r="DB90" i="6" s="1"/>
  <c r="CN87" i="6"/>
  <c r="CZ87" i="6" s="1"/>
  <c r="CR81" i="6"/>
  <c r="DD81" i="6" s="1"/>
  <c r="CR79" i="6"/>
  <c r="DD79" i="6" s="1"/>
  <c r="CN78" i="6"/>
  <c r="CZ78" i="6" s="1"/>
  <c r="CM77" i="6"/>
  <c r="CY77" i="6" s="1"/>
  <c r="CU75" i="6"/>
  <c r="DG75" i="6" s="1"/>
  <c r="CN74" i="6"/>
  <c r="CZ74" i="6" s="1"/>
  <c r="CS73" i="6"/>
  <c r="DE73" i="6" s="1"/>
  <c r="CM72" i="6"/>
  <c r="CY72" i="6" s="1"/>
  <c r="CU88" i="6"/>
  <c r="DG88" i="6" s="1"/>
  <c r="CU84" i="6"/>
  <c r="DG84" i="6" s="1"/>
  <c r="CU83" i="6"/>
  <c r="DG83" i="6" s="1"/>
  <c r="CQ81" i="6"/>
  <c r="DC81" i="6" s="1"/>
  <c r="CQ79" i="6"/>
  <c r="DC79" i="6" s="1"/>
  <c r="CK78" i="6"/>
  <c r="CW78" i="6" s="1"/>
  <c r="CT75" i="6"/>
  <c r="DF75" i="6" s="1"/>
  <c r="CM74" i="6"/>
  <c r="CY74" i="6" s="1"/>
  <c r="CR73" i="6"/>
  <c r="DD73" i="6" s="1"/>
  <c r="CL72" i="6"/>
  <c r="CX72" i="6" s="1"/>
  <c r="CU71" i="6"/>
  <c r="DG71" i="6" s="1"/>
  <c r="CM71" i="6"/>
  <c r="CY71" i="6" s="1"/>
  <c r="CO70" i="6"/>
  <c r="DA70" i="6" s="1"/>
  <c r="CQ69" i="6"/>
  <c r="DC69" i="6" s="1"/>
  <c r="CS68" i="6"/>
  <c r="DE68" i="6" s="1"/>
  <c r="CK68" i="6"/>
  <c r="CW68" i="6" s="1"/>
  <c r="CU67" i="6"/>
  <c r="DG67" i="6" s="1"/>
  <c r="CM67" i="6"/>
  <c r="CY67" i="6" s="1"/>
  <c r="CO66" i="6"/>
  <c r="DA66" i="6" s="1"/>
  <c r="CQ65" i="6"/>
  <c r="DC65" i="6" s="1"/>
  <c r="CS64" i="6"/>
  <c r="DE64" i="6" s="1"/>
  <c r="CK64" i="6"/>
  <c r="CW64" i="6" s="1"/>
  <c r="CU63" i="6"/>
  <c r="DG63" i="6" s="1"/>
  <c r="CM63" i="6"/>
  <c r="CY63" i="6" s="1"/>
  <c r="CT84" i="6"/>
  <c r="DF84" i="6" s="1"/>
  <c r="CQ83" i="6"/>
  <c r="DC83" i="6" s="1"/>
  <c r="CU82" i="6"/>
  <c r="DG82" i="6" s="1"/>
  <c r="CO81" i="6"/>
  <c r="DA81" i="6" s="1"/>
  <c r="CM79" i="6"/>
  <c r="CY79" i="6" s="1"/>
  <c r="CT76" i="6"/>
  <c r="DF76" i="6" s="1"/>
  <c r="CQ75" i="6"/>
  <c r="DC75" i="6" s="1"/>
  <c r="CV74" i="6"/>
  <c r="DH74" i="6" s="1"/>
  <c r="CK74" i="6"/>
  <c r="CW74" i="6" s="1"/>
  <c r="CQ73" i="6"/>
  <c r="DC73" i="6" s="1"/>
  <c r="CU72" i="6"/>
  <c r="DG72" i="6" s="1"/>
  <c r="CK72" i="6"/>
  <c r="CW72" i="6" s="1"/>
  <c r="CT71" i="6"/>
  <c r="DF71" i="6" s="1"/>
  <c r="CL71" i="6"/>
  <c r="CX71" i="6" s="1"/>
  <c r="CV70" i="6"/>
  <c r="DH70" i="6" s="1"/>
  <c r="CN70" i="6"/>
  <c r="CZ70" i="6" s="1"/>
  <c r="CP69" i="6"/>
  <c r="DB69" i="6" s="1"/>
  <c r="CR68" i="6"/>
  <c r="DD68" i="6" s="1"/>
  <c r="CT67" i="6"/>
  <c r="DF67" i="6" s="1"/>
  <c r="CL67" i="6"/>
  <c r="CX67" i="6" s="1"/>
  <c r="CS85" i="6"/>
  <c r="DE85" i="6" s="1"/>
  <c r="CO84" i="6"/>
  <c r="DA84" i="6" s="1"/>
  <c r="CO83" i="6"/>
  <c r="DA83" i="6" s="1"/>
  <c r="CT82" i="6"/>
  <c r="DF82" i="6" s="1"/>
  <c r="CK81" i="6"/>
  <c r="CW81" i="6" s="1"/>
  <c r="CU80" i="6"/>
  <c r="DG80" i="6" s="1"/>
  <c r="CS76" i="6"/>
  <c r="DE76" i="6" s="1"/>
  <c r="CO75" i="6"/>
  <c r="DA75" i="6" s="1"/>
  <c r="CU74" i="6"/>
  <c r="DG74" i="6" s="1"/>
  <c r="CP73" i="6"/>
  <c r="DB73" i="6" s="1"/>
  <c r="CT72" i="6"/>
  <c r="DF72" i="6" s="1"/>
  <c r="CS71" i="6"/>
  <c r="DE71" i="6" s="1"/>
  <c r="CK71" i="6"/>
  <c r="CW71" i="6" s="1"/>
  <c r="CU70" i="6"/>
  <c r="DG70" i="6" s="1"/>
  <c r="CM70" i="6"/>
  <c r="CY70" i="6" s="1"/>
  <c r="CN92" i="6"/>
  <c r="CZ92" i="6" s="1"/>
  <c r="CO85" i="6"/>
  <c r="DA85" i="6" s="1"/>
  <c r="CK84" i="6"/>
  <c r="CW84" i="6" s="1"/>
  <c r="CP82" i="6"/>
  <c r="DB82" i="6" s="1"/>
  <c r="CQ80" i="6"/>
  <c r="DC80" i="6" s="1"/>
  <c r="CV78" i="6"/>
  <c r="DH78" i="6" s="1"/>
  <c r="CU77" i="6"/>
  <c r="DG77" i="6" s="1"/>
  <c r="CR76" i="6"/>
  <c r="DD76" i="6" s="1"/>
  <c r="CN75" i="6"/>
  <c r="CZ75" i="6" s="1"/>
  <c r="CS91" i="6"/>
  <c r="DE91" i="6" s="1"/>
  <c r="CT86" i="6"/>
  <c r="DF86" i="6" s="1"/>
  <c r="CN85" i="6"/>
  <c r="CZ85" i="6" s="1"/>
  <c r="CL82" i="6"/>
  <c r="CX82" i="6" s="1"/>
  <c r="CM80" i="6"/>
  <c r="CY80" i="6" s="1"/>
  <c r="CS78" i="6"/>
  <c r="DE78" i="6" s="1"/>
  <c r="CR77" i="6"/>
  <c r="DD77" i="6" s="1"/>
  <c r="CO76" i="6"/>
  <c r="DA76" i="6" s="1"/>
  <c r="CM75" i="6"/>
  <c r="CY75" i="6" s="1"/>
  <c r="CQ74" i="6"/>
  <c r="DC74" i="6" s="1"/>
  <c r="CM73" i="6"/>
  <c r="CY73" i="6" s="1"/>
  <c r="CR72" i="6"/>
  <c r="DD72" i="6" s="1"/>
  <c r="CQ71" i="6"/>
  <c r="DC71" i="6" s="1"/>
  <c r="CS70" i="6"/>
  <c r="DE70" i="6" s="1"/>
  <c r="CK70" i="6"/>
  <c r="CW70" i="6" s="1"/>
  <c r="CU69" i="6"/>
  <c r="DG69" i="6" s="1"/>
  <c r="CM69" i="6"/>
  <c r="CY69" i="6" s="1"/>
  <c r="CO68" i="6"/>
  <c r="DA68" i="6" s="1"/>
  <c r="CQ67" i="6"/>
  <c r="DC67" i="6" s="1"/>
  <c r="CS66" i="6"/>
  <c r="DE66" i="6" s="1"/>
  <c r="CK66" i="6"/>
  <c r="CW66" i="6" s="1"/>
  <c r="CU65" i="6"/>
  <c r="DG65" i="6" s="1"/>
  <c r="CM65" i="6"/>
  <c r="CY65" i="6" s="1"/>
  <c r="CO64" i="6"/>
  <c r="DA64" i="6" s="1"/>
  <c r="CQ63" i="6"/>
  <c r="DC63" i="6" s="1"/>
  <c r="CS62" i="6"/>
  <c r="DE62" i="6" s="1"/>
  <c r="CK62" i="6"/>
  <c r="CW62" i="6" s="1"/>
  <c r="CU61" i="6"/>
  <c r="DG61" i="6" s="1"/>
  <c r="CM61" i="6"/>
  <c r="CY61" i="6" s="1"/>
  <c r="CM86" i="6"/>
  <c r="CY86" i="6" s="1"/>
  <c r="CK82" i="6"/>
  <c r="CW82" i="6" s="1"/>
  <c r="CL80" i="6"/>
  <c r="CX80" i="6" s="1"/>
  <c r="CP78" i="6"/>
  <c r="DB78" i="6" s="1"/>
  <c r="CQ77" i="6"/>
  <c r="DC77" i="6" s="1"/>
  <c r="CL76" i="6"/>
  <c r="CX76" i="6" s="1"/>
  <c r="CL75" i="6"/>
  <c r="CX75" i="6" s="1"/>
  <c r="CP74" i="6"/>
  <c r="DB74" i="6" s="1"/>
  <c r="CK73" i="6"/>
  <c r="CW73" i="6" s="1"/>
  <c r="CQ72" i="6"/>
  <c r="DC72" i="6" s="1"/>
  <c r="CP71" i="6"/>
  <c r="DB71" i="6" s="1"/>
  <c r="CR70" i="6"/>
  <c r="DD70" i="6" s="1"/>
  <c r="CT69" i="6"/>
  <c r="DF69" i="6" s="1"/>
  <c r="CL69" i="6"/>
  <c r="CX69" i="6" s="1"/>
  <c r="CV68" i="6"/>
  <c r="DH68" i="6" s="1"/>
  <c r="CN68" i="6"/>
  <c r="CZ68" i="6" s="1"/>
  <c r="CP67" i="6"/>
  <c r="DB67" i="6" s="1"/>
  <c r="CR66" i="6"/>
  <c r="DD66" i="6" s="1"/>
  <c r="CT65" i="6"/>
  <c r="DF65" i="6" s="1"/>
  <c r="CL65" i="6"/>
  <c r="CX65" i="6" s="1"/>
  <c r="CV64" i="6"/>
  <c r="DH64" i="6" s="1"/>
  <c r="CN64" i="6"/>
  <c r="CZ64" i="6" s="1"/>
  <c r="CP63" i="6"/>
  <c r="DB63" i="6" s="1"/>
  <c r="CR62" i="6"/>
  <c r="DD62" i="6" s="1"/>
  <c r="CT61" i="6"/>
  <c r="DF61" i="6" s="1"/>
  <c r="CL61" i="6"/>
  <c r="CX61" i="6" s="1"/>
  <c r="CP77" i="6"/>
  <c r="DB77" i="6" s="1"/>
  <c r="CO74" i="6"/>
  <c r="DA74" i="6" s="1"/>
  <c r="CO72" i="6"/>
  <c r="DA72" i="6" s="1"/>
  <c r="CR71" i="6"/>
  <c r="DD71" i="6" s="1"/>
  <c r="CT70" i="6"/>
  <c r="DF70" i="6" s="1"/>
  <c r="CM68" i="6"/>
  <c r="CY68" i="6" s="1"/>
  <c r="CK67" i="6"/>
  <c r="CW67" i="6" s="1"/>
  <c r="CT66" i="6"/>
  <c r="DF66" i="6" s="1"/>
  <c r="CM64" i="6"/>
  <c r="CY64" i="6" s="1"/>
  <c r="CO63" i="6"/>
  <c r="DA63" i="6" s="1"/>
  <c r="CU62" i="6"/>
  <c r="DG62" i="6" s="1"/>
  <c r="CV81" i="6"/>
  <c r="DH81" i="6" s="1"/>
  <c r="CO71" i="6"/>
  <c r="DA71" i="6" s="1"/>
  <c r="CQ70" i="6"/>
  <c r="DC70" i="6" s="1"/>
  <c r="CL68" i="6"/>
  <c r="CX68" i="6" s="1"/>
  <c r="CQ66" i="6"/>
  <c r="DC66" i="6" s="1"/>
  <c r="CV65" i="6"/>
  <c r="DH65" i="6" s="1"/>
  <c r="CL64" i="6"/>
  <c r="CX64" i="6" s="1"/>
  <c r="CN63" i="6"/>
  <c r="CZ63" i="6" s="1"/>
  <c r="CT62" i="6"/>
  <c r="DF62" i="6" s="1"/>
  <c r="CO61" i="6"/>
  <c r="DA61" i="6" s="1"/>
  <c r="CU60" i="6"/>
  <c r="DG60" i="6" s="1"/>
  <c r="CM60" i="6"/>
  <c r="CY60" i="6" s="1"/>
  <c r="CO59" i="6"/>
  <c r="DA59" i="6" s="1"/>
  <c r="CQ58" i="6"/>
  <c r="DC58" i="6" s="1"/>
  <c r="CS57" i="6"/>
  <c r="DE57" i="6" s="1"/>
  <c r="CK57" i="6"/>
  <c r="CW57" i="6" s="1"/>
  <c r="CU56" i="6"/>
  <c r="DG56" i="6" s="1"/>
  <c r="CM56" i="6"/>
  <c r="CY56" i="6" s="1"/>
  <c r="CO55" i="6"/>
  <c r="DA55" i="6" s="1"/>
  <c r="CQ54" i="6"/>
  <c r="DC54" i="6" s="1"/>
  <c r="CS53" i="6"/>
  <c r="DE53" i="6" s="1"/>
  <c r="CK53" i="6"/>
  <c r="CW53" i="6" s="1"/>
  <c r="CU52" i="6"/>
  <c r="DG52" i="6" s="1"/>
  <c r="CM52" i="6"/>
  <c r="CY52" i="6" s="1"/>
  <c r="CK80" i="6"/>
  <c r="CW80" i="6" s="1"/>
  <c r="CN71" i="6"/>
  <c r="CZ71" i="6" s="1"/>
  <c r="CP70" i="6"/>
  <c r="DB70" i="6" s="1"/>
  <c r="CV69" i="6"/>
  <c r="DH69" i="6" s="1"/>
  <c r="CP66" i="6"/>
  <c r="DB66" i="6" s="1"/>
  <c r="CS65" i="6"/>
  <c r="DE65" i="6" s="1"/>
  <c r="CL63" i="6"/>
  <c r="CX63" i="6" s="1"/>
  <c r="CQ62" i="6"/>
  <c r="DC62" i="6" s="1"/>
  <c r="CN61" i="6"/>
  <c r="CZ61" i="6" s="1"/>
  <c r="CT60" i="6"/>
  <c r="DF60" i="6" s="1"/>
  <c r="CL60" i="6"/>
  <c r="CX60" i="6" s="1"/>
  <c r="CV59" i="6"/>
  <c r="DH59" i="6" s="1"/>
  <c r="CN59" i="6"/>
  <c r="CZ59" i="6" s="1"/>
  <c r="CP58" i="6"/>
  <c r="DB58" i="6" s="1"/>
  <c r="CR57" i="6"/>
  <c r="DD57" i="6" s="1"/>
  <c r="CT56" i="6"/>
  <c r="DF56" i="6" s="1"/>
  <c r="CL56" i="6"/>
  <c r="CX56" i="6" s="1"/>
  <c r="CV55" i="6"/>
  <c r="DH55" i="6" s="1"/>
  <c r="CN55" i="6"/>
  <c r="CZ55" i="6" s="1"/>
  <c r="CP54" i="6"/>
  <c r="DB54" i="6" s="1"/>
  <c r="CR53" i="6"/>
  <c r="DD53" i="6" s="1"/>
  <c r="CT52" i="6"/>
  <c r="DF52" i="6" s="1"/>
  <c r="CL52" i="6"/>
  <c r="CX52" i="6" s="1"/>
  <c r="CS79" i="6"/>
  <c r="DE79" i="6" s="1"/>
  <c r="CL70" i="6"/>
  <c r="CX70" i="6" s="1"/>
  <c r="CS69" i="6"/>
  <c r="DE69" i="6" s="1"/>
  <c r="CV67" i="6"/>
  <c r="DH67" i="6" s="1"/>
  <c r="CN66" i="6"/>
  <c r="CZ66" i="6" s="1"/>
  <c r="CR65" i="6"/>
  <c r="DD65" i="6" s="1"/>
  <c r="CU64" i="6"/>
  <c r="DG64" i="6" s="1"/>
  <c r="CK63" i="6"/>
  <c r="CW63" i="6" s="1"/>
  <c r="CP62" i="6"/>
  <c r="DB62" i="6" s="1"/>
  <c r="CK61" i="6"/>
  <c r="CW61" i="6" s="1"/>
  <c r="CS60" i="6"/>
  <c r="DE60" i="6" s="1"/>
  <c r="CK60" i="6"/>
  <c r="CW60" i="6" s="1"/>
  <c r="CU59" i="6"/>
  <c r="DG59" i="6" s="1"/>
  <c r="CR69" i="6"/>
  <c r="DD69" i="6" s="1"/>
  <c r="CU68" i="6"/>
  <c r="DG68" i="6" s="1"/>
  <c r="CS67" i="6"/>
  <c r="DE67" i="6" s="1"/>
  <c r="CM66" i="6"/>
  <c r="CY66" i="6" s="1"/>
  <c r="CP65" i="6"/>
  <c r="DB65" i="6" s="1"/>
  <c r="CT64" i="6"/>
  <c r="DF64" i="6" s="1"/>
  <c r="CV63" i="6"/>
  <c r="DH63" i="6" s="1"/>
  <c r="CO62" i="6"/>
  <c r="DA62" i="6" s="1"/>
  <c r="CV61" i="6"/>
  <c r="DH61" i="6" s="1"/>
  <c r="CR60" i="6"/>
  <c r="DD60" i="6" s="1"/>
  <c r="CT59" i="6"/>
  <c r="DF59" i="6" s="1"/>
  <c r="CL59" i="6"/>
  <c r="CX59" i="6" s="1"/>
  <c r="CV58" i="6"/>
  <c r="DH58" i="6" s="1"/>
  <c r="CN58" i="6"/>
  <c r="CZ58" i="6" s="1"/>
  <c r="CP57" i="6"/>
  <c r="DB57" i="6" s="1"/>
  <c r="CR56" i="6"/>
  <c r="DD56" i="6" s="1"/>
  <c r="CU94" i="6"/>
  <c r="DG94" i="6" s="1"/>
  <c r="CR87" i="6"/>
  <c r="DD87" i="6" s="1"/>
  <c r="CV75" i="6"/>
  <c r="DH75" i="6" s="1"/>
  <c r="CO69" i="6"/>
  <c r="DA69" i="6" s="1"/>
  <c r="CT68" i="6"/>
  <c r="DF68" i="6" s="1"/>
  <c r="CR67" i="6"/>
  <c r="DD67" i="6" s="1"/>
  <c r="CL66" i="6"/>
  <c r="CX66" i="6" s="1"/>
  <c r="CO65" i="6"/>
  <c r="DA65" i="6" s="1"/>
  <c r="CR64" i="6"/>
  <c r="DD64" i="6" s="1"/>
  <c r="CT63" i="6"/>
  <c r="DF63" i="6" s="1"/>
  <c r="CN62" i="6"/>
  <c r="CZ62" i="6" s="1"/>
  <c r="CO78" i="6"/>
  <c r="DA78" i="6" s="1"/>
  <c r="CS74" i="6"/>
  <c r="DE74" i="6" s="1"/>
  <c r="CO73" i="6"/>
  <c r="DA73" i="6" s="1"/>
  <c r="CS72" i="6"/>
  <c r="DE72" i="6" s="1"/>
  <c r="CV71" i="6"/>
  <c r="DH71" i="6" s="1"/>
  <c r="CK69" i="6"/>
  <c r="CW69" i="6" s="1"/>
  <c r="CP68" i="6"/>
  <c r="DB68" i="6" s="1"/>
  <c r="CN67" i="6"/>
  <c r="CZ67" i="6" s="1"/>
  <c r="CU66" i="6"/>
  <c r="DG66" i="6" s="1"/>
  <c r="CK65" i="6"/>
  <c r="CW65" i="6" s="1"/>
  <c r="CP64" i="6"/>
  <c r="DB64" i="6" s="1"/>
  <c r="CR63" i="6"/>
  <c r="DD63" i="6" s="1"/>
  <c r="CV62" i="6"/>
  <c r="DH62" i="6" s="1"/>
  <c r="CL62" i="6"/>
  <c r="CX62" i="6" s="1"/>
  <c r="CQ61" i="6"/>
  <c r="DC61" i="6" s="1"/>
  <c r="CO60" i="6"/>
  <c r="DA60" i="6" s="1"/>
  <c r="CU73" i="6"/>
  <c r="DG73" i="6" s="1"/>
  <c r="CQ68" i="6"/>
  <c r="DC68" i="6" s="1"/>
  <c r="CP61" i="6"/>
  <c r="DB61" i="6" s="1"/>
  <c r="CK58" i="6"/>
  <c r="CW58" i="6" s="1"/>
  <c r="CN57" i="6"/>
  <c r="CZ57" i="6" s="1"/>
  <c r="CQ56" i="6"/>
  <c r="DC56" i="6" s="1"/>
  <c r="CT55" i="6"/>
  <c r="DF55" i="6" s="1"/>
  <c r="CO54" i="6"/>
  <c r="DA54" i="6" s="1"/>
  <c r="CM53" i="6"/>
  <c r="CY53" i="6" s="1"/>
  <c r="CR52" i="6"/>
  <c r="DD52" i="6" s="1"/>
  <c r="CO51" i="6"/>
  <c r="DA51" i="6" s="1"/>
  <c r="CQ50" i="6"/>
  <c r="DC50" i="6" s="1"/>
  <c r="CS49" i="6"/>
  <c r="DE49" i="6" s="1"/>
  <c r="CK49" i="6"/>
  <c r="CW49" i="6" s="1"/>
  <c r="CU48" i="6"/>
  <c r="DG48" i="6" s="1"/>
  <c r="CM48" i="6"/>
  <c r="CY48" i="6" s="1"/>
  <c r="CO47" i="6"/>
  <c r="DA47" i="6" s="1"/>
  <c r="CQ46" i="6"/>
  <c r="DC46" i="6" s="1"/>
  <c r="CS45" i="6"/>
  <c r="DE45" i="6" s="1"/>
  <c r="CK45" i="6"/>
  <c r="CW45" i="6" s="1"/>
  <c r="CU44" i="6"/>
  <c r="DG44" i="6" s="1"/>
  <c r="CM44" i="6"/>
  <c r="CY44" i="6" s="1"/>
  <c r="CO43" i="6"/>
  <c r="DA43" i="6" s="1"/>
  <c r="CQ42" i="6"/>
  <c r="DC42" i="6" s="1"/>
  <c r="CV66" i="6"/>
  <c r="DH66" i="6" s="1"/>
  <c r="CS63" i="6"/>
  <c r="DE63" i="6" s="1"/>
  <c r="CS59" i="6"/>
  <c r="DE59" i="6" s="1"/>
  <c r="CU58" i="6"/>
  <c r="DG58" i="6" s="1"/>
  <c r="CM57" i="6"/>
  <c r="CY57" i="6" s="1"/>
  <c r="CP56" i="6"/>
  <c r="DB56" i="6" s="1"/>
  <c r="CS55" i="6"/>
  <c r="DE55" i="6" s="1"/>
  <c r="CN54" i="6"/>
  <c r="CZ54" i="6" s="1"/>
  <c r="CV53" i="6"/>
  <c r="DH53" i="6" s="1"/>
  <c r="CL53" i="6"/>
  <c r="CX53" i="6" s="1"/>
  <c r="CQ52" i="6"/>
  <c r="DC52" i="6" s="1"/>
  <c r="CV51" i="6"/>
  <c r="DH51" i="6" s="1"/>
  <c r="CN51" i="6"/>
  <c r="CZ51" i="6" s="1"/>
  <c r="CP50" i="6"/>
  <c r="DB50" i="6" s="1"/>
  <c r="CR49" i="6"/>
  <c r="DD49" i="6" s="1"/>
  <c r="CN65" i="6"/>
  <c r="CZ65" i="6" s="1"/>
  <c r="CV60" i="6"/>
  <c r="DH60" i="6" s="1"/>
  <c r="CR59" i="6"/>
  <c r="DD59" i="6" s="1"/>
  <c r="CT58" i="6"/>
  <c r="DF58" i="6" s="1"/>
  <c r="CL57" i="6"/>
  <c r="CX57" i="6" s="1"/>
  <c r="CO56" i="6"/>
  <c r="DA56" i="6" s="1"/>
  <c r="CR55" i="6"/>
  <c r="DD55" i="6" s="1"/>
  <c r="CM54" i="6"/>
  <c r="CY54" i="6" s="1"/>
  <c r="CU53" i="6"/>
  <c r="DG53" i="6" s="1"/>
  <c r="CP52" i="6"/>
  <c r="DB52" i="6" s="1"/>
  <c r="CU51" i="6"/>
  <c r="DG51" i="6" s="1"/>
  <c r="CM51" i="6"/>
  <c r="CY51" i="6" s="1"/>
  <c r="CO50" i="6"/>
  <c r="DA50" i="6" s="1"/>
  <c r="CQ49" i="6"/>
  <c r="DC49" i="6" s="1"/>
  <c r="CS48" i="6"/>
  <c r="DE48" i="6" s="1"/>
  <c r="CK48" i="6"/>
  <c r="CW48" i="6" s="1"/>
  <c r="CU47" i="6"/>
  <c r="DG47" i="6" s="1"/>
  <c r="CM47" i="6"/>
  <c r="CY47" i="6" s="1"/>
  <c r="CO46" i="6"/>
  <c r="DA46" i="6" s="1"/>
  <c r="CQ45" i="6"/>
  <c r="DC45" i="6" s="1"/>
  <c r="CS44" i="6"/>
  <c r="DE44" i="6" s="1"/>
  <c r="CK44" i="6"/>
  <c r="CW44" i="6" s="1"/>
  <c r="CU43" i="6"/>
  <c r="DG43" i="6" s="1"/>
  <c r="CM43" i="6"/>
  <c r="CY43" i="6" s="1"/>
  <c r="CO42" i="6"/>
  <c r="DA42" i="6" s="1"/>
  <c r="CQ41" i="6"/>
  <c r="DC41" i="6" s="1"/>
  <c r="CS40" i="6"/>
  <c r="DE40" i="6" s="1"/>
  <c r="CK40" i="6"/>
  <c r="CW40" i="6" s="1"/>
  <c r="CU39" i="6"/>
  <c r="DG39" i="6" s="1"/>
  <c r="CM39" i="6"/>
  <c r="CY39" i="6" s="1"/>
  <c r="CO38" i="6"/>
  <c r="DA38" i="6" s="1"/>
  <c r="CQ37" i="6"/>
  <c r="DC37" i="6" s="1"/>
  <c r="CS36" i="6"/>
  <c r="DE36" i="6" s="1"/>
  <c r="CK36" i="6"/>
  <c r="CW36" i="6" s="1"/>
  <c r="CU35" i="6"/>
  <c r="DG35" i="6" s="1"/>
  <c r="CM35" i="6"/>
  <c r="CY35" i="6" s="1"/>
  <c r="CO34" i="6"/>
  <c r="DA34" i="6" s="1"/>
  <c r="CQ33" i="6"/>
  <c r="DC33" i="6" s="1"/>
  <c r="CS32" i="6"/>
  <c r="DE32" i="6" s="1"/>
  <c r="CK32" i="6"/>
  <c r="CW32" i="6" s="1"/>
  <c r="CU31" i="6"/>
  <c r="DG31" i="6" s="1"/>
  <c r="CM31" i="6"/>
  <c r="CY31" i="6" s="1"/>
  <c r="CQ60" i="6"/>
  <c r="DC60" i="6" s="1"/>
  <c r="CQ59" i="6"/>
  <c r="DC59" i="6" s="1"/>
  <c r="CS58" i="6"/>
  <c r="DE58" i="6" s="1"/>
  <c r="CV57" i="6"/>
  <c r="DH57" i="6" s="1"/>
  <c r="CN56" i="6"/>
  <c r="CZ56" i="6" s="1"/>
  <c r="CQ55" i="6"/>
  <c r="DC55" i="6" s="1"/>
  <c r="CV54" i="6"/>
  <c r="DH54" i="6" s="1"/>
  <c r="CL54" i="6"/>
  <c r="CX54" i="6" s="1"/>
  <c r="CT53" i="6"/>
  <c r="DF53" i="6" s="1"/>
  <c r="CO52" i="6"/>
  <c r="DA52" i="6" s="1"/>
  <c r="CT51" i="6"/>
  <c r="DF51" i="6" s="1"/>
  <c r="CL51" i="6"/>
  <c r="CX51" i="6" s="1"/>
  <c r="CV50" i="6"/>
  <c r="DH50" i="6" s="1"/>
  <c r="CN50" i="6"/>
  <c r="CZ50" i="6" s="1"/>
  <c r="CP49" i="6"/>
  <c r="DB49" i="6" s="1"/>
  <c r="CR48" i="6"/>
  <c r="DD48" i="6" s="1"/>
  <c r="CT47" i="6"/>
  <c r="DF47" i="6" s="1"/>
  <c r="CL47" i="6"/>
  <c r="CX47" i="6" s="1"/>
  <c r="CV46" i="6"/>
  <c r="DH46" i="6" s="1"/>
  <c r="CN46" i="6"/>
  <c r="CZ46" i="6" s="1"/>
  <c r="CP45" i="6"/>
  <c r="DB45" i="6" s="1"/>
  <c r="CR44" i="6"/>
  <c r="DD44" i="6" s="1"/>
  <c r="CT43" i="6"/>
  <c r="DF43" i="6" s="1"/>
  <c r="CL43" i="6"/>
  <c r="CX43" i="6" s="1"/>
  <c r="CV42" i="6"/>
  <c r="DH42" i="6" s="1"/>
  <c r="CN42" i="6"/>
  <c r="CZ42" i="6" s="1"/>
  <c r="CP41" i="6"/>
  <c r="DB41" i="6" s="1"/>
  <c r="CR40" i="6"/>
  <c r="DD40" i="6" s="1"/>
  <c r="CT39" i="6"/>
  <c r="DF39" i="6" s="1"/>
  <c r="CL39" i="6"/>
  <c r="CX39" i="6" s="1"/>
  <c r="CV38" i="6"/>
  <c r="DH38" i="6" s="1"/>
  <c r="CN38" i="6"/>
  <c r="CZ38" i="6" s="1"/>
  <c r="CP37" i="6"/>
  <c r="DB37" i="6" s="1"/>
  <c r="CR36" i="6"/>
  <c r="DD36" i="6" s="1"/>
  <c r="CT35" i="6"/>
  <c r="DF35" i="6" s="1"/>
  <c r="CL35" i="6"/>
  <c r="CX35" i="6" s="1"/>
  <c r="CV34" i="6"/>
  <c r="DH34" i="6" s="1"/>
  <c r="CN34" i="6"/>
  <c r="CZ34" i="6" s="1"/>
  <c r="CP33" i="6"/>
  <c r="DB33" i="6" s="1"/>
  <c r="CR32" i="6"/>
  <c r="DD32" i="6" s="1"/>
  <c r="CT31" i="6"/>
  <c r="DF31" i="6" s="1"/>
  <c r="CL31" i="6"/>
  <c r="CX31" i="6" s="1"/>
  <c r="CP60" i="6"/>
  <c r="DB60" i="6" s="1"/>
  <c r="CP59" i="6"/>
  <c r="DB59" i="6" s="1"/>
  <c r="CR58" i="6"/>
  <c r="DD58" i="6" s="1"/>
  <c r="CU57" i="6"/>
  <c r="DG57" i="6" s="1"/>
  <c r="CK56" i="6"/>
  <c r="CW56" i="6" s="1"/>
  <c r="CP55" i="6"/>
  <c r="DB55" i="6" s="1"/>
  <c r="CU54" i="6"/>
  <c r="DG54" i="6" s="1"/>
  <c r="CK54" i="6"/>
  <c r="CW54" i="6" s="1"/>
  <c r="CQ53" i="6"/>
  <c r="DC53" i="6" s="1"/>
  <c r="CN52" i="6"/>
  <c r="CZ52" i="6" s="1"/>
  <c r="CS51" i="6"/>
  <c r="DE51" i="6" s="1"/>
  <c r="CK51" i="6"/>
  <c r="CW51" i="6" s="1"/>
  <c r="CU50" i="6"/>
  <c r="DG50" i="6" s="1"/>
  <c r="CM50" i="6"/>
  <c r="CY50" i="6" s="1"/>
  <c r="CO49" i="6"/>
  <c r="DA49" i="6" s="1"/>
  <c r="CQ48" i="6"/>
  <c r="DC48" i="6" s="1"/>
  <c r="CS47" i="6"/>
  <c r="DE47" i="6" s="1"/>
  <c r="CK47" i="6"/>
  <c r="CW47" i="6" s="1"/>
  <c r="CU46" i="6"/>
  <c r="DG46" i="6" s="1"/>
  <c r="CM46" i="6"/>
  <c r="CY46" i="6" s="1"/>
  <c r="CO45" i="6"/>
  <c r="DA45" i="6" s="1"/>
  <c r="CQ44" i="6"/>
  <c r="DC44" i="6" s="1"/>
  <c r="CS43" i="6"/>
  <c r="DE43" i="6" s="1"/>
  <c r="CK43" i="6"/>
  <c r="CW43" i="6" s="1"/>
  <c r="CU42" i="6"/>
  <c r="DG42" i="6" s="1"/>
  <c r="CM42" i="6"/>
  <c r="CY42" i="6" s="1"/>
  <c r="CQ64" i="6"/>
  <c r="DC64" i="6" s="1"/>
  <c r="CM62" i="6"/>
  <c r="CY62" i="6" s="1"/>
  <c r="CN60" i="6"/>
  <c r="CZ60" i="6" s="1"/>
  <c r="CM59" i="6"/>
  <c r="CY59" i="6" s="1"/>
  <c r="CO58" i="6"/>
  <c r="DA58" i="6" s="1"/>
  <c r="CT57" i="6"/>
  <c r="DF57" i="6" s="1"/>
  <c r="CM55" i="6"/>
  <c r="CY55" i="6" s="1"/>
  <c r="CT54" i="6"/>
  <c r="DF54" i="6" s="1"/>
  <c r="CP53" i="6"/>
  <c r="DB53" i="6" s="1"/>
  <c r="CK52" i="6"/>
  <c r="CW52" i="6" s="1"/>
  <c r="CR51" i="6"/>
  <c r="DD51" i="6" s="1"/>
  <c r="CT50" i="6"/>
  <c r="DF50" i="6" s="1"/>
  <c r="CL50" i="6"/>
  <c r="CX50" i="6" s="1"/>
  <c r="CV49" i="6"/>
  <c r="DH49" i="6" s="1"/>
  <c r="CN49" i="6"/>
  <c r="CZ49" i="6" s="1"/>
  <c r="CP48" i="6"/>
  <c r="DB48" i="6" s="1"/>
  <c r="CR47" i="6"/>
  <c r="DD47" i="6" s="1"/>
  <c r="CN69" i="6"/>
  <c r="CZ69" i="6" s="1"/>
  <c r="CO67" i="6"/>
  <c r="DA67" i="6" s="1"/>
  <c r="CS61" i="6"/>
  <c r="DE61" i="6" s="1"/>
  <c r="CK59" i="6"/>
  <c r="CW59" i="6" s="1"/>
  <c r="CM58" i="6"/>
  <c r="CY58" i="6" s="1"/>
  <c r="CQ57" i="6"/>
  <c r="DC57" i="6" s="1"/>
  <c r="CV56" i="6"/>
  <c r="DH56" i="6" s="1"/>
  <c r="CL55" i="6"/>
  <c r="CX55" i="6" s="1"/>
  <c r="CS54" i="6"/>
  <c r="DE54" i="6" s="1"/>
  <c r="CO53" i="6"/>
  <c r="DA53" i="6" s="1"/>
  <c r="CV52" i="6"/>
  <c r="DH52" i="6" s="1"/>
  <c r="CQ51" i="6"/>
  <c r="DC51" i="6" s="1"/>
  <c r="CS50" i="6"/>
  <c r="DE50" i="6" s="1"/>
  <c r="CK50" i="6"/>
  <c r="CW50" i="6" s="1"/>
  <c r="CU49" i="6"/>
  <c r="DG49" i="6" s="1"/>
  <c r="CM49" i="6"/>
  <c r="CY49" i="6" s="1"/>
  <c r="CO48" i="6"/>
  <c r="DA48" i="6" s="1"/>
  <c r="CQ47" i="6"/>
  <c r="DC47" i="6" s="1"/>
  <c r="CS46" i="6"/>
  <c r="DE46" i="6" s="1"/>
  <c r="CK46" i="6"/>
  <c r="CW46" i="6" s="1"/>
  <c r="CU45" i="6"/>
  <c r="DG45" i="6" s="1"/>
  <c r="CM45" i="6"/>
  <c r="CY45" i="6" s="1"/>
  <c r="CO44" i="6"/>
  <c r="DA44" i="6" s="1"/>
  <c r="CQ43" i="6"/>
  <c r="DC43" i="6" s="1"/>
  <c r="CS42" i="6"/>
  <c r="DE42" i="6" s="1"/>
  <c r="CK42" i="6"/>
  <c r="CW42" i="6" s="1"/>
  <c r="CU41" i="6"/>
  <c r="DG41" i="6" s="1"/>
  <c r="CM41" i="6"/>
  <c r="CY41" i="6" s="1"/>
  <c r="CO40" i="6"/>
  <c r="DA40" i="6" s="1"/>
  <c r="CQ39" i="6"/>
  <c r="DC39" i="6" s="1"/>
  <c r="CS38" i="6"/>
  <c r="DE38" i="6" s="1"/>
  <c r="CK38" i="6"/>
  <c r="CW38" i="6" s="1"/>
  <c r="CU37" i="6"/>
  <c r="DG37" i="6" s="1"/>
  <c r="CM37" i="6"/>
  <c r="CY37" i="6" s="1"/>
  <c r="CO36" i="6"/>
  <c r="DA36" i="6" s="1"/>
  <c r="CQ35" i="6"/>
  <c r="DC35" i="6" s="1"/>
  <c r="CS34" i="6"/>
  <c r="DE34" i="6" s="1"/>
  <c r="CK34" i="6"/>
  <c r="CW34" i="6" s="1"/>
  <c r="CU33" i="6"/>
  <c r="DG33" i="6" s="1"/>
  <c r="CM33" i="6"/>
  <c r="CY33" i="6" s="1"/>
  <c r="CO32" i="6"/>
  <c r="DA32" i="6" s="1"/>
  <c r="CQ31" i="6"/>
  <c r="DC31" i="6" s="1"/>
  <c r="CV47" i="6"/>
  <c r="DH47" i="6" s="1"/>
  <c r="CL46" i="6"/>
  <c r="CX46" i="6" s="1"/>
  <c r="CR41" i="6"/>
  <c r="DD41" i="6" s="1"/>
  <c r="CL40" i="6"/>
  <c r="CX40" i="6" s="1"/>
  <c r="CO39" i="6"/>
  <c r="DA39" i="6" s="1"/>
  <c r="CR38" i="6"/>
  <c r="DD38" i="6" s="1"/>
  <c r="CT37" i="6"/>
  <c r="DF37" i="6" s="1"/>
  <c r="CN36" i="6"/>
  <c r="CZ36" i="6" s="1"/>
  <c r="CR35" i="6"/>
  <c r="DD35" i="6" s="1"/>
  <c r="CU34" i="6"/>
  <c r="DG34" i="6" s="1"/>
  <c r="CK33" i="6"/>
  <c r="CW33" i="6" s="1"/>
  <c r="CQ32" i="6"/>
  <c r="DC32" i="6" s="1"/>
  <c r="CV31" i="6"/>
  <c r="DH31" i="6" s="1"/>
  <c r="CV30" i="6"/>
  <c r="DH30" i="6" s="1"/>
  <c r="CN30" i="6"/>
  <c r="CZ30" i="6" s="1"/>
  <c r="CP29" i="6"/>
  <c r="DB29" i="6" s="1"/>
  <c r="CR28" i="6"/>
  <c r="DD28" i="6" s="1"/>
  <c r="CT27" i="6"/>
  <c r="DF27" i="6" s="1"/>
  <c r="CL27" i="6"/>
  <c r="CX27" i="6" s="1"/>
  <c r="CV26" i="6"/>
  <c r="DH26" i="6" s="1"/>
  <c r="CN26" i="6"/>
  <c r="CZ26" i="6" s="1"/>
  <c r="CP25" i="6"/>
  <c r="DB25" i="6" s="1"/>
  <c r="CR24" i="6"/>
  <c r="DD24" i="6" s="1"/>
  <c r="CU55" i="6"/>
  <c r="DG55" i="6" s="1"/>
  <c r="CS52" i="6"/>
  <c r="DE52" i="6" s="1"/>
  <c r="CP47" i="6"/>
  <c r="DB47" i="6" s="1"/>
  <c r="CV45" i="6"/>
  <c r="DH45" i="6" s="1"/>
  <c r="CV43" i="6"/>
  <c r="DH43" i="6" s="1"/>
  <c r="CT42" i="6"/>
  <c r="DF42" i="6" s="1"/>
  <c r="CO41" i="6"/>
  <c r="DA41" i="6" s="1"/>
  <c r="CV40" i="6"/>
  <c r="DH40" i="6" s="1"/>
  <c r="CN39" i="6"/>
  <c r="CZ39" i="6" s="1"/>
  <c r="CQ38" i="6"/>
  <c r="DC38" i="6" s="1"/>
  <c r="CS37" i="6"/>
  <c r="DE37" i="6" s="1"/>
  <c r="CM36" i="6"/>
  <c r="CY36" i="6" s="1"/>
  <c r="CP35" i="6"/>
  <c r="DB35" i="6" s="1"/>
  <c r="CT34" i="6"/>
  <c r="DF34" i="6" s="1"/>
  <c r="CV33" i="6"/>
  <c r="DH33" i="6" s="1"/>
  <c r="CP32" i="6"/>
  <c r="DB32" i="6" s="1"/>
  <c r="CS31" i="6"/>
  <c r="DE31" i="6" s="1"/>
  <c r="CU30" i="6"/>
  <c r="DG30" i="6" s="1"/>
  <c r="CM30" i="6"/>
  <c r="CY30" i="6" s="1"/>
  <c r="CO29" i="6"/>
  <c r="DA29" i="6" s="1"/>
  <c r="CO57" i="6"/>
  <c r="DA57" i="6" s="1"/>
  <c r="CK55" i="6"/>
  <c r="CW55" i="6" s="1"/>
  <c r="CR50" i="6"/>
  <c r="DD50" i="6" s="1"/>
  <c r="CV48" i="6"/>
  <c r="DH48" i="6" s="1"/>
  <c r="CN47" i="6"/>
  <c r="CZ47" i="6" s="1"/>
  <c r="CT45" i="6"/>
  <c r="DF45" i="6" s="1"/>
  <c r="CR43" i="6"/>
  <c r="DD43" i="6" s="1"/>
  <c r="CR42" i="6"/>
  <c r="DD42" i="6" s="1"/>
  <c r="CN41" i="6"/>
  <c r="CZ41" i="6" s="1"/>
  <c r="CU40" i="6"/>
  <c r="DG40" i="6" s="1"/>
  <c r="CK39" i="6"/>
  <c r="CW39" i="6" s="1"/>
  <c r="CP38" i="6"/>
  <c r="DB38" i="6" s="1"/>
  <c r="CR37" i="6"/>
  <c r="DD37" i="6" s="1"/>
  <c r="CL36" i="6"/>
  <c r="CX36" i="6" s="1"/>
  <c r="CO35" i="6"/>
  <c r="DA35" i="6" s="1"/>
  <c r="CR34" i="6"/>
  <c r="DD34" i="6" s="1"/>
  <c r="CT33" i="6"/>
  <c r="DF33" i="6" s="1"/>
  <c r="CN32" i="6"/>
  <c r="CZ32" i="6" s="1"/>
  <c r="CR31" i="6"/>
  <c r="DD31" i="6" s="1"/>
  <c r="CT30" i="6"/>
  <c r="DF30" i="6" s="1"/>
  <c r="CL30" i="6"/>
  <c r="CX30" i="6" s="1"/>
  <c r="CV29" i="6"/>
  <c r="DH29" i="6" s="1"/>
  <c r="CN29" i="6"/>
  <c r="CZ29" i="6" s="1"/>
  <c r="CP28" i="6"/>
  <c r="DB28" i="6" s="1"/>
  <c r="CR27" i="6"/>
  <c r="DD27" i="6" s="1"/>
  <c r="CT26" i="6"/>
  <c r="DF26" i="6" s="1"/>
  <c r="CL26" i="6"/>
  <c r="CX26" i="6" s="1"/>
  <c r="CV25" i="6"/>
  <c r="DH25" i="6" s="1"/>
  <c r="CN25" i="6"/>
  <c r="CZ25" i="6" s="1"/>
  <c r="CP24" i="6"/>
  <c r="DB24" i="6" s="1"/>
  <c r="CR23" i="6"/>
  <c r="DD23" i="6" s="1"/>
  <c r="CT22" i="6"/>
  <c r="DF22" i="6" s="1"/>
  <c r="CL22" i="6"/>
  <c r="CX22" i="6" s="1"/>
  <c r="CV21" i="6"/>
  <c r="DH21" i="6" s="1"/>
  <c r="CN21" i="6"/>
  <c r="CZ21" i="6" s="1"/>
  <c r="CP20" i="6"/>
  <c r="DB20" i="6" s="1"/>
  <c r="CR19" i="6"/>
  <c r="DD19" i="6" s="1"/>
  <c r="CT18" i="6"/>
  <c r="DF18" i="6" s="1"/>
  <c r="CL18" i="6"/>
  <c r="CX18" i="6" s="1"/>
  <c r="CV17" i="6"/>
  <c r="DH17" i="6" s="1"/>
  <c r="CN17" i="6"/>
  <c r="CZ17" i="6" s="1"/>
  <c r="CP16" i="6"/>
  <c r="DB16" i="6" s="1"/>
  <c r="CR15" i="6"/>
  <c r="DD15" i="6" s="1"/>
  <c r="CK76" i="6"/>
  <c r="CW76" i="6" s="1"/>
  <c r="CT48" i="6"/>
  <c r="DF48" i="6" s="1"/>
  <c r="CR45" i="6"/>
  <c r="DD45" i="6" s="1"/>
  <c r="CV44" i="6"/>
  <c r="DH44" i="6" s="1"/>
  <c r="CP43" i="6"/>
  <c r="DB43" i="6" s="1"/>
  <c r="CP42" i="6"/>
  <c r="DB42" i="6" s="1"/>
  <c r="CL41" i="6"/>
  <c r="CX41" i="6" s="1"/>
  <c r="CT40" i="6"/>
  <c r="DF40" i="6" s="1"/>
  <c r="CM38" i="6"/>
  <c r="CY38" i="6" s="1"/>
  <c r="CO37" i="6"/>
  <c r="DA37" i="6" s="1"/>
  <c r="CV36" i="6"/>
  <c r="DH36" i="6" s="1"/>
  <c r="CN35" i="6"/>
  <c r="CZ35" i="6" s="1"/>
  <c r="CQ34" i="6"/>
  <c r="DC34" i="6" s="1"/>
  <c r="CS33" i="6"/>
  <c r="DE33" i="6" s="1"/>
  <c r="CM32" i="6"/>
  <c r="CY32" i="6" s="1"/>
  <c r="CP31" i="6"/>
  <c r="DB31" i="6" s="1"/>
  <c r="CS30" i="6"/>
  <c r="DE30" i="6" s="1"/>
  <c r="CK30" i="6"/>
  <c r="CW30" i="6" s="1"/>
  <c r="CU29" i="6"/>
  <c r="DG29" i="6" s="1"/>
  <c r="CM29" i="6"/>
  <c r="CY29" i="6" s="1"/>
  <c r="CO28" i="6"/>
  <c r="DA28" i="6" s="1"/>
  <c r="CQ27" i="6"/>
  <c r="DC27" i="6" s="1"/>
  <c r="CS26" i="6"/>
  <c r="DE26" i="6" s="1"/>
  <c r="CK26" i="6"/>
  <c r="CW26" i="6" s="1"/>
  <c r="CU25" i="6"/>
  <c r="DG25" i="6" s="1"/>
  <c r="CM25" i="6"/>
  <c r="CY25" i="6" s="1"/>
  <c r="CO24" i="6"/>
  <c r="DA24" i="6" s="1"/>
  <c r="CQ23" i="6"/>
  <c r="DC23" i="6" s="1"/>
  <c r="CS22" i="6"/>
  <c r="DE22" i="6" s="1"/>
  <c r="CK22" i="6"/>
  <c r="CW22" i="6" s="1"/>
  <c r="CU21" i="6"/>
  <c r="DG21" i="6" s="1"/>
  <c r="CM21" i="6"/>
  <c r="CY21" i="6" s="1"/>
  <c r="CR61" i="6"/>
  <c r="DD61" i="6" s="1"/>
  <c r="CL58" i="6"/>
  <c r="CX58" i="6" s="1"/>
  <c r="CP51" i="6"/>
  <c r="DB51" i="6" s="1"/>
  <c r="CT49" i="6"/>
  <c r="DF49" i="6" s="1"/>
  <c r="CN48" i="6"/>
  <c r="CZ48" i="6" s="1"/>
  <c r="CN45" i="6"/>
  <c r="CZ45" i="6" s="1"/>
  <c r="CT44" i="6"/>
  <c r="DF44" i="6" s="1"/>
  <c r="CN43" i="6"/>
  <c r="CZ43" i="6" s="1"/>
  <c r="CL42" i="6"/>
  <c r="CX42" i="6" s="1"/>
  <c r="CK41" i="6"/>
  <c r="CW41" i="6" s="1"/>
  <c r="CQ40" i="6"/>
  <c r="DC40" i="6" s="1"/>
  <c r="CV39" i="6"/>
  <c r="DH39" i="6" s="1"/>
  <c r="CL38" i="6"/>
  <c r="CX38" i="6" s="1"/>
  <c r="CN37" i="6"/>
  <c r="CZ37" i="6" s="1"/>
  <c r="CU36" i="6"/>
  <c r="DG36" i="6" s="1"/>
  <c r="CK35" i="6"/>
  <c r="CW35" i="6" s="1"/>
  <c r="CP34" i="6"/>
  <c r="DB34" i="6" s="1"/>
  <c r="CR33" i="6"/>
  <c r="DD33" i="6" s="1"/>
  <c r="CL32" i="6"/>
  <c r="CX32" i="6" s="1"/>
  <c r="CO31" i="6"/>
  <c r="DA31" i="6" s="1"/>
  <c r="CR30" i="6"/>
  <c r="DD30" i="6" s="1"/>
  <c r="CT29" i="6"/>
  <c r="DF29" i="6" s="1"/>
  <c r="CL29" i="6"/>
  <c r="CX29" i="6" s="1"/>
  <c r="CV28" i="6"/>
  <c r="DH28" i="6" s="1"/>
  <c r="CN28" i="6"/>
  <c r="CZ28" i="6" s="1"/>
  <c r="CP27" i="6"/>
  <c r="DB27" i="6" s="1"/>
  <c r="CR26" i="6"/>
  <c r="DD26" i="6" s="1"/>
  <c r="CT25" i="6"/>
  <c r="DF25" i="6" s="1"/>
  <c r="CL25" i="6"/>
  <c r="CX25" i="6" s="1"/>
  <c r="CV24" i="6"/>
  <c r="DH24" i="6" s="1"/>
  <c r="CN24" i="6"/>
  <c r="CZ24" i="6" s="1"/>
  <c r="CS56" i="6"/>
  <c r="DE56" i="6" s="1"/>
  <c r="CR54" i="6"/>
  <c r="DD54" i="6" s="1"/>
  <c r="CN53" i="6"/>
  <c r="CZ53" i="6" s="1"/>
  <c r="CL49" i="6"/>
  <c r="CX49" i="6" s="1"/>
  <c r="CL48" i="6"/>
  <c r="CX48" i="6" s="1"/>
  <c r="CT46" i="6"/>
  <c r="DF46" i="6" s="1"/>
  <c r="CL45" i="6"/>
  <c r="CX45" i="6" s="1"/>
  <c r="CP44" i="6"/>
  <c r="DB44" i="6" s="1"/>
  <c r="CV41" i="6"/>
  <c r="DH41" i="6" s="1"/>
  <c r="CP40" i="6"/>
  <c r="DB40" i="6" s="1"/>
  <c r="CS39" i="6"/>
  <c r="DE39" i="6" s="1"/>
  <c r="CL37" i="6"/>
  <c r="CX37" i="6" s="1"/>
  <c r="CT36" i="6"/>
  <c r="DF36" i="6" s="1"/>
  <c r="CM34" i="6"/>
  <c r="CY34" i="6" s="1"/>
  <c r="CO33" i="6"/>
  <c r="DA33" i="6" s="1"/>
  <c r="CV32" i="6"/>
  <c r="DH32" i="6" s="1"/>
  <c r="CN31" i="6"/>
  <c r="CZ31" i="6" s="1"/>
  <c r="CQ30" i="6"/>
  <c r="DC30" i="6" s="1"/>
  <c r="CR46" i="6"/>
  <c r="DD46" i="6" s="1"/>
  <c r="CN44" i="6"/>
  <c r="CZ44" i="6" s="1"/>
  <c r="CT41" i="6"/>
  <c r="DF41" i="6" s="1"/>
  <c r="CN40" i="6"/>
  <c r="CZ40" i="6" s="1"/>
  <c r="CR39" i="6"/>
  <c r="DD39" i="6" s="1"/>
  <c r="CU38" i="6"/>
  <c r="DG38" i="6" s="1"/>
  <c r="CK37" i="6"/>
  <c r="CW37" i="6" s="1"/>
  <c r="CQ36" i="6"/>
  <c r="DC36" i="6" s="1"/>
  <c r="CV35" i="6"/>
  <c r="DH35" i="6" s="1"/>
  <c r="CL34" i="6"/>
  <c r="CX34" i="6" s="1"/>
  <c r="CN33" i="6"/>
  <c r="CZ33" i="6" s="1"/>
  <c r="CU32" i="6"/>
  <c r="DG32" i="6" s="1"/>
  <c r="CK31" i="6"/>
  <c r="CW31" i="6" s="1"/>
  <c r="CP30" i="6"/>
  <c r="DB30" i="6" s="1"/>
  <c r="CR29" i="6"/>
  <c r="DD29" i="6" s="1"/>
  <c r="CT28" i="6"/>
  <c r="DF28" i="6" s="1"/>
  <c r="CL28" i="6"/>
  <c r="CX28" i="6" s="1"/>
  <c r="CV27" i="6"/>
  <c r="DH27" i="6" s="1"/>
  <c r="CN27" i="6"/>
  <c r="CZ27" i="6" s="1"/>
  <c r="CP26" i="6"/>
  <c r="DB26" i="6" s="1"/>
  <c r="CR25" i="6"/>
  <c r="DD25" i="6" s="1"/>
  <c r="CT24" i="6"/>
  <c r="DF24" i="6" s="1"/>
  <c r="CL24" i="6"/>
  <c r="CX24" i="6" s="1"/>
  <c r="CV23" i="6"/>
  <c r="DH23" i="6" s="1"/>
  <c r="CN23" i="6"/>
  <c r="CZ23" i="6" s="1"/>
  <c r="CP22" i="6"/>
  <c r="DB22" i="6" s="1"/>
  <c r="CR21" i="6"/>
  <c r="DD21" i="6" s="1"/>
  <c r="CT20" i="6"/>
  <c r="DF20" i="6" s="1"/>
  <c r="CL20" i="6"/>
  <c r="CX20" i="6" s="1"/>
  <c r="CV19" i="6"/>
  <c r="DH19" i="6" s="1"/>
  <c r="CN19" i="6"/>
  <c r="CZ19" i="6" s="1"/>
  <c r="CP18" i="6"/>
  <c r="DB18" i="6" s="1"/>
  <c r="CR17" i="6"/>
  <c r="DD17" i="6" s="1"/>
  <c r="CT16" i="6"/>
  <c r="DF16" i="6" s="1"/>
  <c r="CL16" i="6"/>
  <c r="CX16" i="6" s="1"/>
  <c r="CV15" i="6"/>
  <c r="DH15" i="6" s="1"/>
  <c r="CN15" i="6"/>
  <c r="CZ15" i="6" s="1"/>
  <c r="CP46" i="6"/>
  <c r="DB46" i="6" s="1"/>
  <c r="CM40" i="6"/>
  <c r="CY40" i="6" s="1"/>
  <c r="CQ28" i="6"/>
  <c r="DC28" i="6" s="1"/>
  <c r="CP36" i="6"/>
  <c r="DB36" i="6" s="1"/>
  <c r="CM28" i="6"/>
  <c r="CY28" i="6" s="1"/>
  <c r="CQ26" i="6"/>
  <c r="DC26" i="6" s="1"/>
  <c r="CP23" i="6"/>
  <c r="DB23" i="6" s="1"/>
  <c r="CU22" i="6"/>
  <c r="DG22" i="6" s="1"/>
  <c r="CR20" i="6"/>
  <c r="DD20" i="6" s="1"/>
  <c r="CM19" i="6"/>
  <c r="CY19" i="6" s="1"/>
  <c r="CS18" i="6"/>
  <c r="DE18" i="6" s="1"/>
  <c r="CO17" i="6"/>
  <c r="DA17" i="6" s="1"/>
  <c r="CU16" i="6"/>
  <c r="DG16" i="6" s="1"/>
  <c r="CP15" i="6"/>
  <c r="DB15" i="6" s="1"/>
  <c r="CP14" i="6"/>
  <c r="DB14" i="6" s="1"/>
  <c r="CR13" i="6"/>
  <c r="DD13" i="6" s="1"/>
  <c r="CT12" i="6"/>
  <c r="DF12" i="6" s="1"/>
  <c r="CL12" i="6"/>
  <c r="CX12" i="6" s="1"/>
  <c r="CS29" i="6"/>
  <c r="DE29" i="6" s="1"/>
  <c r="CK28" i="6"/>
  <c r="CW28" i="6" s="1"/>
  <c r="CO26" i="6"/>
  <c r="DA26" i="6" s="1"/>
  <c r="CO23" i="6"/>
  <c r="DA23" i="6" s="1"/>
  <c r="CR22" i="6"/>
  <c r="DD22" i="6" s="1"/>
  <c r="CT21" i="6"/>
  <c r="DF21" i="6" s="1"/>
  <c r="CQ20" i="6"/>
  <c r="DC20" i="6" s="1"/>
  <c r="CL19" i="6"/>
  <c r="CX19" i="6" s="1"/>
  <c r="CR18" i="6"/>
  <c r="DD18" i="6" s="1"/>
  <c r="CM17" i="6"/>
  <c r="CY17" i="6" s="1"/>
  <c r="CS16" i="6"/>
  <c r="DE16" i="6" s="1"/>
  <c r="CO15" i="6"/>
  <c r="DA15" i="6" s="1"/>
  <c r="CO14" i="6"/>
  <c r="DA14" i="6" s="1"/>
  <c r="CQ13" i="6"/>
  <c r="DC13" i="6" s="1"/>
  <c r="CS12" i="6"/>
  <c r="DE12" i="6" s="1"/>
  <c r="CK12" i="6"/>
  <c r="CW12" i="6" s="1"/>
  <c r="CS41" i="6"/>
  <c r="DE41" i="6" s="1"/>
  <c r="CQ29" i="6"/>
  <c r="DC29" i="6" s="1"/>
  <c r="CU27" i="6"/>
  <c r="DG27" i="6" s="1"/>
  <c r="CM26" i="6"/>
  <c r="CY26" i="6" s="1"/>
  <c r="CU24" i="6"/>
  <c r="DG24" i="6" s="1"/>
  <c r="CM23" i="6"/>
  <c r="CY23" i="6" s="1"/>
  <c r="CQ22" i="6"/>
  <c r="DC22" i="6" s="1"/>
  <c r="CS21" i="6"/>
  <c r="DE21" i="6" s="1"/>
  <c r="CO20" i="6"/>
  <c r="DA20" i="6" s="1"/>
  <c r="CU19" i="6"/>
  <c r="DG19" i="6" s="1"/>
  <c r="CK19" i="6"/>
  <c r="CW19" i="6" s="1"/>
  <c r="CQ18" i="6"/>
  <c r="DC18" i="6" s="1"/>
  <c r="CL17" i="6"/>
  <c r="CX17" i="6" s="1"/>
  <c r="CV37" i="6"/>
  <c r="DH37" i="6" s="1"/>
  <c r="CS35" i="6"/>
  <c r="DE35" i="6" s="1"/>
  <c r="CT32" i="6"/>
  <c r="DF32" i="6" s="1"/>
  <c r="CK29" i="6"/>
  <c r="CW29" i="6" s="1"/>
  <c r="CS27" i="6"/>
  <c r="DE27" i="6" s="1"/>
  <c r="CS25" i="6"/>
  <c r="DE25" i="6" s="1"/>
  <c r="CS24" i="6"/>
  <c r="DE24" i="6" s="1"/>
  <c r="CL23" i="6"/>
  <c r="CX23" i="6" s="1"/>
  <c r="CO22" i="6"/>
  <c r="DA22" i="6" s="1"/>
  <c r="CQ21" i="6"/>
  <c r="DC21" i="6" s="1"/>
  <c r="CN20" i="6"/>
  <c r="CZ20" i="6" s="1"/>
  <c r="CT19" i="6"/>
  <c r="DF19" i="6" s="1"/>
  <c r="CO18" i="6"/>
  <c r="DA18" i="6" s="1"/>
  <c r="CU17" i="6"/>
  <c r="DG17" i="6" s="1"/>
  <c r="CK17" i="6"/>
  <c r="CW17" i="6" s="1"/>
  <c r="CQ16" i="6"/>
  <c r="DC16" i="6" s="1"/>
  <c r="CL15" i="6"/>
  <c r="CX15" i="6" s="1"/>
  <c r="CU14" i="6"/>
  <c r="DG14" i="6" s="1"/>
  <c r="CM14" i="6"/>
  <c r="CY14" i="6" s="1"/>
  <c r="CO13" i="6"/>
  <c r="DA13" i="6" s="1"/>
  <c r="CQ12" i="6"/>
  <c r="DC12" i="6" s="1"/>
  <c r="CS11" i="6"/>
  <c r="DE11" i="6" s="1"/>
  <c r="CK11" i="6"/>
  <c r="CW11" i="6" s="1"/>
  <c r="CU10" i="6"/>
  <c r="DG10" i="6" s="1"/>
  <c r="CM10" i="6"/>
  <c r="CY10" i="6" s="1"/>
  <c r="CO9" i="6"/>
  <c r="DA9" i="6" s="1"/>
  <c r="CQ8" i="6"/>
  <c r="DC8" i="6" s="1"/>
  <c r="CP39" i="6"/>
  <c r="DB39" i="6" s="1"/>
  <c r="CO27" i="6"/>
  <c r="DA27" i="6" s="1"/>
  <c r="CQ25" i="6"/>
  <c r="DC25" i="6" s="1"/>
  <c r="CQ24" i="6"/>
  <c r="DC24" i="6" s="1"/>
  <c r="CK23" i="6"/>
  <c r="CW23" i="6" s="1"/>
  <c r="CN22" i="6"/>
  <c r="CZ22" i="6" s="1"/>
  <c r="CP21" i="6"/>
  <c r="DB21" i="6" s="1"/>
  <c r="CM20" i="6"/>
  <c r="CY20" i="6" s="1"/>
  <c r="CS19" i="6"/>
  <c r="DE19" i="6" s="1"/>
  <c r="CL44" i="6"/>
  <c r="CX44" i="6" s="1"/>
  <c r="CT38" i="6"/>
  <c r="DF38" i="6" s="1"/>
  <c r="CL33" i="6"/>
  <c r="CX33" i="6" s="1"/>
  <c r="CS28" i="6"/>
  <c r="DE28" i="6" s="1"/>
  <c r="CK27" i="6"/>
  <c r="CW27" i="6" s="1"/>
  <c r="CK25" i="6"/>
  <c r="CW25" i="6" s="1"/>
  <c r="CK24" i="6"/>
  <c r="CW24" i="6" s="1"/>
  <c r="CT23" i="6"/>
  <c r="DF23" i="6" s="1"/>
  <c r="CL21" i="6"/>
  <c r="CX21" i="6" s="1"/>
  <c r="CU20" i="6"/>
  <c r="DG20" i="6" s="1"/>
  <c r="CP19" i="6"/>
  <c r="DB19" i="6" s="1"/>
  <c r="CV18" i="6"/>
  <c r="DH18" i="6" s="1"/>
  <c r="CK18" i="6"/>
  <c r="CW18" i="6" s="1"/>
  <c r="CQ17" i="6"/>
  <c r="DC17" i="6" s="1"/>
  <c r="CM16" i="6"/>
  <c r="CY16" i="6" s="1"/>
  <c r="CS15" i="6"/>
  <c r="DE15" i="6" s="1"/>
  <c r="CR14" i="6"/>
  <c r="DD14" i="6" s="1"/>
  <c r="CT13" i="6"/>
  <c r="DF13" i="6" s="1"/>
  <c r="CL13" i="6"/>
  <c r="CX13" i="6" s="1"/>
  <c r="CV12" i="6"/>
  <c r="DH12" i="6" s="1"/>
  <c r="CN12" i="6"/>
  <c r="CZ12" i="6" s="1"/>
  <c r="CP11" i="6"/>
  <c r="DB11" i="6" s="1"/>
  <c r="CR10" i="6"/>
  <c r="DD10" i="6" s="1"/>
  <c r="CT9" i="6"/>
  <c r="DF9" i="6" s="1"/>
  <c r="CL9" i="6"/>
  <c r="CX9" i="6" s="1"/>
  <c r="CV8" i="6"/>
  <c r="DH8" i="6" s="1"/>
  <c r="CN8" i="6"/>
  <c r="CZ8" i="6" s="1"/>
  <c r="CU26" i="6"/>
  <c r="DG26" i="6" s="1"/>
  <c r="CM24" i="6"/>
  <c r="CY24" i="6" s="1"/>
  <c r="CS23" i="6"/>
  <c r="DE23" i="6" s="1"/>
  <c r="CK20" i="6"/>
  <c r="CW20" i="6" s="1"/>
  <c r="CU18" i="6"/>
  <c r="DG18" i="6" s="1"/>
  <c r="CQ15" i="6"/>
  <c r="DC15" i="6" s="1"/>
  <c r="CN14" i="6"/>
  <c r="CZ14" i="6" s="1"/>
  <c r="CV13" i="6"/>
  <c r="DH13" i="6" s="1"/>
  <c r="CO11" i="6"/>
  <c r="DA11" i="6" s="1"/>
  <c r="CV10" i="6"/>
  <c r="DH10" i="6" s="1"/>
  <c r="CK10" i="6"/>
  <c r="CW10" i="6" s="1"/>
  <c r="CR9" i="6"/>
  <c r="DD9" i="6" s="1"/>
  <c r="CM8" i="6"/>
  <c r="CY8" i="6" s="1"/>
  <c r="CV7" i="6"/>
  <c r="DH7" i="6" s="1"/>
  <c r="CN7" i="6"/>
  <c r="CZ7" i="6" s="1"/>
  <c r="CP6" i="6"/>
  <c r="DB6" i="6" s="1"/>
  <c r="CR5" i="6"/>
  <c r="DD5" i="6" s="1"/>
  <c r="CS20" i="6"/>
  <c r="DE20" i="6" s="1"/>
  <c r="CT15" i="6"/>
  <c r="DF15" i="6" s="1"/>
  <c r="CQ14" i="6"/>
  <c r="DC14" i="6" s="1"/>
  <c r="CN18" i="6"/>
  <c r="CZ18" i="6" s="1"/>
  <c r="CT17" i="6"/>
  <c r="DF17" i="6" s="1"/>
  <c r="CM15" i="6"/>
  <c r="CY15" i="6" s="1"/>
  <c r="CL14" i="6"/>
  <c r="CX14" i="6" s="1"/>
  <c r="CU13" i="6"/>
  <c r="DG13" i="6" s="1"/>
  <c r="CU12" i="6"/>
  <c r="DG12" i="6" s="1"/>
  <c r="CN11" i="6"/>
  <c r="CZ11" i="6" s="1"/>
  <c r="CT10" i="6"/>
  <c r="DF10" i="6" s="1"/>
  <c r="CQ9" i="6"/>
  <c r="DC9" i="6" s="1"/>
  <c r="CL8" i="6"/>
  <c r="CX8" i="6" s="1"/>
  <c r="CU7" i="6"/>
  <c r="DG7" i="6" s="1"/>
  <c r="CM7" i="6"/>
  <c r="CY7" i="6" s="1"/>
  <c r="CO6" i="6"/>
  <c r="DA6" i="6" s="1"/>
  <c r="CQ5" i="6"/>
  <c r="DC5" i="6" s="1"/>
  <c r="CK21" i="6"/>
  <c r="CW21" i="6" s="1"/>
  <c r="CL10" i="6"/>
  <c r="CX10" i="6" s="1"/>
  <c r="CQ6" i="6"/>
  <c r="DC6" i="6" s="1"/>
  <c r="CO30" i="6"/>
  <c r="DA30" i="6" s="1"/>
  <c r="CU28" i="6"/>
  <c r="DG28" i="6" s="1"/>
  <c r="CM18" i="6"/>
  <c r="CY18" i="6" s="1"/>
  <c r="CS17" i="6"/>
  <c r="DE17" i="6" s="1"/>
  <c r="CK15" i="6"/>
  <c r="CW15" i="6" s="1"/>
  <c r="CK14" i="6"/>
  <c r="CW14" i="6" s="1"/>
  <c r="CS13" i="6"/>
  <c r="DE13" i="6" s="1"/>
  <c r="CR12" i="6"/>
  <c r="DD12" i="6" s="1"/>
  <c r="CM11" i="6"/>
  <c r="CY11" i="6" s="1"/>
  <c r="CS10" i="6"/>
  <c r="DE10" i="6" s="1"/>
  <c r="CP9" i="6"/>
  <c r="DB9" i="6" s="1"/>
  <c r="CU8" i="6"/>
  <c r="DG8" i="6" s="1"/>
  <c r="CK8" i="6"/>
  <c r="CW8" i="6" s="1"/>
  <c r="CT7" i="6"/>
  <c r="DF7" i="6" s="1"/>
  <c r="CL7" i="6"/>
  <c r="CX7" i="6" s="1"/>
  <c r="CV6" i="6"/>
  <c r="DH6" i="6" s="1"/>
  <c r="CN6" i="6"/>
  <c r="CZ6" i="6" s="1"/>
  <c r="CP5" i="6"/>
  <c r="DB5" i="6" s="1"/>
  <c r="CS9" i="6"/>
  <c r="DE9" i="6" s="1"/>
  <c r="CO8" i="6"/>
  <c r="DA8" i="6" s="1"/>
  <c r="CM27" i="6"/>
  <c r="CY27" i="6" s="1"/>
  <c r="CV22" i="6"/>
  <c r="DH22" i="6" s="1"/>
  <c r="CP17" i="6"/>
  <c r="DB17" i="6" s="1"/>
  <c r="CV16" i="6"/>
  <c r="DH16" i="6" s="1"/>
  <c r="CP13" i="6"/>
  <c r="DB13" i="6" s="1"/>
  <c r="CP12" i="6"/>
  <c r="DB12" i="6" s="1"/>
  <c r="CV11" i="6"/>
  <c r="DH11" i="6" s="1"/>
  <c r="CL11" i="6"/>
  <c r="CX11" i="6" s="1"/>
  <c r="CQ10" i="6"/>
  <c r="DC10" i="6" s="1"/>
  <c r="CN9" i="6"/>
  <c r="CZ9" i="6" s="1"/>
  <c r="CT8" i="6"/>
  <c r="DF8" i="6" s="1"/>
  <c r="CS7" i="6"/>
  <c r="DE7" i="6" s="1"/>
  <c r="CK7" i="6"/>
  <c r="CW7" i="6" s="1"/>
  <c r="CU6" i="6"/>
  <c r="DG6" i="6" s="1"/>
  <c r="CM6" i="6"/>
  <c r="CY6" i="6" s="1"/>
  <c r="CO5" i="6"/>
  <c r="DA5" i="6" s="1"/>
  <c r="CS5" i="6"/>
  <c r="DE5" i="6" s="1"/>
  <c r="CM22" i="6"/>
  <c r="CY22" i="6" s="1"/>
  <c r="CQ19" i="6"/>
  <c r="DC19" i="6" s="1"/>
  <c r="CR16" i="6"/>
  <c r="DD16" i="6" s="1"/>
  <c r="CV14" i="6"/>
  <c r="DH14" i="6" s="1"/>
  <c r="CN13" i="6"/>
  <c r="CZ13" i="6" s="1"/>
  <c r="CO12" i="6"/>
  <c r="DA12" i="6" s="1"/>
  <c r="CU11" i="6"/>
  <c r="DG11" i="6" s="1"/>
  <c r="CP10" i="6"/>
  <c r="DB10" i="6" s="1"/>
  <c r="CM9" i="6"/>
  <c r="CY9" i="6" s="1"/>
  <c r="CS8" i="6"/>
  <c r="DE8" i="6" s="1"/>
  <c r="CR7" i="6"/>
  <c r="DD7" i="6" s="1"/>
  <c r="CT6" i="6"/>
  <c r="DF6" i="6" s="1"/>
  <c r="CL6" i="6"/>
  <c r="CX6" i="6" s="1"/>
  <c r="CV5" i="6"/>
  <c r="DH5" i="6" s="1"/>
  <c r="CN5" i="6"/>
  <c r="CZ5" i="6" s="1"/>
  <c r="CK16" i="6"/>
  <c r="CW16" i="6" s="1"/>
  <c r="CK5" i="6"/>
  <c r="CW5" i="6" s="1"/>
  <c r="CO19" i="6"/>
  <c r="DA19" i="6" s="1"/>
  <c r="CO16" i="6"/>
  <c r="DA16" i="6" s="1"/>
  <c r="CT14" i="6"/>
  <c r="DF14" i="6" s="1"/>
  <c r="CM13" i="6"/>
  <c r="CY13" i="6" s="1"/>
  <c r="CM12" i="6"/>
  <c r="CY12" i="6" s="1"/>
  <c r="CT11" i="6"/>
  <c r="DF11" i="6" s="1"/>
  <c r="CO10" i="6"/>
  <c r="DA10" i="6" s="1"/>
  <c r="CV9" i="6"/>
  <c r="DH9" i="6" s="1"/>
  <c r="CK9" i="6"/>
  <c r="CW9" i="6" s="1"/>
  <c r="CR8" i="6"/>
  <c r="DD8" i="6" s="1"/>
  <c r="CQ7" i="6"/>
  <c r="DC7" i="6" s="1"/>
  <c r="CS6" i="6"/>
  <c r="DE6" i="6" s="1"/>
  <c r="CK6" i="6"/>
  <c r="CW6" i="6" s="1"/>
  <c r="CU5" i="6"/>
  <c r="DG5" i="6" s="1"/>
  <c r="CM5" i="6"/>
  <c r="CY5" i="6" s="1"/>
  <c r="CO25" i="6"/>
  <c r="DA25" i="6" s="1"/>
  <c r="CO21" i="6"/>
  <c r="DA21" i="6" s="1"/>
  <c r="CV20" i="6"/>
  <c r="DH20" i="6" s="1"/>
  <c r="CN16" i="6"/>
  <c r="CZ16" i="6" s="1"/>
  <c r="CU15" i="6"/>
  <c r="DG15" i="6" s="1"/>
  <c r="CS14" i="6"/>
  <c r="DE14" i="6" s="1"/>
  <c r="CK13" i="6"/>
  <c r="CW13" i="6" s="1"/>
  <c r="CR11" i="6"/>
  <c r="DD11" i="6" s="1"/>
  <c r="CN10" i="6"/>
  <c r="CZ10" i="6" s="1"/>
  <c r="CU9" i="6"/>
  <c r="DG9" i="6" s="1"/>
  <c r="CP8" i="6"/>
  <c r="DB8" i="6" s="1"/>
  <c r="CP7" i="6"/>
  <c r="DB7" i="6" s="1"/>
  <c r="CR6" i="6"/>
  <c r="DD6" i="6" s="1"/>
  <c r="CT5" i="6"/>
  <c r="DF5" i="6" s="1"/>
  <c r="CL5" i="6"/>
  <c r="CX5" i="6" s="1"/>
  <c r="CU23" i="6"/>
  <c r="DG23" i="6" s="1"/>
  <c r="CQ11" i="6"/>
  <c r="DC11" i="6" s="1"/>
  <c r="CO7" i="6"/>
  <c r="DA7" i="6" s="1"/>
  <c r="C177" i="2"/>
  <c r="D177" i="2" s="1"/>
  <c r="F177" i="2" s="1"/>
  <c r="DS5" i="6" l="1"/>
  <c r="DR11" i="6"/>
  <c r="DR5" i="6"/>
  <c r="DQ14" i="6"/>
  <c r="DI6" i="6"/>
  <c r="DK12" i="6"/>
  <c r="DT5" i="6"/>
  <c r="DM12" i="6"/>
  <c r="DK6" i="6"/>
  <c r="DT11" i="6"/>
  <c r="DQ9" i="6"/>
  <c r="DN9" i="6"/>
  <c r="DK18" i="6"/>
  <c r="DK7" i="6"/>
  <c r="DJ14" i="6"/>
  <c r="DN6" i="6"/>
  <c r="DT13" i="6"/>
  <c r="DL8" i="6"/>
  <c r="DJ13" i="6"/>
  <c r="DN19" i="6"/>
  <c r="DJ33" i="6"/>
  <c r="DO24" i="6"/>
  <c r="DI11" i="6"/>
  <c r="DI17" i="6"/>
  <c r="DQ24" i="6"/>
  <c r="DO18" i="6"/>
  <c r="DK26" i="6"/>
  <c r="DM15" i="6"/>
  <c r="DM23" i="6"/>
  <c r="DN15" i="6"/>
  <c r="DO26" i="6"/>
  <c r="DJ16" i="6"/>
  <c r="DP21" i="6"/>
  <c r="DL27" i="6"/>
  <c r="DL33" i="6"/>
  <c r="DR41" i="6"/>
  <c r="DR36" i="6"/>
  <c r="DJ48" i="6"/>
  <c r="DR25" i="6"/>
  <c r="DM31" i="6"/>
  <c r="DT39" i="6"/>
  <c r="DR49" i="6"/>
  <c r="DO23" i="6"/>
  <c r="DK29" i="6"/>
  <c r="DL35" i="6"/>
  <c r="DT44" i="6"/>
  <c r="DJ18" i="6"/>
  <c r="DP23" i="6"/>
  <c r="DL29" i="6"/>
  <c r="DM35" i="6"/>
  <c r="DP43" i="6"/>
  <c r="DK30" i="6"/>
  <c r="DQ37" i="6"/>
  <c r="DN47" i="6"/>
  <c r="DR27" i="6"/>
  <c r="DS34" i="6"/>
  <c r="DJ46" i="6"/>
  <c r="DO35" i="6"/>
  <c r="DK41" i="6"/>
  <c r="DI46" i="6"/>
  <c r="DO51" i="6"/>
  <c r="DI59" i="6"/>
  <c r="DJ50" i="6"/>
  <c r="DM58" i="6"/>
  <c r="DQ43" i="6"/>
  <c r="DM49" i="6"/>
  <c r="DS54" i="6"/>
  <c r="DR31" i="6"/>
  <c r="DN37" i="6"/>
  <c r="DT42" i="6"/>
  <c r="DR47" i="6"/>
  <c r="DR53" i="6"/>
  <c r="DO60" i="6"/>
  <c r="DS35" i="6"/>
  <c r="DQ40" i="6"/>
  <c r="DM46" i="6"/>
  <c r="DS51" i="6"/>
  <c r="DP59" i="6"/>
  <c r="DJ53" i="6"/>
  <c r="DQ63" i="6"/>
  <c r="DO46" i="6"/>
  <c r="DP52" i="6"/>
  <c r="DO68" i="6"/>
  <c r="DI65" i="6"/>
  <c r="DQ74" i="6"/>
  <c r="DR68" i="6"/>
  <c r="DT58" i="6"/>
  <c r="DN65" i="6"/>
  <c r="DI61" i="6"/>
  <c r="DJ70" i="6"/>
  <c r="DJ56" i="6"/>
  <c r="DL61" i="6"/>
  <c r="DI80" i="6"/>
  <c r="DS56" i="6"/>
  <c r="DR62" i="6"/>
  <c r="DT81" i="6"/>
  <c r="DP71" i="6"/>
  <c r="DL64" i="6"/>
  <c r="DJ69" i="6"/>
  <c r="DJ76" i="6"/>
  <c r="DI62" i="6"/>
  <c r="DO67" i="6"/>
  <c r="DK73" i="6"/>
  <c r="DL85" i="6"/>
  <c r="DN82" i="6"/>
  <c r="DR72" i="6"/>
  <c r="DM83" i="6"/>
  <c r="DT70" i="6"/>
  <c r="DO75" i="6"/>
  <c r="DS63" i="6"/>
  <c r="DQ68" i="6"/>
  <c r="DR75" i="6"/>
  <c r="DQ73" i="6"/>
  <c r="DN90" i="6"/>
  <c r="DQ81" i="6"/>
  <c r="DP90" i="6"/>
  <c r="DL76" i="6"/>
  <c r="DS81" i="6"/>
  <c r="DI89" i="6"/>
  <c r="DR74" i="6"/>
  <c r="DQ80" i="6"/>
  <c r="DQ87" i="6"/>
  <c r="DM77" i="6"/>
  <c r="DO84" i="6"/>
  <c r="DP93" i="6"/>
  <c r="DR89" i="6"/>
  <c r="DS89" i="6"/>
  <c r="DR81" i="6"/>
  <c r="DN87" i="6"/>
  <c r="DQ93" i="6"/>
  <c r="DR103" i="6"/>
  <c r="DR92" i="6"/>
  <c r="DJ79" i="6"/>
  <c r="DP84" i="6"/>
  <c r="DI90" i="6"/>
  <c r="DT112" i="6"/>
  <c r="DO98" i="6"/>
  <c r="DO100" i="6"/>
  <c r="DT102" i="6"/>
  <c r="DT103" i="6"/>
  <c r="DN102" i="6"/>
  <c r="DO96" i="6"/>
  <c r="DJ103" i="6"/>
  <c r="DJ91" i="6"/>
  <c r="DP96" i="6"/>
  <c r="DL101" i="6"/>
  <c r="DS91" i="6"/>
  <c r="DQ96" i="6"/>
  <c r="DM103" i="6"/>
  <c r="DJ96" i="6"/>
  <c r="DP103" i="6"/>
  <c r="DO101" i="6"/>
  <c r="DT106" i="6"/>
  <c r="DJ117" i="6"/>
  <c r="DI105" i="6"/>
  <c r="DQ115" i="6"/>
  <c r="DJ105" i="6"/>
  <c r="DJ113" i="6"/>
  <c r="DO99" i="6"/>
  <c r="DK105" i="6"/>
  <c r="DM112" i="6"/>
  <c r="DN113" i="6"/>
  <c r="DN108" i="6"/>
  <c r="DL120" i="6"/>
  <c r="DP110" i="6"/>
  <c r="DT117" i="6"/>
  <c r="DK109" i="6"/>
  <c r="DS113" i="6"/>
  <c r="DI126" i="6"/>
  <c r="DN116" i="6"/>
  <c r="DI115" i="6"/>
  <c r="DT123" i="6"/>
  <c r="DS111" i="6"/>
  <c r="DR119" i="6"/>
  <c r="DQ121" i="6"/>
  <c r="DS115" i="6"/>
  <c r="DQ120" i="6"/>
  <c r="DJ126" i="6"/>
  <c r="DL115" i="6"/>
  <c r="DJ120" i="6"/>
  <c r="DQ127" i="6"/>
  <c r="DS125" i="6"/>
  <c r="DQ118" i="6"/>
  <c r="DT125" i="6"/>
  <c r="DQ124" i="6"/>
  <c r="DS122" i="6"/>
  <c r="DL121" i="6"/>
  <c r="DS127" i="6"/>
  <c r="DO124" i="6"/>
  <c r="DR133" i="6"/>
  <c r="DT134" i="6"/>
  <c r="DP128" i="6"/>
  <c r="DJ137" i="6"/>
  <c r="DT135" i="6"/>
  <c r="DO130" i="6"/>
  <c r="DQ133" i="6"/>
  <c r="DO142" i="6"/>
  <c r="DI136" i="6"/>
  <c r="DQ135" i="6"/>
  <c r="DT131" i="6"/>
  <c r="DQ137" i="6"/>
  <c r="DK137" i="6"/>
  <c r="DT133" i="6"/>
  <c r="DM139" i="6"/>
  <c r="DM138" i="6"/>
  <c r="DO138" i="6"/>
  <c r="DR139" i="6"/>
  <c r="DN145" i="6"/>
  <c r="DT139" i="6"/>
  <c r="DR144" i="6"/>
  <c r="DL140" i="6"/>
  <c r="DJ145" i="6"/>
  <c r="DL141" i="6"/>
  <c r="DP6" i="6"/>
  <c r="DS15" i="6"/>
  <c r="DQ6" i="6"/>
  <c r="DK13" i="6"/>
  <c r="DJ6" i="6"/>
  <c r="DL13" i="6"/>
  <c r="DS6" i="6"/>
  <c r="DN12" i="6"/>
  <c r="DN5" i="6"/>
  <c r="DQ10" i="6"/>
  <c r="DS28" i="6"/>
  <c r="DS7" i="6"/>
  <c r="DK15" i="6"/>
  <c r="DL7" i="6"/>
  <c r="DL14" i="6"/>
  <c r="DT8" i="6"/>
  <c r="DR13" i="6"/>
  <c r="DS20" i="6"/>
  <c r="DR38" i="6"/>
  <c r="DO25" i="6"/>
  <c r="DQ11" i="6"/>
  <c r="DS17" i="6"/>
  <c r="DQ25" i="6"/>
  <c r="DI19" i="6"/>
  <c r="DS27" i="6"/>
  <c r="DQ16" i="6"/>
  <c r="DM26" i="6"/>
  <c r="DS16" i="6"/>
  <c r="DK28" i="6"/>
  <c r="DR16" i="6"/>
  <c r="DN22" i="6"/>
  <c r="DT27" i="6"/>
  <c r="DJ34" i="6"/>
  <c r="DL44" i="6"/>
  <c r="DJ37" i="6"/>
  <c r="DJ49" i="6"/>
  <c r="DP26" i="6"/>
  <c r="DJ32" i="6"/>
  <c r="DO40" i="6"/>
  <c r="DN51" i="6"/>
  <c r="DM24" i="6"/>
  <c r="DS29" i="6"/>
  <c r="DT36" i="6"/>
  <c r="DP45" i="6"/>
  <c r="DR18" i="6"/>
  <c r="DN24" i="6"/>
  <c r="DT29" i="6"/>
  <c r="DJ36" i="6"/>
  <c r="DR45" i="6"/>
  <c r="DS30" i="6"/>
  <c r="DO38" i="6"/>
  <c r="DQ52" i="6"/>
  <c r="DP28" i="6"/>
  <c r="DP35" i="6"/>
  <c r="DT47" i="6"/>
  <c r="DM36" i="6"/>
  <c r="DS41" i="6"/>
  <c r="DQ46" i="6"/>
  <c r="DT52" i="6"/>
  <c r="DQ61" i="6"/>
  <c r="DR50" i="6"/>
  <c r="DK59" i="6"/>
  <c r="DO44" i="6"/>
  <c r="DK50" i="6"/>
  <c r="DN55" i="6"/>
  <c r="DP32" i="6"/>
  <c r="DL38" i="6"/>
  <c r="DJ43" i="6"/>
  <c r="DP48" i="6"/>
  <c r="DJ54" i="6"/>
  <c r="DK31" i="6"/>
  <c r="DI36" i="6"/>
  <c r="DO41" i="6"/>
  <c r="DK47" i="6"/>
  <c r="DN52" i="6"/>
  <c r="DT60" i="6"/>
  <c r="DT53" i="6"/>
  <c r="DT66" i="6"/>
  <c r="DM47" i="6"/>
  <c r="DK53" i="6"/>
  <c r="DS73" i="6"/>
  <c r="DS66" i="6"/>
  <c r="DM78" i="6"/>
  <c r="DM69" i="6"/>
  <c r="DJ59" i="6"/>
  <c r="DK66" i="6"/>
  <c r="DN62" i="6"/>
  <c r="DQ79" i="6"/>
  <c r="DR56" i="6"/>
  <c r="DO62" i="6"/>
  <c r="DK52" i="6"/>
  <c r="DI57" i="6"/>
  <c r="DL63" i="6"/>
  <c r="DS62" i="6"/>
  <c r="DM72" i="6"/>
  <c r="DT64" i="6"/>
  <c r="DR69" i="6"/>
  <c r="DO77" i="6"/>
  <c r="DQ62" i="6"/>
  <c r="DM68" i="6"/>
  <c r="DO74" i="6"/>
  <c r="DR86" i="6"/>
  <c r="DI84" i="6"/>
  <c r="DN73" i="6"/>
  <c r="DM84" i="6"/>
  <c r="DJ71" i="6"/>
  <c r="DR76" i="6"/>
  <c r="DI64" i="6"/>
  <c r="DO69" i="6"/>
  <c r="DI78" i="6"/>
  <c r="DL74" i="6"/>
  <c r="DK76" i="6"/>
  <c r="DK82" i="6"/>
  <c r="DO92" i="6"/>
  <c r="DT76" i="6"/>
  <c r="DM82" i="6"/>
  <c r="DQ90" i="6"/>
  <c r="DP75" i="6"/>
  <c r="DK81" i="6"/>
  <c r="DL88" i="6"/>
  <c r="DK78" i="6"/>
  <c r="DI85" i="6"/>
  <c r="DL83" i="6"/>
  <c r="DJ90" i="6"/>
  <c r="DK90" i="6"/>
  <c r="DP82" i="6"/>
  <c r="DK88" i="6"/>
  <c r="DJ94" i="6"/>
  <c r="DT113" i="6"/>
  <c r="DJ93" i="6"/>
  <c r="DR79" i="6"/>
  <c r="DN85" i="6"/>
  <c r="DS90" i="6"/>
  <c r="DJ92" i="6"/>
  <c r="DQ101" i="6"/>
  <c r="DM97" i="6"/>
  <c r="DQ103" i="6"/>
  <c r="DT105" i="6"/>
  <c r="DI103" i="6"/>
  <c r="DQ97" i="6"/>
  <c r="DJ104" i="6"/>
  <c r="DR91" i="6"/>
  <c r="DI97" i="6"/>
  <c r="DP102" i="6"/>
  <c r="DI92" i="6"/>
  <c r="DJ97" i="6"/>
  <c r="DN104" i="6"/>
  <c r="DR96" i="6"/>
  <c r="DP104" i="6"/>
  <c r="DM102" i="6"/>
  <c r="DR107" i="6"/>
  <c r="DJ123" i="6"/>
  <c r="DQ105" i="6"/>
  <c r="DO118" i="6"/>
  <c r="DR105" i="6"/>
  <c r="DS118" i="6"/>
  <c r="DM100" i="6"/>
  <c r="DS105" i="6"/>
  <c r="DL113" i="6"/>
  <c r="DM116" i="6"/>
  <c r="DI109" i="6"/>
  <c r="DR121" i="6"/>
  <c r="DN111" i="6"/>
  <c r="DP118" i="6"/>
  <c r="DS109" i="6"/>
  <c r="DK114" i="6"/>
  <c r="DO127" i="6"/>
  <c r="DL117" i="6"/>
  <c r="DO116" i="6"/>
  <c r="DK107" i="6"/>
  <c r="DN112" i="6"/>
  <c r="DP120" i="6"/>
  <c r="DT122" i="6"/>
  <c r="DI116" i="6"/>
  <c r="DJ121" i="6"/>
  <c r="DP127" i="6"/>
  <c r="DT115" i="6"/>
  <c r="DR120" i="6"/>
  <c r="DI128" i="6"/>
  <c r="DQ126" i="6"/>
  <c r="DO119" i="6"/>
  <c r="DR126" i="6"/>
  <c r="DJ125" i="6"/>
  <c r="DN123" i="6"/>
  <c r="DT121" i="6"/>
  <c r="DM128" i="6"/>
  <c r="DM125" i="6"/>
  <c r="DS130" i="6"/>
  <c r="DJ135" i="6"/>
  <c r="DN129" i="6"/>
  <c r="DI132" i="6"/>
  <c r="DR125" i="6"/>
  <c r="DI131" i="6"/>
  <c r="DS134" i="6"/>
  <c r="DJ130" i="6"/>
  <c r="DT136" i="6"/>
  <c r="DL136" i="6"/>
  <c r="DJ132" i="6"/>
  <c r="DS138" i="6"/>
  <c r="DS137" i="6"/>
  <c r="DJ134" i="6"/>
  <c r="DO140" i="6"/>
  <c r="DO139" i="6"/>
  <c r="DQ139" i="6"/>
  <c r="DP140" i="6"/>
  <c r="DK143" i="6"/>
  <c r="DJ140" i="6"/>
  <c r="DP145" i="6"/>
  <c r="DT140" i="6"/>
  <c r="DR145" i="6"/>
  <c r="DT141" i="6"/>
  <c r="DI13" i="6"/>
  <c r="DO7" i="6"/>
  <c r="DR14" i="6"/>
  <c r="DI7" i="6"/>
  <c r="DN13" i="6"/>
  <c r="DL6" i="6"/>
  <c r="DK11" i="6"/>
  <c r="DM30" i="6"/>
  <c r="DJ8" i="6"/>
  <c r="DR17" i="6"/>
  <c r="DT7" i="6"/>
  <c r="DO15" i="6"/>
  <c r="DJ9" i="6"/>
  <c r="DP14" i="6"/>
  <c r="DJ21" i="6"/>
  <c r="DJ44" i="6"/>
  <c r="DM27" i="6"/>
  <c r="DO12" i="6"/>
  <c r="DM18" i="6"/>
  <c r="DQ27" i="6"/>
  <c r="DS19" i="6"/>
  <c r="DO29" i="6"/>
  <c r="DK17" i="6"/>
  <c r="DI28" i="6"/>
  <c r="DM17" i="6"/>
  <c r="DN36" i="6"/>
  <c r="DP17" i="6"/>
  <c r="DL23" i="6"/>
  <c r="DJ28" i="6"/>
  <c r="DT35" i="6"/>
  <c r="DP46" i="6"/>
  <c r="DQ39" i="6"/>
  <c r="DL53" i="6"/>
  <c r="DN27" i="6"/>
  <c r="DP33" i="6"/>
  <c r="DI41" i="6"/>
  <c r="DJ58" i="6"/>
  <c r="DK25" i="6"/>
  <c r="DI30" i="6"/>
  <c r="DM37" i="6"/>
  <c r="DR48" i="6"/>
  <c r="DP19" i="6"/>
  <c r="DL25" i="6"/>
  <c r="DJ30" i="6"/>
  <c r="DP37" i="6"/>
  <c r="DL47" i="6"/>
  <c r="DQ31" i="6"/>
  <c r="DL39" i="6"/>
  <c r="DS55" i="6"/>
  <c r="DN29" i="6"/>
  <c r="DL36" i="6"/>
  <c r="DO31" i="6"/>
  <c r="DK37" i="6"/>
  <c r="DI42" i="6"/>
  <c r="DO47" i="6"/>
  <c r="DM53" i="6"/>
  <c r="DM67" i="6"/>
  <c r="DP51" i="6"/>
  <c r="DL60" i="6"/>
  <c r="DM45" i="6"/>
  <c r="DS50" i="6"/>
  <c r="DI56" i="6"/>
  <c r="DN33" i="6"/>
  <c r="DT38" i="6"/>
  <c r="DR43" i="6"/>
  <c r="DN49" i="6"/>
  <c r="DT54" i="6"/>
  <c r="DS31" i="6"/>
  <c r="DQ36" i="6"/>
  <c r="DM42" i="6"/>
  <c r="DS47" i="6"/>
  <c r="DS53" i="6"/>
  <c r="DL65" i="6"/>
  <c r="DL54" i="6"/>
  <c r="DO42" i="6"/>
  <c r="DK48" i="6"/>
  <c r="DM54" i="6"/>
  <c r="DM60" i="6"/>
  <c r="DL67" i="6"/>
  <c r="DL62" i="6"/>
  <c r="DT75" i="6"/>
  <c r="DR59" i="6"/>
  <c r="DQ67" i="6"/>
  <c r="DI63" i="6"/>
  <c r="DJ52" i="6"/>
  <c r="DP57" i="6"/>
  <c r="DJ63" i="6"/>
  <c r="DS52" i="6"/>
  <c r="DQ57" i="6"/>
  <c r="DJ64" i="6"/>
  <c r="DM63" i="6"/>
  <c r="DM74" i="6"/>
  <c r="DJ65" i="6"/>
  <c r="DP70" i="6"/>
  <c r="DN78" i="6"/>
  <c r="DO63" i="6"/>
  <c r="DK69" i="6"/>
  <c r="DK75" i="6"/>
  <c r="DQ91" i="6"/>
  <c r="DM85" i="6"/>
  <c r="DS74" i="6"/>
  <c r="DQ85" i="6"/>
  <c r="DR71" i="6"/>
  <c r="DK79" i="6"/>
  <c r="DQ64" i="6"/>
  <c r="DM70" i="6"/>
  <c r="DO79" i="6"/>
  <c r="DS75" i="6"/>
  <c r="DS76" i="6"/>
  <c r="DP83" i="6"/>
  <c r="DL72" i="6"/>
  <c r="DJ77" i="6"/>
  <c r="DQ83" i="6"/>
  <c r="DJ88" i="6"/>
  <c r="DN76" i="6"/>
  <c r="DO82" i="6"/>
  <c r="DL89" i="6"/>
  <c r="DS78" i="6"/>
  <c r="DT85" i="6"/>
  <c r="DQ84" i="6"/>
  <c r="DL91" i="6"/>
  <c r="DO91" i="6"/>
  <c r="DN83" i="6"/>
  <c r="DT88" i="6"/>
  <c r="DK96" i="6"/>
  <c r="DM95" i="6"/>
  <c r="DT93" i="6"/>
  <c r="DP80" i="6"/>
  <c r="DL86" i="6"/>
  <c r="DN91" i="6"/>
  <c r="DT92" i="6"/>
  <c r="DP91" i="6"/>
  <c r="DN98" i="6"/>
  <c r="DR104" i="6"/>
  <c r="DP97" i="6"/>
  <c r="DK106" i="6"/>
  <c r="DJ98" i="6"/>
  <c r="DS106" i="6"/>
  <c r="DP92" i="6"/>
  <c r="DR97" i="6"/>
  <c r="DL103" i="6"/>
  <c r="DQ92" i="6"/>
  <c r="DT97" i="6"/>
  <c r="DQ107" i="6"/>
  <c r="DL97" i="6"/>
  <c r="DL105" i="6"/>
  <c r="DK103" i="6"/>
  <c r="DP108" i="6"/>
  <c r="DN109" i="6"/>
  <c r="DL106" i="6"/>
  <c r="DI119" i="6"/>
  <c r="DM106" i="6"/>
  <c r="DN119" i="6"/>
  <c r="DK101" i="6"/>
  <c r="DN106" i="6"/>
  <c r="DO106" i="6"/>
  <c r="DI121" i="6"/>
  <c r="DS110" i="6"/>
  <c r="DP106" i="6"/>
  <c r="DQ112" i="6"/>
  <c r="DJ119" i="6"/>
  <c r="DI110" i="6"/>
  <c r="DP115" i="6"/>
  <c r="DJ128" i="6"/>
  <c r="DT118" i="6"/>
  <c r="DM117" i="6"/>
  <c r="DS107" i="6"/>
  <c r="DM113" i="6"/>
  <c r="DP121" i="6"/>
  <c r="DI124" i="6"/>
  <c r="DQ116" i="6"/>
  <c r="DS121" i="6"/>
  <c r="DI129" i="6"/>
  <c r="DJ116" i="6"/>
  <c r="DK121" i="6"/>
  <c r="DK129" i="6"/>
  <c r="DK128" i="6"/>
  <c r="DM120" i="6"/>
  <c r="DK127" i="6"/>
  <c r="DS126" i="6"/>
  <c r="DR124" i="6"/>
  <c r="DJ122" i="6"/>
  <c r="DQ129" i="6"/>
  <c r="DO126" i="6"/>
  <c r="DK131" i="6"/>
  <c r="DS135" i="6"/>
  <c r="DI130" i="6"/>
  <c r="DT132" i="6"/>
  <c r="DP126" i="6"/>
  <c r="DS131" i="6"/>
  <c r="DQ136" i="6"/>
  <c r="DR130" i="6"/>
  <c r="DI137" i="6"/>
  <c r="DP137" i="6"/>
  <c r="DR132" i="6"/>
  <c r="DS139" i="6"/>
  <c r="DI138" i="6"/>
  <c r="DR134" i="6"/>
  <c r="DQ141" i="6"/>
  <c r="DQ140" i="6"/>
  <c r="DS140" i="6"/>
  <c r="DN141" i="6"/>
  <c r="DS143" i="6"/>
  <c r="DR140" i="6"/>
  <c r="DK144" i="6"/>
  <c r="DJ141" i="6"/>
  <c r="DK145" i="6"/>
  <c r="DJ142" i="6"/>
  <c r="DN7" i="6"/>
  <c r="DL16" i="6"/>
  <c r="DR6" i="6"/>
  <c r="DT14" i="6"/>
  <c r="DN8" i="6"/>
  <c r="DT20" i="6"/>
  <c r="DP8" i="6"/>
  <c r="DM16" i="6"/>
  <c r="DP7" i="6"/>
  <c r="DP16" i="6"/>
  <c r="DQ7" i="6"/>
  <c r="DT16" i="6"/>
  <c r="DT6" i="6"/>
  <c r="DP12" i="6"/>
  <c r="DO6" i="6"/>
  <c r="DO9" i="6"/>
  <c r="DL18" i="6"/>
  <c r="DK8" i="6"/>
  <c r="DS18" i="6"/>
  <c r="DR9" i="6"/>
  <c r="DQ15" i="6"/>
  <c r="DR23" i="6"/>
  <c r="DQ19" i="6"/>
  <c r="DN39" i="6"/>
  <c r="DM13" i="6"/>
  <c r="DR19" i="6"/>
  <c r="DI29" i="6"/>
  <c r="DM20" i="6"/>
  <c r="DQ41" i="6"/>
  <c r="DP18" i="6"/>
  <c r="DQ29" i="6"/>
  <c r="DQ18" i="6"/>
  <c r="DO28" i="6"/>
  <c r="DN18" i="6"/>
  <c r="DT23" i="6"/>
  <c r="DR28" i="6"/>
  <c r="DO36" i="6"/>
  <c r="DO30" i="6"/>
  <c r="DN40" i="6"/>
  <c r="DP54" i="6"/>
  <c r="DL28" i="6"/>
  <c r="DN34" i="6"/>
  <c r="DJ42" i="6"/>
  <c r="DP61" i="6"/>
  <c r="DS25" i="6"/>
  <c r="DQ30" i="6"/>
  <c r="DK38" i="6"/>
  <c r="DI76" i="6"/>
  <c r="DN20" i="6"/>
  <c r="DT25" i="6"/>
  <c r="DR30" i="6"/>
  <c r="DN38" i="6"/>
  <c r="DT48" i="6"/>
  <c r="DN32" i="6"/>
  <c r="DT40" i="6"/>
  <c r="DP24" i="6"/>
  <c r="DL30" i="6"/>
  <c r="DR37" i="6"/>
  <c r="DM32" i="6"/>
  <c r="DS37" i="6"/>
  <c r="DQ42" i="6"/>
  <c r="DM48" i="6"/>
  <c r="DQ54" i="6"/>
  <c r="DL69" i="6"/>
  <c r="DI52" i="6"/>
  <c r="DK62" i="6"/>
  <c r="DK46" i="6"/>
  <c r="DI51" i="6"/>
  <c r="DS57" i="6"/>
  <c r="DL34" i="6"/>
  <c r="DJ39" i="6"/>
  <c r="DP44" i="6"/>
  <c r="DL50" i="6"/>
  <c r="DO55" i="6"/>
  <c r="DI32" i="6"/>
  <c r="DO37" i="6"/>
  <c r="DK43" i="6"/>
  <c r="DI48" i="6"/>
  <c r="DK54" i="6"/>
  <c r="DP49" i="6"/>
  <c r="DQ55" i="6"/>
  <c r="DM43" i="6"/>
  <c r="DS48" i="6"/>
  <c r="DR55" i="6"/>
  <c r="DO61" i="6"/>
  <c r="DN68" i="6"/>
  <c r="DR63" i="6"/>
  <c r="DP87" i="6"/>
  <c r="DP60" i="6"/>
  <c r="DS68" i="6"/>
  <c r="DS64" i="6"/>
  <c r="DR52" i="6"/>
  <c r="DN58" i="6"/>
  <c r="DQ65" i="6"/>
  <c r="DI53" i="6"/>
  <c r="DO58" i="6"/>
  <c r="DT65" i="6"/>
  <c r="DK64" i="6"/>
  <c r="DN77" i="6"/>
  <c r="DR65" i="6"/>
  <c r="DN71" i="6"/>
  <c r="DJ80" i="6"/>
  <c r="DM64" i="6"/>
  <c r="DS69" i="6"/>
  <c r="DM76" i="6"/>
  <c r="DL75" i="6"/>
  <c r="DL92" i="6"/>
  <c r="DM75" i="6"/>
  <c r="DJ67" i="6"/>
  <c r="DI72" i="6"/>
  <c r="DM81" i="6"/>
  <c r="DO65" i="6"/>
  <c r="DK71" i="6"/>
  <c r="DO81" i="6"/>
  <c r="DK77" i="6"/>
  <c r="DI77" i="6"/>
  <c r="DJ84" i="6"/>
  <c r="DT72" i="6"/>
  <c r="DR77" i="6"/>
  <c r="DK84" i="6"/>
  <c r="DK89" i="6"/>
  <c r="DL77" i="6"/>
  <c r="DI83" i="6"/>
  <c r="DI93" i="6"/>
  <c r="DM79" i="6"/>
  <c r="DN86" i="6"/>
  <c r="DK85" i="6"/>
  <c r="DS93" i="6"/>
  <c r="DN94" i="6"/>
  <c r="DL84" i="6"/>
  <c r="DJ89" i="6"/>
  <c r="DN92" i="6"/>
  <c r="DM96" i="6"/>
  <c r="DO94" i="6"/>
  <c r="DN81" i="6"/>
  <c r="DT86" i="6"/>
  <c r="DS92" i="6"/>
  <c r="DL93" i="6"/>
  <c r="DK92" i="6"/>
  <c r="DI99" i="6"/>
  <c r="DN105" i="6"/>
  <c r="DR98" i="6"/>
  <c r="DL109" i="6"/>
  <c r="DS98" i="6"/>
  <c r="DO108" i="6"/>
  <c r="DN93" i="6"/>
  <c r="DK98" i="6"/>
  <c r="DK104" i="6"/>
  <c r="DO93" i="6"/>
  <c r="DL98" i="6"/>
  <c r="DP111" i="6"/>
  <c r="DM98" i="6"/>
  <c r="DT107" i="6"/>
  <c r="DS103" i="6"/>
  <c r="DM109" i="6"/>
  <c r="DK110" i="6"/>
  <c r="DI107" i="6"/>
  <c r="DL124" i="6"/>
  <c r="DJ107" i="6"/>
  <c r="DS128" i="6"/>
  <c r="DS101" i="6"/>
  <c r="DL107" i="6"/>
  <c r="DM107" i="6"/>
  <c r="DL129" i="6"/>
  <c r="DM111" i="6"/>
  <c r="DN107" i="6"/>
  <c r="DR113" i="6"/>
  <c r="DS124" i="6"/>
  <c r="DQ110" i="6"/>
  <c r="DL116" i="6"/>
  <c r="DM131" i="6"/>
  <c r="DP119" i="6"/>
  <c r="DJ118" i="6"/>
  <c r="DI108" i="6"/>
  <c r="DQ114" i="6"/>
  <c r="DN122" i="6"/>
  <c r="DN125" i="6"/>
  <c r="DO117" i="6"/>
  <c r="DL122" i="6"/>
  <c r="DQ131" i="6"/>
  <c r="DR116" i="6"/>
  <c r="DM122" i="6"/>
  <c r="DK130" i="6"/>
  <c r="DO129" i="6"/>
  <c r="DO121" i="6"/>
  <c r="DO128" i="6"/>
  <c r="DL127" i="6"/>
  <c r="DK125" i="6"/>
  <c r="DR122" i="6"/>
  <c r="DM130" i="6"/>
  <c r="DI127" i="6"/>
  <c r="DK132" i="6"/>
  <c r="DR136" i="6"/>
  <c r="DT130" i="6"/>
  <c r="DJ133" i="6"/>
  <c r="DN127" i="6"/>
  <c r="DM132" i="6"/>
  <c r="DK133" i="6"/>
  <c r="DP131" i="6"/>
  <c r="DK140" i="6"/>
  <c r="DQ138" i="6"/>
  <c r="DP133" i="6"/>
  <c r="DM141" i="6"/>
  <c r="DK139" i="6"/>
  <c r="DP135" i="6"/>
  <c r="DS142" i="6"/>
  <c r="DS141" i="6"/>
  <c r="DQ143" i="6"/>
  <c r="DL142" i="6"/>
  <c r="DI144" i="6"/>
  <c r="DP141" i="6"/>
  <c r="DS144" i="6"/>
  <c r="DR141" i="6"/>
  <c r="DS145" i="6"/>
  <c r="DR142" i="6"/>
  <c r="DM21" i="6"/>
  <c r="DQ8" i="6"/>
  <c r="DO19" i="6"/>
  <c r="DR8" i="6"/>
  <c r="DN17" i="6"/>
  <c r="DJ7" i="6"/>
  <c r="DQ13" i="6"/>
  <c r="DJ10" i="6"/>
  <c r="DR10" i="6"/>
  <c r="DO14" i="6"/>
  <c r="DP9" i="6"/>
  <c r="DI20" i="6"/>
  <c r="DP10" i="6"/>
  <c r="DK16" i="6"/>
  <c r="DI24" i="6"/>
  <c r="DK20" i="6"/>
  <c r="DO8" i="6"/>
  <c r="DK14" i="6"/>
  <c r="DL20" i="6"/>
  <c r="DR32" i="6"/>
  <c r="DQ21" i="6"/>
  <c r="DI12" i="6"/>
  <c r="DJ19" i="6"/>
  <c r="DJ12" i="6"/>
  <c r="DK19" i="6"/>
  <c r="DK40" i="6"/>
  <c r="DL19" i="6"/>
  <c r="DJ24" i="6"/>
  <c r="DP29" i="6"/>
  <c r="DI37" i="6"/>
  <c r="DL31" i="6"/>
  <c r="DT41" i="6"/>
  <c r="DQ56" i="6"/>
  <c r="DT28" i="6"/>
  <c r="DI35" i="6"/>
  <c r="DL43" i="6"/>
  <c r="DK21" i="6"/>
  <c r="DI26" i="6"/>
  <c r="DN31" i="6"/>
  <c r="DR40" i="6"/>
  <c r="DP15" i="6"/>
  <c r="DL21" i="6"/>
  <c r="DJ26" i="6"/>
  <c r="DP31" i="6"/>
  <c r="DI39" i="6"/>
  <c r="DP50" i="6"/>
  <c r="DT33" i="6"/>
  <c r="DM41" i="6"/>
  <c r="DN25" i="6"/>
  <c r="DT30" i="6"/>
  <c r="DP38" i="6"/>
  <c r="DK33" i="6"/>
  <c r="DI38" i="6"/>
  <c r="DO43" i="6"/>
  <c r="DK49" i="6"/>
  <c r="DJ55" i="6"/>
  <c r="DP47" i="6"/>
  <c r="DN53" i="6"/>
  <c r="DO64" i="6"/>
  <c r="DS46" i="6"/>
  <c r="DQ51" i="6"/>
  <c r="DP58" i="6"/>
  <c r="DT34" i="6"/>
  <c r="DR39" i="6"/>
  <c r="DN45" i="6"/>
  <c r="DT50" i="6"/>
  <c r="DL56" i="6"/>
  <c r="DQ32" i="6"/>
  <c r="DM38" i="6"/>
  <c r="DS43" i="6"/>
  <c r="DQ48" i="6"/>
  <c r="DP55" i="6"/>
  <c r="DN50" i="6"/>
  <c r="DN56" i="6"/>
  <c r="DK44" i="6"/>
  <c r="DI49" i="6"/>
  <c r="DO56" i="6"/>
  <c r="DJ62" i="6"/>
  <c r="DI69" i="6"/>
  <c r="DP64" i="6"/>
  <c r="DS94" i="6"/>
  <c r="DT61" i="6"/>
  <c r="DP69" i="6"/>
  <c r="DP65" i="6"/>
  <c r="DP53" i="6"/>
  <c r="DL59" i="6"/>
  <c r="DN66" i="6"/>
  <c r="DQ53" i="6"/>
  <c r="DM59" i="6"/>
  <c r="DO66" i="6"/>
  <c r="DR66" i="6"/>
  <c r="DJ61" i="6"/>
  <c r="DP66" i="6"/>
  <c r="DO72" i="6"/>
  <c r="DI82" i="6"/>
  <c r="DK65" i="6"/>
  <c r="DI70" i="6"/>
  <c r="DP77" i="6"/>
  <c r="DP76" i="6"/>
  <c r="DK70" i="6"/>
  <c r="DQ76" i="6"/>
  <c r="DR67" i="6"/>
  <c r="DS72" i="6"/>
  <c r="DS82" i="6"/>
  <c r="DM66" i="6"/>
  <c r="DS71" i="6"/>
  <c r="DS83" i="6"/>
  <c r="DL78" i="6"/>
  <c r="DQ77" i="6"/>
  <c r="DO85" i="6"/>
  <c r="DJ73" i="6"/>
  <c r="DP78" i="6"/>
  <c r="DP85" i="6"/>
  <c r="DN72" i="6"/>
  <c r="DT77" i="6"/>
  <c r="DT83" i="6"/>
  <c r="DS104" i="6"/>
  <c r="DR80" i="6"/>
  <c r="DS87" i="6"/>
  <c r="DO86" i="6"/>
  <c r="DI94" i="6"/>
  <c r="DN79" i="6"/>
  <c r="DT84" i="6"/>
  <c r="DT89" i="6"/>
  <c r="DR93" i="6"/>
  <c r="DN88" i="6"/>
  <c r="DN95" i="6"/>
  <c r="DL82" i="6"/>
  <c r="DJ87" i="6"/>
  <c r="DK93" i="6"/>
  <c r="DQ94" i="6"/>
  <c r="DM93" i="6"/>
  <c r="DT99" i="6"/>
  <c r="DL99" i="6"/>
  <c r="DM99" i="6"/>
  <c r="DT110" i="6"/>
  <c r="DN99" i="6"/>
  <c r="DP88" i="6"/>
  <c r="DL94" i="6"/>
  <c r="DT98" i="6"/>
  <c r="DR108" i="6"/>
  <c r="DM94" i="6"/>
  <c r="DQ99" i="6"/>
  <c r="DT120" i="6"/>
  <c r="DR99" i="6"/>
  <c r="DK99" i="6"/>
  <c r="DI104" i="6"/>
  <c r="DJ110" i="6"/>
  <c r="DR111" i="6"/>
  <c r="DS108" i="6"/>
  <c r="DM126" i="6"/>
  <c r="DQ109" i="6"/>
  <c r="DK97" i="6"/>
  <c r="DI102" i="6"/>
  <c r="DJ108" i="6"/>
  <c r="DK108" i="6"/>
  <c r="DO104" i="6"/>
  <c r="DP112" i="6"/>
  <c r="DL108" i="6"/>
  <c r="DJ114" i="6"/>
  <c r="DI106" i="6"/>
  <c r="DO111" i="6"/>
  <c r="DI117" i="6"/>
  <c r="DL112" i="6"/>
  <c r="DN120" i="6"/>
  <c r="DQ119" i="6"/>
  <c r="DQ108" i="6"/>
  <c r="DJ115" i="6"/>
  <c r="DS116" i="6"/>
  <c r="DL130" i="6"/>
  <c r="DM118" i="6"/>
  <c r="DR123" i="6"/>
  <c r="DJ112" i="6"/>
  <c r="DP117" i="6"/>
  <c r="DS123" i="6"/>
  <c r="DR131" i="6"/>
  <c r="DQ130" i="6"/>
  <c r="DP122" i="6"/>
  <c r="DP129" i="6"/>
  <c r="DQ128" i="6"/>
  <c r="DM127" i="6"/>
  <c r="DP123" i="6"/>
  <c r="DQ132" i="6"/>
  <c r="DT127" i="6"/>
  <c r="DK134" i="6"/>
  <c r="DL126" i="6"/>
  <c r="DN131" i="6"/>
  <c r="DI134" i="6"/>
  <c r="DL128" i="6"/>
  <c r="DO133" i="6"/>
  <c r="DS133" i="6"/>
  <c r="DN132" i="6"/>
  <c r="DO134" i="6"/>
  <c r="DI139" i="6"/>
  <c r="DQ134" i="6"/>
  <c r="DM145" i="6"/>
  <c r="DM140" i="6"/>
  <c r="DN136" i="6"/>
  <c r="DM143" i="6"/>
  <c r="DO143" i="6"/>
  <c r="DK142" i="6"/>
  <c r="DT142" i="6"/>
  <c r="DQ144" i="6"/>
  <c r="DN142" i="6"/>
  <c r="DI145" i="6"/>
  <c r="DP142" i="6"/>
  <c r="DJ138" i="6"/>
  <c r="DP143" i="6"/>
  <c r="DM7" i="6"/>
  <c r="DM19" i="6"/>
  <c r="DL10" i="6"/>
  <c r="DM25" i="6"/>
  <c r="DT9" i="6"/>
  <c r="DR7" i="6"/>
  <c r="DI14" i="6"/>
  <c r="DI21" i="6"/>
  <c r="DL11" i="6"/>
  <c r="DR15" i="6"/>
  <c r="DI10" i="6"/>
  <c r="DQ23" i="6"/>
  <c r="DN11" i="6"/>
  <c r="DO17" i="6"/>
  <c r="DI25" i="6"/>
  <c r="DN21" i="6"/>
  <c r="DM9" i="6"/>
  <c r="DS14" i="6"/>
  <c r="DO21" i="6"/>
  <c r="DQ35" i="6"/>
  <c r="DO22" i="6"/>
  <c r="DQ12" i="6"/>
  <c r="DO20" i="6"/>
  <c r="DR12" i="6"/>
  <c r="DP20" i="6"/>
  <c r="DN46" i="6"/>
  <c r="DT19" i="6"/>
  <c r="DR24" i="6"/>
  <c r="DN30" i="6"/>
  <c r="DS38" i="6"/>
  <c r="DT32" i="6"/>
  <c r="DN44" i="6"/>
  <c r="DL24" i="6"/>
  <c r="DJ29" i="6"/>
  <c r="DS36" i="6"/>
  <c r="DR44" i="6"/>
  <c r="DS21" i="6"/>
  <c r="DQ26" i="6"/>
  <c r="DK32" i="6"/>
  <c r="DJ41" i="6"/>
  <c r="DN16" i="6"/>
  <c r="DT21" i="6"/>
  <c r="DR26" i="6"/>
  <c r="DL32" i="6"/>
  <c r="DS40" i="6"/>
  <c r="DI55" i="6"/>
  <c r="DR34" i="6"/>
  <c r="DR42" i="6"/>
  <c r="DL26" i="6"/>
  <c r="DT31" i="6"/>
  <c r="DM39" i="6"/>
  <c r="DS33" i="6"/>
  <c r="DQ38" i="6"/>
  <c r="DM44" i="6"/>
  <c r="DS49" i="6"/>
  <c r="DT56" i="6"/>
  <c r="DN48" i="6"/>
  <c r="DR54" i="6"/>
  <c r="DK42" i="6"/>
  <c r="DI47" i="6"/>
  <c r="DL52" i="6"/>
  <c r="DN59" i="6"/>
  <c r="DJ35" i="6"/>
  <c r="DP40" i="6"/>
  <c r="DL46" i="6"/>
  <c r="DJ51" i="6"/>
  <c r="DT57" i="6"/>
  <c r="DO33" i="6"/>
  <c r="DK39" i="6"/>
  <c r="DI44" i="6"/>
  <c r="DO49" i="6"/>
  <c r="DM56" i="6"/>
  <c r="DL51" i="6"/>
  <c r="DK57" i="6"/>
  <c r="DS44" i="6"/>
  <c r="DQ49" i="6"/>
  <c r="DL57" i="6"/>
  <c r="DT62" i="6"/>
  <c r="DT71" i="6"/>
  <c r="DM65" i="6"/>
  <c r="DP56" i="6"/>
  <c r="DM62" i="6"/>
  <c r="DS59" i="6"/>
  <c r="DL66" i="6"/>
  <c r="DN54" i="6"/>
  <c r="DT59" i="6"/>
  <c r="DT69" i="6"/>
  <c r="DO54" i="6"/>
  <c r="DK60" i="6"/>
  <c r="DJ68" i="6"/>
  <c r="DI67" i="6"/>
  <c r="DR61" i="6"/>
  <c r="DN67" i="6"/>
  <c r="DI73" i="6"/>
  <c r="DK86" i="6"/>
  <c r="DS65" i="6"/>
  <c r="DQ70" i="6"/>
  <c r="DQ78" i="6"/>
  <c r="DS77" i="6"/>
  <c r="DS70" i="6"/>
  <c r="DS80" i="6"/>
  <c r="DP68" i="6"/>
  <c r="DO73" i="6"/>
  <c r="DO83" i="6"/>
  <c r="DK67" i="6"/>
  <c r="DJ72" i="6"/>
  <c r="DS84" i="6"/>
  <c r="DP79" i="6"/>
  <c r="DO78" i="6"/>
  <c r="DI86" i="6"/>
  <c r="DR73" i="6"/>
  <c r="DI79" i="6"/>
  <c r="DJ86" i="6"/>
  <c r="DL73" i="6"/>
  <c r="DJ78" i="6"/>
  <c r="DN84" i="6"/>
  <c r="DI75" i="6"/>
  <c r="DL81" i="6"/>
  <c r="DM88" i="6"/>
  <c r="DI87" i="6"/>
  <c r="DQ86" i="6"/>
  <c r="DL80" i="6"/>
  <c r="DJ85" i="6"/>
  <c r="DO90" i="6"/>
  <c r="DK94" i="6"/>
  <c r="DM89" i="6"/>
  <c r="DN96" i="6"/>
  <c r="DT82" i="6"/>
  <c r="DR87" i="6"/>
  <c r="DP94" i="6"/>
  <c r="DP95" i="6"/>
  <c r="DR94" i="6"/>
  <c r="DN100" i="6"/>
  <c r="DP100" i="6"/>
  <c r="DR100" i="6"/>
  <c r="DL114" i="6"/>
  <c r="DS100" i="6"/>
  <c r="DN89" i="6"/>
  <c r="DT94" i="6"/>
  <c r="DP99" i="6"/>
  <c r="DO89" i="6"/>
  <c r="DK95" i="6"/>
  <c r="DK100" i="6"/>
  <c r="DQ125" i="6"/>
  <c r="DL100" i="6"/>
  <c r="DS99" i="6"/>
  <c r="DQ104" i="6"/>
  <c r="DQ111" i="6"/>
  <c r="DS114" i="6"/>
  <c r="DP109" i="6"/>
  <c r="DN103" i="6"/>
  <c r="DN110" i="6"/>
  <c r="DS97" i="6"/>
  <c r="DQ102" i="6"/>
  <c r="DT109" i="6"/>
  <c r="DR110" i="6"/>
  <c r="DM105" i="6"/>
  <c r="DQ113" i="6"/>
  <c r="DT108" i="6"/>
  <c r="DT114" i="6"/>
  <c r="DQ106" i="6"/>
  <c r="DI112" i="6"/>
  <c r="DR118" i="6"/>
  <c r="DK113" i="6"/>
  <c r="DM121" i="6"/>
  <c r="DO120" i="6"/>
  <c r="DO109" i="6"/>
  <c r="DP116" i="6"/>
  <c r="DQ117" i="6"/>
  <c r="DO113" i="6"/>
  <c r="DK119" i="6"/>
  <c r="DJ124" i="6"/>
  <c r="DR112" i="6"/>
  <c r="DN118" i="6"/>
  <c r="DK124" i="6"/>
  <c r="DO122" i="6"/>
  <c r="DK117" i="6"/>
  <c r="DL123" i="6"/>
  <c r="DM133" i="6"/>
  <c r="DT129" i="6"/>
  <c r="DR128" i="6"/>
  <c r="DN124" i="6"/>
  <c r="DN133" i="6"/>
  <c r="DN128" i="6"/>
  <c r="DM129" i="6"/>
  <c r="DT126" i="6"/>
  <c r="DS132" i="6"/>
  <c r="DN135" i="6"/>
  <c r="DT128" i="6"/>
  <c r="DP134" i="6"/>
  <c r="DL134" i="6"/>
  <c r="DL133" i="6"/>
  <c r="DO135" i="6"/>
  <c r="DI141" i="6"/>
  <c r="DI135" i="6"/>
  <c r="DI140" i="6"/>
  <c r="DO141" i="6"/>
  <c r="DL137" i="6"/>
  <c r="DM144" i="6"/>
  <c r="DO144" i="6"/>
  <c r="DL138" i="6"/>
  <c r="DJ143" i="6"/>
  <c r="DO145" i="6"/>
  <c r="DL143" i="6"/>
  <c r="DQ145" i="6"/>
  <c r="DN143" i="6"/>
  <c r="DR138" i="6"/>
  <c r="DN144" i="6"/>
  <c r="DS9" i="6"/>
  <c r="DI9" i="6"/>
  <c r="DO11" i="6"/>
  <c r="DG3" i="6"/>
  <c r="DI5" i="6"/>
  <c r="DK9" i="6"/>
  <c r="DK22" i="6"/>
  <c r="DL9" i="6"/>
  <c r="DT22" i="6"/>
  <c r="DS23" i="6"/>
  <c r="DP11" i="6"/>
  <c r="DK5" i="6"/>
  <c r="DM10" i="6"/>
  <c r="DI16" i="6"/>
  <c r="DN10" i="6"/>
  <c r="DQ5" i="6"/>
  <c r="DO10" i="6"/>
  <c r="DK27" i="6"/>
  <c r="DI8" i="6"/>
  <c r="DI15" i="6"/>
  <c r="DO5" i="6"/>
  <c r="DS12" i="6"/>
  <c r="DQ20" i="6"/>
  <c r="DT10" i="6"/>
  <c r="DK24" i="6"/>
  <c r="DL12" i="6"/>
  <c r="DI18" i="6"/>
  <c r="DI27" i="6"/>
  <c r="DL22" i="6"/>
  <c r="DK10" i="6"/>
  <c r="DJ15" i="6"/>
  <c r="DM22" i="6"/>
  <c r="DT37" i="6"/>
  <c r="DK23" i="6"/>
  <c r="DO13" i="6"/>
  <c r="DR21" i="6"/>
  <c r="DP13" i="6"/>
  <c r="DS22" i="6"/>
  <c r="DL15" i="6"/>
  <c r="DJ20" i="6"/>
  <c r="DP25" i="6"/>
  <c r="DI31" i="6"/>
  <c r="DP39" i="6"/>
  <c r="DM33" i="6"/>
  <c r="DJ45" i="6"/>
  <c r="DT24" i="6"/>
  <c r="DR29" i="6"/>
  <c r="DL37" i="6"/>
  <c r="DL45" i="6"/>
  <c r="DI22" i="6"/>
  <c r="DO27" i="6"/>
  <c r="DQ33" i="6"/>
  <c r="DN42" i="6"/>
  <c r="DL17" i="6"/>
  <c r="DJ22" i="6"/>
  <c r="DP27" i="6"/>
  <c r="DR33" i="6"/>
  <c r="DL41" i="6"/>
  <c r="DM57" i="6"/>
  <c r="DN35" i="6"/>
  <c r="DT43" i="6"/>
  <c r="DT26" i="6"/>
  <c r="DO32" i="6"/>
  <c r="DJ40" i="6"/>
  <c r="DI34" i="6"/>
  <c r="DO39" i="6"/>
  <c r="DK45" i="6"/>
  <c r="DI50" i="6"/>
  <c r="DO57" i="6"/>
  <c r="DL49" i="6"/>
  <c r="DK55" i="6"/>
  <c r="DS42" i="6"/>
  <c r="DQ47" i="6"/>
  <c r="DO53" i="6"/>
  <c r="DN60" i="6"/>
  <c r="DR35" i="6"/>
  <c r="DN41" i="6"/>
  <c r="DT46" i="6"/>
  <c r="DR51" i="6"/>
  <c r="DQ58" i="6"/>
  <c r="DM34" i="6"/>
  <c r="DS39" i="6"/>
  <c r="DQ44" i="6"/>
  <c r="DM50" i="6"/>
  <c r="DJ57" i="6"/>
  <c r="DT51" i="6"/>
  <c r="DS58" i="6"/>
  <c r="DI45" i="6"/>
  <c r="DO50" i="6"/>
  <c r="DI58" i="6"/>
  <c r="DP63" i="6"/>
  <c r="DQ72" i="6"/>
  <c r="DJ66" i="6"/>
  <c r="DN57" i="6"/>
  <c r="DT63" i="6"/>
  <c r="DI60" i="6"/>
  <c r="DT67" i="6"/>
  <c r="DL55" i="6"/>
  <c r="DJ60" i="6"/>
  <c r="DN70" i="6"/>
  <c r="DM55" i="6"/>
  <c r="DS60" i="6"/>
  <c r="DO70" i="6"/>
  <c r="DK68" i="6"/>
  <c r="DP62" i="6"/>
  <c r="DL68" i="6"/>
  <c r="DN74" i="6"/>
  <c r="DK61" i="6"/>
  <c r="DI66" i="6"/>
  <c r="DO71" i="6"/>
  <c r="DK80" i="6"/>
  <c r="DT78" i="6"/>
  <c r="DI71" i="6"/>
  <c r="DI81" i="6"/>
  <c r="DN69" i="6"/>
  <c r="DI74" i="6"/>
  <c r="DR84" i="6"/>
  <c r="DS67" i="6"/>
  <c r="DP73" i="6"/>
  <c r="DS88" i="6"/>
  <c r="DP81" i="6"/>
  <c r="DS79" i="6"/>
  <c r="DS86" i="6"/>
  <c r="DP74" i="6"/>
  <c r="DT79" i="6"/>
  <c r="DO87" i="6"/>
  <c r="DT73" i="6"/>
  <c r="DR78" i="6"/>
  <c r="DS85" i="6"/>
  <c r="DQ75" i="6"/>
  <c r="DQ82" i="6"/>
  <c r="DQ89" i="6"/>
  <c r="DT87" i="6"/>
  <c r="DK87" i="6"/>
  <c r="DT80" i="6"/>
  <c r="DR85" i="6"/>
  <c r="DT91" i="6"/>
  <c r="DL96" i="6"/>
  <c r="DR90" i="6"/>
  <c r="DK102" i="6"/>
  <c r="DJ83" i="6"/>
  <c r="DO88" i="6"/>
  <c r="DO95" i="6"/>
  <c r="DT96" i="6"/>
  <c r="DO97" i="6"/>
  <c r="DP101" i="6"/>
  <c r="DR101" i="6"/>
  <c r="DI101" i="6"/>
  <c r="DI95" i="6"/>
  <c r="DJ101" i="6"/>
  <c r="DL90" i="6"/>
  <c r="DJ95" i="6"/>
  <c r="DJ100" i="6"/>
  <c r="DM90" i="6"/>
  <c r="DS95" i="6"/>
  <c r="DM101" i="6"/>
  <c r="DL95" i="6"/>
  <c r="DN101" i="6"/>
  <c r="DI100" i="6"/>
  <c r="DO105" i="6"/>
  <c r="DR114" i="6"/>
  <c r="DN115" i="6"/>
  <c r="DL110" i="6"/>
  <c r="DL104" i="6"/>
  <c r="DI111" i="6"/>
  <c r="DI98" i="6"/>
  <c r="DO103" i="6"/>
  <c r="DO110" i="6"/>
  <c r="DL111" i="6"/>
  <c r="DR106" i="6"/>
  <c r="DI114" i="6"/>
  <c r="DJ109" i="6"/>
  <c r="DO115" i="6"/>
  <c r="DO107" i="6"/>
  <c r="DS112" i="6"/>
  <c r="DM119" i="6"/>
  <c r="DO114" i="6"/>
  <c r="DO123" i="6"/>
  <c r="DN121" i="6"/>
  <c r="DM110" i="6"/>
  <c r="DN117" i="6"/>
  <c r="DL118" i="6"/>
  <c r="DM114" i="6"/>
  <c r="DS119" i="6"/>
  <c r="DT124" i="6"/>
  <c r="DP113" i="6"/>
  <c r="DL119" i="6"/>
  <c r="DP125" i="6"/>
  <c r="DK123" i="6"/>
  <c r="DS117" i="6"/>
  <c r="DP124" i="6"/>
  <c r="DQ122" i="6"/>
  <c r="DO132" i="6"/>
  <c r="DJ131" i="6"/>
  <c r="DL125" i="6"/>
  <c r="DI123" i="6"/>
  <c r="DS129" i="6"/>
  <c r="DO131" i="6"/>
  <c r="DJ127" i="6"/>
  <c r="DI133" i="6"/>
  <c r="DR137" i="6"/>
  <c r="DJ129" i="6"/>
  <c r="DJ136" i="6"/>
  <c r="DL135" i="6"/>
  <c r="DM134" i="6"/>
  <c r="DK136" i="6"/>
  <c r="DN130" i="6"/>
  <c r="DR135" i="6"/>
  <c r="DK141" i="6"/>
  <c r="DQ142" i="6"/>
  <c r="DT137" i="6"/>
  <c r="DO136" i="6"/>
  <c r="DP136" i="6"/>
  <c r="DT138" i="6"/>
  <c r="DR143" i="6"/>
  <c r="DN138" i="6"/>
  <c r="DT143" i="6"/>
  <c r="DP138" i="6"/>
  <c r="DL144" i="6"/>
  <c r="DP139" i="6"/>
  <c r="DL145" i="6"/>
  <c r="DJ5" i="6"/>
  <c r="DL5" i="6"/>
  <c r="DS11" i="6"/>
  <c r="DM5" i="6"/>
  <c r="DJ11" i="6"/>
  <c r="DM8" i="6"/>
  <c r="DS8" i="6"/>
  <c r="DQ17" i="6"/>
  <c r="DM6" i="6"/>
  <c r="DS13" i="6"/>
  <c r="DP5" i="6"/>
  <c r="DM11" i="6"/>
  <c r="DS26" i="6"/>
  <c r="DT12" i="6"/>
  <c r="DT18" i="6"/>
  <c r="DQ28" i="6"/>
  <c r="DI23" i="6"/>
  <c r="DS10" i="6"/>
  <c r="DO16" i="6"/>
  <c r="DJ23" i="6"/>
  <c r="DJ17" i="6"/>
  <c r="DS24" i="6"/>
  <c r="DM14" i="6"/>
  <c r="DP22" i="6"/>
  <c r="DN14" i="6"/>
  <c r="DN23" i="6"/>
  <c r="DT15" i="6"/>
  <c r="DR20" i="6"/>
  <c r="DN26" i="6"/>
  <c r="DS32" i="6"/>
  <c r="DL40" i="6"/>
  <c r="DK34" i="6"/>
  <c r="DR46" i="6"/>
  <c r="DJ25" i="6"/>
  <c r="DP30" i="6"/>
  <c r="DJ38" i="6"/>
  <c r="DL48" i="6"/>
  <c r="DQ22" i="6"/>
  <c r="DM28" i="6"/>
  <c r="DO34" i="6"/>
  <c r="DN43" i="6"/>
  <c r="DT17" i="6"/>
  <c r="DR22" i="6"/>
  <c r="DN28" i="6"/>
  <c r="DP34" i="6"/>
  <c r="DP42" i="6"/>
  <c r="DM29" i="6"/>
  <c r="DK36" i="6"/>
  <c r="DT45" i="6"/>
  <c r="DJ27" i="6"/>
  <c r="DI33" i="6"/>
  <c r="DP41" i="6"/>
  <c r="DQ34" i="6"/>
  <c r="DM40" i="6"/>
  <c r="DS45" i="6"/>
  <c r="DQ50" i="6"/>
  <c r="DK58" i="6"/>
  <c r="DT49" i="6"/>
  <c r="DR57" i="6"/>
  <c r="DI43" i="6"/>
  <c r="DO48" i="6"/>
  <c r="DI54" i="6"/>
  <c r="DJ31" i="6"/>
  <c r="DP36" i="6"/>
  <c r="DL42" i="6"/>
  <c r="DJ47" i="6"/>
  <c r="DM52" i="6"/>
  <c r="DO59" i="6"/>
  <c r="DK35" i="6"/>
  <c r="DI40" i="6"/>
  <c r="DO45" i="6"/>
  <c r="DK51" i="6"/>
  <c r="DR58" i="6"/>
  <c r="DO52" i="6"/>
  <c r="DQ59" i="6"/>
  <c r="DQ45" i="6"/>
  <c r="DM51" i="6"/>
  <c r="DN61" i="6"/>
  <c r="DN64" i="6"/>
  <c r="DM73" i="6"/>
  <c r="DP67" i="6"/>
  <c r="DL58" i="6"/>
  <c r="DR64" i="6"/>
  <c r="DQ60" i="6"/>
  <c r="DQ69" i="6"/>
  <c r="DT55" i="6"/>
  <c r="DR60" i="6"/>
  <c r="DL71" i="6"/>
  <c r="DK56" i="6"/>
  <c r="DM61" i="6"/>
  <c r="DM71" i="6"/>
  <c r="DR70" i="6"/>
  <c r="DN63" i="6"/>
  <c r="DT68" i="6"/>
  <c r="DJ75" i="6"/>
  <c r="DS61" i="6"/>
  <c r="DQ66" i="6"/>
  <c r="DP72" i="6"/>
  <c r="DJ82" i="6"/>
  <c r="DO80" i="6"/>
  <c r="DQ71" i="6"/>
  <c r="DR82" i="6"/>
  <c r="DL70" i="6"/>
  <c r="DT74" i="6"/>
  <c r="DK63" i="6"/>
  <c r="DI68" i="6"/>
  <c r="DK74" i="6"/>
  <c r="DK72" i="6"/>
  <c r="DL87" i="6"/>
  <c r="DM80" i="6"/>
  <c r="DM87" i="6"/>
  <c r="DN75" i="6"/>
  <c r="DN80" i="6"/>
  <c r="DI88" i="6"/>
  <c r="DJ74" i="6"/>
  <c r="DL79" i="6"/>
  <c r="DM86" i="6"/>
  <c r="DO76" i="6"/>
  <c r="DK83" i="6"/>
  <c r="DI91" i="6"/>
  <c r="DQ88" i="6"/>
  <c r="DR88" i="6"/>
  <c r="DJ81" i="6"/>
  <c r="DP86" i="6"/>
  <c r="DM92" i="6"/>
  <c r="DJ99" i="6"/>
  <c r="DM91" i="6"/>
  <c r="DP105" i="6"/>
  <c r="DR83" i="6"/>
  <c r="DP89" i="6"/>
  <c r="DS96" i="6"/>
  <c r="DN97" i="6"/>
  <c r="DP98" i="6"/>
  <c r="DJ102" i="6"/>
  <c r="DL102" i="6"/>
  <c r="DT101" i="6"/>
  <c r="DQ95" i="6"/>
  <c r="DO102" i="6"/>
  <c r="DT90" i="6"/>
  <c r="DR95" i="6"/>
  <c r="DT100" i="6"/>
  <c r="DK91" i="6"/>
  <c r="DI96" i="6"/>
  <c r="DR102" i="6"/>
  <c r="DT95" i="6"/>
  <c r="DS102" i="6"/>
  <c r="DQ100" i="6"/>
  <c r="DJ106" i="6"/>
  <c r="DM115" i="6"/>
  <c r="DR117" i="6"/>
  <c r="DT111" i="6"/>
  <c r="DT104" i="6"/>
  <c r="DK112" i="6"/>
  <c r="DQ98" i="6"/>
  <c r="DM104" i="6"/>
  <c r="DJ111" i="6"/>
  <c r="DO112" i="6"/>
  <c r="DP107" i="6"/>
  <c r="DT116" i="6"/>
  <c r="DR109" i="6"/>
  <c r="DK116" i="6"/>
  <c r="DM108" i="6"/>
  <c r="DI113" i="6"/>
  <c r="DK120" i="6"/>
  <c r="DR115" i="6"/>
  <c r="DP114" i="6"/>
  <c r="DK122" i="6"/>
  <c r="DK111" i="6"/>
  <c r="DK118" i="6"/>
  <c r="DS120" i="6"/>
  <c r="DK115" i="6"/>
  <c r="DI120" i="6"/>
  <c r="DO125" i="6"/>
  <c r="DN114" i="6"/>
  <c r="DT119" i="6"/>
  <c r="DK126" i="6"/>
  <c r="DM124" i="6"/>
  <c r="DI118" i="6"/>
  <c r="DI125" i="6"/>
  <c r="DM123" i="6"/>
  <c r="DI122" i="6"/>
  <c r="DP132" i="6"/>
  <c r="DN126" i="6"/>
  <c r="DQ123" i="6"/>
  <c r="DP130" i="6"/>
  <c r="DL132" i="6"/>
  <c r="DR127" i="6"/>
  <c r="DK135" i="6"/>
  <c r="DN134" i="6"/>
  <c r="DR129" i="6"/>
  <c r="DI142" i="6"/>
  <c r="DS136" i="6"/>
  <c r="DM135" i="6"/>
  <c r="DO137" i="6"/>
  <c r="DL131" i="6"/>
  <c r="DM136" i="6"/>
  <c r="DM142" i="6"/>
  <c r="DI143" i="6"/>
  <c r="DK138" i="6"/>
  <c r="DM137" i="6"/>
  <c r="DN137" i="6"/>
  <c r="DJ139" i="6"/>
  <c r="DP144" i="6"/>
  <c r="DL139" i="6"/>
  <c r="DJ144" i="6"/>
  <c r="DN139" i="6"/>
  <c r="DT144" i="6"/>
  <c r="DN140" i="6"/>
  <c r="DT145" i="6"/>
  <c r="C178" i="2"/>
  <c r="D178" i="2" s="1"/>
  <c r="F178" i="2" s="1"/>
  <c r="DS3" i="6" l="1"/>
  <c r="C179" i="2"/>
  <c r="D179" i="2" l="1"/>
  <c r="F179" i="2" s="1"/>
  <c r="C180" i="2"/>
  <c r="B181" i="2"/>
  <c r="B182" i="2" s="1"/>
  <c r="B183" i="2" l="1"/>
  <c r="C182" i="2"/>
  <c r="D182" i="2" s="1"/>
  <c r="F182" i="2" s="1"/>
  <c r="D180" i="2"/>
  <c r="F180" i="2" s="1"/>
  <c r="C181" i="2"/>
  <c r="B184" i="2" l="1"/>
  <c r="C184" i="2" s="1"/>
  <c r="D184" i="2" s="1"/>
  <c r="F184" i="2" s="1"/>
  <c r="G184" i="2" s="1"/>
  <c r="C183" i="2"/>
  <c r="D183" i="2" s="1"/>
  <c r="F183" i="2" s="1"/>
  <c r="D181" i="2"/>
  <c r="F181" i="2" s="1"/>
  <c r="CI3" i="1"/>
  <c r="CV3" i="1" s="1"/>
  <c r="G183" i="2" l="1"/>
  <c r="CM129" i="1"/>
  <c r="CY129" i="1" s="1"/>
  <c r="G129" i="7" s="1"/>
  <c r="BC129" i="7" s="1"/>
  <c r="CN129" i="1"/>
  <c r="CZ129" i="1" s="1"/>
  <c r="H129" i="7" s="1"/>
  <c r="BD129" i="7" s="1"/>
  <c r="CV129" i="1"/>
  <c r="DH129" i="1" s="1"/>
  <c r="P129" i="7" s="1"/>
  <c r="BL129" i="7" s="1"/>
  <c r="CL130" i="1"/>
  <c r="CX130" i="1" s="1"/>
  <c r="F130" i="7" s="1"/>
  <c r="BB130" i="7" s="1"/>
  <c r="CT130" i="1"/>
  <c r="DF130" i="1" s="1"/>
  <c r="N130" i="7" s="1"/>
  <c r="BJ130" i="7" s="1"/>
  <c r="CR131" i="1"/>
  <c r="DD131" i="1" s="1"/>
  <c r="L131" i="7" s="1"/>
  <c r="BH131" i="7" s="1"/>
  <c r="CP132" i="1"/>
  <c r="DB132" i="1" s="1"/>
  <c r="J132" i="7" s="1"/>
  <c r="BF132" i="7" s="1"/>
  <c r="CN133" i="1"/>
  <c r="CZ133" i="1" s="1"/>
  <c r="H133" i="7" s="1"/>
  <c r="BD133" i="7" s="1"/>
  <c r="CV133" i="1"/>
  <c r="DH133" i="1" s="1"/>
  <c r="P133" i="7" s="1"/>
  <c r="BL133" i="7" s="1"/>
  <c r="CL134" i="1"/>
  <c r="CX134" i="1" s="1"/>
  <c r="F134" i="7" s="1"/>
  <c r="BB134" i="7" s="1"/>
  <c r="CT134" i="1"/>
  <c r="DF134" i="1" s="1"/>
  <c r="N134" i="7" s="1"/>
  <c r="BJ134" i="7" s="1"/>
  <c r="CR135" i="1"/>
  <c r="DD135" i="1" s="1"/>
  <c r="L135" i="7" s="1"/>
  <c r="BH135" i="7" s="1"/>
  <c r="CP136" i="1"/>
  <c r="DB136" i="1" s="1"/>
  <c r="J136" i="7" s="1"/>
  <c r="BF136" i="7" s="1"/>
  <c r="CO129" i="1"/>
  <c r="DA129" i="1" s="1"/>
  <c r="I129" i="7" s="1"/>
  <c r="BE129" i="7" s="1"/>
  <c r="CQ129" i="1"/>
  <c r="DC129" i="1" s="1"/>
  <c r="K129" i="7" s="1"/>
  <c r="BG129" i="7" s="1"/>
  <c r="CO130" i="1"/>
  <c r="DA130" i="1" s="1"/>
  <c r="I130" i="7" s="1"/>
  <c r="BE130" i="7" s="1"/>
  <c r="CT129" i="1"/>
  <c r="DF129" i="1" s="1"/>
  <c r="N129" i="7" s="1"/>
  <c r="BJ129" i="7" s="1"/>
  <c r="CU129" i="1"/>
  <c r="DG129" i="1" s="1"/>
  <c r="O129" i="7" s="1"/>
  <c r="BK129" i="7" s="1"/>
  <c r="CN130" i="1"/>
  <c r="CZ130" i="1" s="1"/>
  <c r="H130" i="7" s="1"/>
  <c r="BD130" i="7" s="1"/>
  <c r="CL129" i="1"/>
  <c r="CX129" i="1" s="1"/>
  <c r="F129" i="7" s="1"/>
  <c r="BB129" i="7" s="1"/>
  <c r="CQ130" i="1"/>
  <c r="DC130" i="1" s="1"/>
  <c r="K130" i="7" s="1"/>
  <c r="BG130" i="7" s="1"/>
  <c r="CO131" i="1"/>
  <c r="DA131" i="1" s="1"/>
  <c r="I131" i="7" s="1"/>
  <c r="BE131" i="7" s="1"/>
  <c r="CO132" i="1"/>
  <c r="DA132" i="1" s="1"/>
  <c r="I132" i="7" s="1"/>
  <c r="BE132" i="7" s="1"/>
  <c r="CQ133" i="1"/>
  <c r="DC133" i="1" s="1"/>
  <c r="K133" i="7" s="1"/>
  <c r="BG133" i="7" s="1"/>
  <c r="CR134" i="1"/>
  <c r="DD134" i="1" s="1"/>
  <c r="L134" i="7" s="1"/>
  <c r="BH134" i="7" s="1"/>
  <c r="CS135" i="1"/>
  <c r="DE135" i="1" s="1"/>
  <c r="M135" i="7" s="1"/>
  <c r="BI135" i="7" s="1"/>
  <c r="CS136" i="1"/>
  <c r="DE136" i="1" s="1"/>
  <c r="M136" i="7" s="1"/>
  <c r="BI136" i="7" s="1"/>
  <c r="CN137" i="1"/>
  <c r="CZ137" i="1" s="1"/>
  <c r="H137" i="7" s="1"/>
  <c r="BD137" i="7" s="1"/>
  <c r="CV137" i="1"/>
  <c r="DH137" i="1" s="1"/>
  <c r="P137" i="7" s="1"/>
  <c r="BL137" i="7" s="1"/>
  <c r="CL138" i="1"/>
  <c r="CX138" i="1" s="1"/>
  <c r="F138" i="7" s="1"/>
  <c r="BB138" i="7" s="1"/>
  <c r="CT138" i="1"/>
  <c r="DF138" i="1" s="1"/>
  <c r="N138" i="7" s="1"/>
  <c r="BJ138" i="7" s="1"/>
  <c r="CK129" i="1"/>
  <c r="CW129" i="1" s="1"/>
  <c r="E129" i="7" s="1"/>
  <c r="BA129" i="7" s="1"/>
  <c r="CV130" i="1"/>
  <c r="DH130" i="1" s="1"/>
  <c r="P130" i="7" s="1"/>
  <c r="BL130" i="7" s="1"/>
  <c r="CN131" i="1"/>
  <c r="CZ131" i="1" s="1"/>
  <c r="H131" i="7" s="1"/>
  <c r="BD131" i="7" s="1"/>
  <c r="CR132" i="1"/>
  <c r="DD132" i="1" s="1"/>
  <c r="L132" i="7" s="1"/>
  <c r="BH132" i="7" s="1"/>
  <c r="CK133" i="1"/>
  <c r="CW133" i="1" s="1"/>
  <c r="E133" i="7" s="1"/>
  <c r="BA133" i="7" s="1"/>
  <c r="CU133" i="1"/>
  <c r="DG133" i="1" s="1"/>
  <c r="O133" i="7" s="1"/>
  <c r="BK133" i="7" s="1"/>
  <c r="CO134" i="1"/>
  <c r="DA134" i="1" s="1"/>
  <c r="I134" i="7" s="1"/>
  <c r="BE134" i="7" s="1"/>
  <c r="CP135" i="1"/>
  <c r="DB135" i="1" s="1"/>
  <c r="J135" i="7" s="1"/>
  <c r="BF135" i="7" s="1"/>
  <c r="CR136" i="1"/>
  <c r="DD136" i="1" s="1"/>
  <c r="L136" i="7" s="1"/>
  <c r="BH136" i="7" s="1"/>
  <c r="CP137" i="1"/>
  <c r="DB137" i="1" s="1"/>
  <c r="J137" i="7" s="1"/>
  <c r="BF137" i="7" s="1"/>
  <c r="CQ138" i="1"/>
  <c r="DC138" i="1" s="1"/>
  <c r="K138" i="7" s="1"/>
  <c r="BG138" i="7" s="1"/>
  <c r="CP129" i="1"/>
  <c r="DB129" i="1" s="1"/>
  <c r="J129" i="7" s="1"/>
  <c r="BF129" i="7" s="1"/>
  <c r="CP131" i="1"/>
  <c r="DB131" i="1" s="1"/>
  <c r="J131" i="7" s="1"/>
  <c r="BF131" i="7" s="1"/>
  <c r="CS132" i="1"/>
  <c r="DE132" i="1" s="1"/>
  <c r="M132" i="7" s="1"/>
  <c r="BI132" i="7" s="1"/>
  <c r="CL133" i="1"/>
  <c r="CX133" i="1" s="1"/>
  <c r="F133" i="7" s="1"/>
  <c r="BB133" i="7" s="1"/>
  <c r="CP134" i="1"/>
  <c r="DB134" i="1" s="1"/>
  <c r="J134" i="7" s="1"/>
  <c r="BF134" i="7" s="1"/>
  <c r="CQ135" i="1"/>
  <c r="DC135" i="1" s="1"/>
  <c r="K135" i="7" s="1"/>
  <c r="BG135" i="7" s="1"/>
  <c r="CT136" i="1"/>
  <c r="DF136" i="1" s="1"/>
  <c r="N136" i="7" s="1"/>
  <c r="BJ136" i="7" s="1"/>
  <c r="CQ137" i="1"/>
  <c r="DC137" i="1" s="1"/>
  <c r="K137" i="7" s="1"/>
  <c r="BG137" i="7" s="1"/>
  <c r="CR138" i="1"/>
  <c r="DD138" i="1" s="1"/>
  <c r="L138" i="7" s="1"/>
  <c r="BH138" i="7" s="1"/>
  <c r="CR129" i="1"/>
  <c r="DD129" i="1" s="1"/>
  <c r="L129" i="7" s="1"/>
  <c r="BH129" i="7" s="1"/>
  <c r="CK130" i="1"/>
  <c r="CW130" i="1" s="1"/>
  <c r="E130" i="7" s="1"/>
  <c r="BA130" i="7" s="1"/>
  <c r="CQ131" i="1"/>
  <c r="DC131" i="1" s="1"/>
  <c r="K131" i="7" s="1"/>
  <c r="BG131" i="7" s="1"/>
  <c r="CT132" i="1"/>
  <c r="DF132" i="1" s="1"/>
  <c r="N132" i="7" s="1"/>
  <c r="BJ132" i="7" s="1"/>
  <c r="CM133" i="1"/>
  <c r="CY133" i="1" s="1"/>
  <c r="G133" i="7" s="1"/>
  <c r="BC133" i="7" s="1"/>
  <c r="CQ134" i="1"/>
  <c r="DC134" i="1" s="1"/>
  <c r="K134" i="7" s="1"/>
  <c r="BG134" i="7" s="1"/>
  <c r="CT135" i="1"/>
  <c r="DF135" i="1" s="1"/>
  <c r="N135" i="7" s="1"/>
  <c r="BJ135" i="7" s="1"/>
  <c r="CK136" i="1"/>
  <c r="CW136" i="1" s="1"/>
  <c r="E136" i="7" s="1"/>
  <c r="BA136" i="7" s="1"/>
  <c r="CU136" i="1"/>
  <c r="DG136" i="1" s="1"/>
  <c r="O136" i="7" s="1"/>
  <c r="BK136" i="7" s="1"/>
  <c r="CR137" i="1"/>
  <c r="DD137" i="1" s="1"/>
  <c r="L137" i="7" s="1"/>
  <c r="BH137" i="7" s="1"/>
  <c r="CS138" i="1"/>
  <c r="DE138" i="1" s="1"/>
  <c r="M138" i="7" s="1"/>
  <c r="BI138" i="7" s="1"/>
  <c r="CK139" i="1"/>
  <c r="CW139" i="1" s="1"/>
  <c r="E139" i="7" s="1"/>
  <c r="BA139" i="7" s="1"/>
  <c r="CS139" i="1"/>
  <c r="DE139" i="1" s="1"/>
  <c r="M139" i="7" s="1"/>
  <c r="BI139" i="7" s="1"/>
  <c r="CQ140" i="1"/>
  <c r="DC140" i="1" s="1"/>
  <c r="K140" i="7" s="1"/>
  <c r="BG140" i="7" s="1"/>
  <c r="CP130" i="1"/>
  <c r="DB130" i="1" s="1"/>
  <c r="J130" i="7" s="1"/>
  <c r="BF130" i="7" s="1"/>
  <c r="CT131" i="1"/>
  <c r="DF131" i="1" s="1"/>
  <c r="N131" i="7" s="1"/>
  <c r="BJ131" i="7" s="1"/>
  <c r="CL132" i="1"/>
  <c r="CX132" i="1" s="1"/>
  <c r="F132" i="7" s="1"/>
  <c r="BB132" i="7" s="1"/>
  <c r="CV132" i="1"/>
  <c r="DH132" i="1" s="1"/>
  <c r="P132" i="7" s="1"/>
  <c r="BL132" i="7" s="1"/>
  <c r="CP133" i="1"/>
  <c r="DB133" i="1" s="1"/>
  <c r="J133" i="7" s="1"/>
  <c r="BF133" i="7" s="1"/>
  <c r="CU134" i="1"/>
  <c r="DG134" i="1" s="1"/>
  <c r="O134" i="7" s="1"/>
  <c r="BK134" i="7" s="1"/>
  <c r="CL135" i="1"/>
  <c r="CX135" i="1" s="1"/>
  <c r="F135" i="7" s="1"/>
  <c r="BB135" i="7" s="1"/>
  <c r="CV135" i="1"/>
  <c r="DH135" i="1" s="1"/>
  <c r="P135" i="7" s="1"/>
  <c r="BL135" i="7" s="1"/>
  <c r="CM136" i="1"/>
  <c r="CY136" i="1" s="1"/>
  <c r="G136" i="7" s="1"/>
  <c r="BC136" i="7" s="1"/>
  <c r="CK137" i="1"/>
  <c r="CW137" i="1" s="1"/>
  <c r="E137" i="7" s="1"/>
  <c r="BA137" i="7" s="1"/>
  <c r="CT137" i="1"/>
  <c r="DF137" i="1" s="1"/>
  <c r="N137" i="7" s="1"/>
  <c r="BJ137" i="7" s="1"/>
  <c r="CM138" i="1"/>
  <c r="CY138" i="1" s="1"/>
  <c r="G138" i="7" s="1"/>
  <c r="BC138" i="7" s="1"/>
  <c r="CV138" i="1"/>
  <c r="DH138" i="1" s="1"/>
  <c r="P138" i="7" s="1"/>
  <c r="BL138" i="7" s="1"/>
  <c r="CM139" i="1"/>
  <c r="CY139" i="1" s="1"/>
  <c r="G139" i="7" s="1"/>
  <c r="BC139" i="7" s="1"/>
  <c r="CU139" i="1"/>
  <c r="DG139" i="1" s="1"/>
  <c r="O139" i="7" s="1"/>
  <c r="BK139" i="7" s="1"/>
  <c r="CK140" i="1"/>
  <c r="CW140" i="1" s="1"/>
  <c r="E140" i="7" s="1"/>
  <c r="BA140" i="7" s="1"/>
  <c r="CS140" i="1"/>
  <c r="DE140" i="1" s="1"/>
  <c r="M140" i="7" s="1"/>
  <c r="BI140" i="7" s="1"/>
  <c r="CQ141" i="1"/>
  <c r="DC141" i="1" s="1"/>
  <c r="K141" i="7" s="1"/>
  <c r="BG141" i="7" s="1"/>
  <c r="CO142" i="1"/>
  <c r="DA142" i="1" s="1"/>
  <c r="I142" i="7" s="1"/>
  <c r="BE142" i="7" s="1"/>
  <c r="CM143" i="1"/>
  <c r="CY143" i="1" s="1"/>
  <c r="G143" i="7" s="1"/>
  <c r="BC143" i="7" s="1"/>
  <c r="CU143" i="1"/>
  <c r="DG143" i="1" s="1"/>
  <c r="O143" i="7" s="1"/>
  <c r="BK143" i="7" s="1"/>
  <c r="CK144" i="1"/>
  <c r="CW144" i="1" s="1"/>
  <c r="E144" i="7" s="1"/>
  <c r="BA144" i="7" s="1"/>
  <c r="CS144" i="1"/>
  <c r="DE144" i="1" s="1"/>
  <c r="M144" i="7" s="1"/>
  <c r="BI144" i="7" s="1"/>
  <c r="CS129" i="1"/>
  <c r="DE129" i="1" s="1"/>
  <c r="M129" i="7" s="1"/>
  <c r="BI129" i="7" s="1"/>
  <c r="CQ132" i="1"/>
  <c r="DC132" i="1" s="1"/>
  <c r="K132" i="7" s="1"/>
  <c r="BG132" i="7" s="1"/>
  <c r="CT133" i="1"/>
  <c r="DF133" i="1" s="1"/>
  <c r="N133" i="7" s="1"/>
  <c r="BJ133" i="7" s="1"/>
  <c r="CO135" i="1"/>
  <c r="DA135" i="1" s="1"/>
  <c r="I135" i="7" s="1"/>
  <c r="BE135" i="7" s="1"/>
  <c r="CO136" i="1"/>
  <c r="DA136" i="1" s="1"/>
  <c r="I136" i="7" s="1"/>
  <c r="BE136" i="7" s="1"/>
  <c r="CM137" i="1"/>
  <c r="CY137" i="1" s="1"/>
  <c r="G137" i="7" s="1"/>
  <c r="BC137" i="7" s="1"/>
  <c r="CP138" i="1"/>
  <c r="DB138" i="1" s="1"/>
  <c r="J138" i="7" s="1"/>
  <c r="BF138" i="7" s="1"/>
  <c r="CP139" i="1"/>
  <c r="DB139" i="1" s="1"/>
  <c r="J139" i="7" s="1"/>
  <c r="BF139" i="7" s="1"/>
  <c r="CU140" i="1"/>
  <c r="DG140" i="1" s="1"/>
  <c r="O140" i="7" s="1"/>
  <c r="BK140" i="7" s="1"/>
  <c r="CL141" i="1"/>
  <c r="CX141" i="1" s="1"/>
  <c r="F141" i="7" s="1"/>
  <c r="BB141" i="7" s="1"/>
  <c r="CU141" i="1"/>
  <c r="DG141" i="1" s="1"/>
  <c r="O141" i="7" s="1"/>
  <c r="BK141" i="7" s="1"/>
  <c r="CL142" i="1"/>
  <c r="CX142" i="1" s="1"/>
  <c r="F142" i="7" s="1"/>
  <c r="BB142" i="7" s="1"/>
  <c r="CU142" i="1"/>
  <c r="DG142" i="1" s="1"/>
  <c r="O142" i="7" s="1"/>
  <c r="BK142" i="7" s="1"/>
  <c r="CS143" i="1"/>
  <c r="DE143" i="1" s="1"/>
  <c r="M143" i="7" s="1"/>
  <c r="BI143" i="7" s="1"/>
  <c r="CL144" i="1"/>
  <c r="CX144" i="1" s="1"/>
  <c r="F144" i="7" s="1"/>
  <c r="BB144" i="7" s="1"/>
  <c r="CU144" i="1"/>
  <c r="DG144" i="1" s="1"/>
  <c r="O144" i="7" s="1"/>
  <c r="BK144" i="7" s="1"/>
  <c r="CU137" i="1"/>
  <c r="DG137" i="1" s="1"/>
  <c r="O137" i="7" s="1"/>
  <c r="BK137" i="7" s="1"/>
  <c r="CK131" i="1"/>
  <c r="CW131" i="1" s="1"/>
  <c r="E131" i="7" s="1"/>
  <c r="BA131" i="7" s="1"/>
  <c r="CU132" i="1"/>
  <c r="DG132" i="1" s="1"/>
  <c r="O132" i="7" s="1"/>
  <c r="BK132" i="7" s="1"/>
  <c r="CK134" i="1"/>
  <c r="CW134" i="1" s="1"/>
  <c r="E134" i="7" s="1"/>
  <c r="BA134" i="7" s="1"/>
  <c r="CU135" i="1"/>
  <c r="DG135" i="1" s="1"/>
  <c r="O135" i="7" s="1"/>
  <c r="BK135" i="7" s="1"/>
  <c r="CQ136" i="1"/>
  <c r="DC136" i="1" s="1"/>
  <c r="K136" i="7" s="1"/>
  <c r="BG136" i="7" s="1"/>
  <c r="CO137" i="1"/>
  <c r="DA137" i="1" s="1"/>
  <c r="I137" i="7" s="1"/>
  <c r="BE137" i="7" s="1"/>
  <c r="CU138" i="1"/>
  <c r="DG138" i="1" s="1"/>
  <c r="O138" i="7" s="1"/>
  <c r="BK138" i="7" s="1"/>
  <c r="CQ139" i="1"/>
  <c r="DC139" i="1" s="1"/>
  <c r="K139" i="7" s="1"/>
  <c r="BG139" i="7" s="1"/>
  <c r="CL140" i="1"/>
  <c r="CX140" i="1" s="1"/>
  <c r="F140" i="7" s="1"/>
  <c r="BB140" i="7" s="1"/>
  <c r="CV140" i="1"/>
  <c r="DH140" i="1" s="1"/>
  <c r="P140" i="7" s="1"/>
  <c r="BL140" i="7" s="1"/>
  <c r="CM141" i="1"/>
  <c r="CY141" i="1" s="1"/>
  <c r="G141" i="7" s="1"/>
  <c r="BC141" i="7" s="1"/>
  <c r="CV141" i="1"/>
  <c r="DH141" i="1" s="1"/>
  <c r="P141" i="7" s="1"/>
  <c r="BL141" i="7" s="1"/>
  <c r="CM142" i="1"/>
  <c r="CY142" i="1" s="1"/>
  <c r="G142" i="7" s="1"/>
  <c r="BC142" i="7" s="1"/>
  <c r="CV142" i="1"/>
  <c r="DH142" i="1" s="1"/>
  <c r="P142" i="7" s="1"/>
  <c r="BL142" i="7" s="1"/>
  <c r="CK143" i="1"/>
  <c r="CW143" i="1" s="1"/>
  <c r="E143" i="7" s="1"/>
  <c r="BA143" i="7" s="1"/>
  <c r="CT143" i="1"/>
  <c r="DF143" i="1" s="1"/>
  <c r="N143" i="7" s="1"/>
  <c r="BJ143" i="7" s="1"/>
  <c r="CM144" i="1"/>
  <c r="CY144" i="1" s="1"/>
  <c r="G144" i="7" s="1"/>
  <c r="BC144" i="7" s="1"/>
  <c r="CV144" i="1"/>
  <c r="DH144" i="1" s="1"/>
  <c r="P144" i="7" s="1"/>
  <c r="BL144" i="7" s="1"/>
  <c r="CT139" i="1"/>
  <c r="DF139" i="1" s="1"/>
  <c r="N139" i="7" s="1"/>
  <c r="BJ139" i="7" s="1"/>
  <c r="CL131" i="1"/>
  <c r="CX131" i="1" s="1"/>
  <c r="F131" i="7" s="1"/>
  <c r="BB131" i="7" s="1"/>
  <c r="CM134" i="1"/>
  <c r="CY134" i="1" s="1"/>
  <c r="G134" i="7" s="1"/>
  <c r="BC134" i="7" s="1"/>
  <c r="CV136" i="1"/>
  <c r="DH136" i="1" s="1"/>
  <c r="P136" i="7" s="1"/>
  <c r="BL136" i="7" s="1"/>
  <c r="CS137" i="1"/>
  <c r="DE137" i="1" s="1"/>
  <c r="M137" i="7" s="1"/>
  <c r="BI137" i="7" s="1"/>
  <c r="CR139" i="1"/>
  <c r="DD139" i="1" s="1"/>
  <c r="L139" i="7" s="1"/>
  <c r="BH139" i="7" s="1"/>
  <c r="CM140" i="1"/>
  <c r="CY140" i="1" s="1"/>
  <c r="G140" i="7" s="1"/>
  <c r="BC140" i="7" s="1"/>
  <c r="CN141" i="1"/>
  <c r="CZ141" i="1" s="1"/>
  <c r="H141" i="7" s="1"/>
  <c r="BD141" i="7" s="1"/>
  <c r="CN142" i="1"/>
  <c r="CZ142" i="1" s="1"/>
  <c r="H142" i="7" s="1"/>
  <c r="BD142" i="7" s="1"/>
  <c r="CL143" i="1"/>
  <c r="CX143" i="1" s="1"/>
  <c r="F143" i="7" s="1"/>
  <c r="BB143" i="7" s="1"/>
  <c r="CV143" i="1"/>
  <c r="DH143" i="1" s="1"/>
  <c r="P143" i="7" s="1"/>
  <c r="BL143" i="7" s="1"/>
  <c r="CN144" i="1"/>
  <c r="CZ144" i="1" s="1"/>
  <c r="H144" i="7" s="1"/>
  <c r="BD144" i="7" s="1"/>
  <c r="CM131" i="1"/>
  <c r="CY131" i="1" s="1"/>
  <c r="G131" i="7" s="1"/>
  <c r="BC131" i="7" s="1"/>
  <c r="CN134" i="1"/>
  <c r="CZ134" i="1" s="1"/>
  <c r="H134" i="7" s="1"/>
  <c r="BD134" i="7" s="1"/>
  <c r="CM130" i="1"/>
  <c r="CY130" i="1" s="1"/>
  <c r="G130" i="7" s="1"/>
  <c r="BC130" i="7" s="1"/>
  <c r="CS131" i="1"/>
  <c r="DE131" i="1" s="1"/>
  <c r="M131" i="7" s="1"/>
  <c r="BI131" i="7" s="1"/>
  <c r="CS134" i="1"/>
  <c r="DE134" i="1" s="1"/>
  <c r="M134" i="7" s="1"/>
  <c r="BI134" i="7" s="1"/>
  <c r="CV139" i="1"/>
  <c r="DH139" i="1" s="1"/>
  <c r="P139" i="7" s="1"/>
  <c r="BL139" i="7" s="1"/>
  <c r="CO140" i="1"/>
  <c r="DA140" i="1" s="1"/>
  <c r="I140" i="7" s="1"/>
  <c r="BE140" i="7" s="1"/>
  <c r="CP141" i="1"/>
  <c r="DB141" i="1" s="1"/>
  <c r="J141" i="7" s="1"/>
  <c r="BF141" i="7" s="1"/>
  <c r="CQ142" i="1"/>
  <c r="DC142" i="1" s="1"/>
  <c r="K142" i="7" s="1"/>
  <c r="BG142" i="7" s="1"/>
  <c r="CO143" i="1"/>
  <c r="DA143" i="1" s="1"/>
  <c r="I143" i="7" s="1"/>
  <c r="BE143" i="7" s="1"/>
  <c r="CP144" i="1"/>
  <c r="DB144" i="1" s="1"/>
  <c r="J144" i="7" s="1"/>
  <c r="BF144" i="7" s="1"/>
  <c r="CN132" i="1"/>
  <c r="CZ132" i="1" s="1"/>
  <c r="H132" i="7" s="1"/>
  <c r="BD132" i="7" s="1"/>
  <c r="CN135" i="1"/>
  <c r="CZ135" i="1" s="1"/>
  <c r="H135" i="7" s="1"/>
  <c r="BD135" i="7" s="1"/>
  <c r="CO139" i="1"/>
  <c r="DA139" i="1" s="1"/>
  <c r="I139" i="7" s="1"/>
  <c r="BE139" i="7" s="1"/>
  <c r="CN140" i="1"/>
  <c r="CZ140" i="1" s="1"/>
  <c r="H140" i="7" s="1"/>
  <c r="BD140" i="7" s="1"/>
  <c r="CR141" i="1"/>
  <c r="DD141" i="1" s="1"/>
  <c r="L141" i="7" s="1"/>
  <c r="BH141" i="7" s="1"/>
  <c r="CS142" i="1"/>
  <c r="DE142" i="1" s="1"/>
  <c r="M142" i="7" s="1"/>
  <c r="BI142" i="7" s="1"/>
  <c r="CP143" i="1"/>
  <c r="DB143" i="1" s="1"/>
  <c r="J143" i="7" s="1"/>
  <c r="BF143" i="7" s="1"/>
  <c r="CM132" i="1"/>
  <c r="CY132" i="1" s="1"/>
  <c r="G132" i="7" s="1"/>
  <c r="BC132" i="7" s="1"/>
  <c r="CP140" i="1"/>
  <c r="DB140" i="1" s="1"/>
  <c r="J140" i="7" s="1"/>
  <c r="BF140" i="7" s="1"/>
  <c r="CS141" i="1"/>
  <c r="DE141" i="1" s="1"/>
  <c r="M141" i="7" s="1"/>
  <c r="BI141" i="7" s="1"/>
  <c r="CT142" i="1"/>
  <c r="DF142" i="1" s="1"/>
  <c r="N142" i="7" s="1"/>
  <c r="BJ142" i="7" s="1"/>
  <c r="CQ143" i="1"/>
  <c r="DC143" i="1" s="1"/>
  <c r="K143" i="7" s="1"/>
  <c r="BG143" i="7" s="1"/>
  <c r="CS130" i="1"/>
  <c r="DE130" i="1" s="1"/>
  <c r="M130" i="7" s="1"/>
  <c r="BI130" i="7" s="1"/>
  <c r="CQ144" i="1"/>
  <c r="DC144" i="1" s="1"/>
  <c r="K144" i="7" s="1"/>
  <c r="BG144" i="7" s="1"/>
  <c r="CR130" i="1"/>
  <c r="DD130" i="1" s="1"/>
  <c r="L130" i="7" s="1"/>
  <c r="BH130" i="7" s="1"/>
  <c r="CO133" i="1"/>
  <c r="DA133" i="1" s="1"/>
  <c r="I133" i="7" s="1"/>
  <c r="BE133" i="7" s="1"/>
  <c r="CR140" i="1"/>
  <c r="DD140" i="1" s="1"/>
  <c r="L140" i="7" s="1"/>
  <c r="BH140" i="7" s="1"/>
  <c r="CT141" i="1"/>
  <c r="DF141" i="1" s="1"/>
  <c r="N141" i="7" s="1"/>
  <c r="BJ141" i="7" s="1"/>
  <c r="CR143" i="1"/>
  <c r="DD143" i="1" s="1"/>
  <c r="L143" i="7" s="1"/>
  <c r="BH143" i="7" s="1"/>
  <c r="CO144" i="1"/>
  <c r="DA144" i="1" s="1"/>
  <c r="I144" i="7" s="1"/>
  <c r="BE144" i="7" s="1"/>
  <c r="CR133" i="1"/>
  <c r="DD133" i="1" s="1"/>
  <c r="L133" i="7" s="1"/>
  <c r="BH133" i="7" s="1"/>
  <c r="CT140" i="1"/>
  <c r="DF140" i="1" s="1"/>
  <c r="N140" i="7" s="1"/>
  <c r="BJ140" i="7" s="1"/>
  <c r="CO138" i="1"/>
  <c r="DA138" i="1" s="1"/>
  <c r="I138" i="7" s="1"/>
  <c r="BE138" i="7" s="1"/>
  <c r="CN139" i="1"/>
  <c r="CZ139" i="1" s="1"/>
  <c r="H139" i="7" s="1"/>
  <c r="BD139" i="7" s="1"/>
  <c r="CU130" i="1"/>
  <c r="DG130" i="1" s="1"/>
  <c r="O130" i="7" s="1"/>
  <c r="BK130" i="7" s="1"/>
  <c r="CU131" i="1"/>
  <c r="DG131" i="1" s="1"/>
  <c r="O131" i="7" s="1"/>
  <c r="BK131" i="7" s="1"/>
  <c r="CS133" i="1"/>
  <c r="DE133" i="1" s="1"/>
  <c r="M133" i="7" s="1"/>
  <c r="BI133" i="7" s="1"/>
  <c r="CV134" i="1"/>
  <c r="DH134" i="1" s="1"/>
  <c r="P134" i="7" s="1"/>
  <c r="BL134" i="7" s="1"/>
  <c r="CL137" i="1"/>
  <c r="CX137" i="1" s="1"/>
  <c r="F137" i="7" s="1"/>
  <c r="BB137" i="7" s="1"/>
  <c r="CR144" i="1"/>
  <c r="DD144" i="1" s="1"/>
  <c r="L144" i="7" s="1"/>
  <c r="BH144" i="7" s="1"/>
  <c r="CV131" i="1"/>
  <c r="DH131" i="1" s="1"/>
  <c r="P131" i="7" s="1"/>
  <c r="BL131" i="7" s="1"/>
  <c r="CL136" i="1"/>
  <c r="CX136" i="1" s="1"/>
  <c r="F136" i="7" s="1"/>
  <c r="BB136" i="7" s="1"/>
  <c r="CK138" i="1"/>
  <c r="CW138" i="1" s="1"/>
  <c r="E138" i="7" s="1"/>
  <c r="BA138" i="7" s="1"/>
  <c r="CK142" i="1"/>
  <c r="CW142" i="1" s="1"/>
  <c r="E142" i="7" s="1"/>
  <c r="BA142" i="7" s="1"/>
  <c r="CT144" i="1"/>
  <c r="DF144" i="1" s="1"/>
  <c r="N144" i="7" s="1"/>
  <c r="BJ144" i="7" s="1"/>
  <c r="CK132" i="1"/>
  <c r="CW132" i="1" s="1"/>
  <c r="E132" i="7" s="1"/>
  <c r="BA132" i="7" s="1"/>
  <c r="CK135" i="1"/>
  <c r="CW135" i="1" s="1"/>
  <c r="E135" i="7" s="1"/>
  <c r="BA135" i="7" s="1"/>
  <c r="CN136" i="1"/>
  <c r="CZ136" i="1" s="1"/>
  <c r="H136" i="7" s="1"/>
  <c r="BD136" i="7" s="1"/>
  <c r="CN138" i="1"/>
  <c r="CZ138" i="1" s="1"/>
  <c r="H138" i="7" s="1"/>
  <c r="BD138" i="7" s="1"/>
  <c r="CL139" i="1"/>
  <c r="CX139" i="1" s="1"/>
  <c r="F139" i="7" s="1"/>
  <c r="BB139" i="7" s="1"/>
  <c r="CK141" i="1"/>
  <c r="CW141" i="1" s="1"/>
  <c r="E141" i="7" s="1"/>
  <c r="BA141" i="7" s="1"/>
  <c r="CP142" i="1"/>
  <c r="DB142" i="1" s="1"/>
  <c r="J142" i="7" s="1"/>
  <c r="BF142" i="7" s="1"/>
  <c r="CM135" i="1"/>
  <c r="CY135" i="1" s="1"/>
  <c r="G135" i="7" s="1"/>
  <c r="BC135" i="7" s="1"/>
  <c r="CO141" i="1"/>
  <c r="DA141" i="1" s="1"/>
  <c r="I141" i="7" s="1"/>
  <c r="BE141" i="7" s="1"/>
  <c r="CR142" i="1"/>
  <c r="DD142" i="1" s="1"/>
  <c r="L142" i="7" s="1"/>
  <c r="BH142" i="7" s="1"/>
  <c r="CN143" i="1"/>
  <c r="CZ143" i="1" s="1"/>
  <c r="H143" i="7" s="1"/>
  <c r="BD143" i="7" s="1"/>
  <c r="G182" i="2"/>
  <c r="G114" i="2"/>
  <c r="G149" i="2"/>
  <c r="G40" i="2"/>
  <c r="G169" i="2"/>
  <c r="G136" i="2"/>
  <c r="G170" i="2"/>
  <c r="G175" i="2"/>
  <c r="G50" i="2"/>
  <c r="G35" i="2"/>
  <c r="G115" i="2"/>
  <c r="G11" i="2"/>
  <c r="G66" i="2"/>
  <c r="G146" i="2"/>
  <c r="G158" i="2"/>
  <c r="G128" i="2"/>
  <c r="G124" i="2"/>
  <c r="G49" i="2"/>
  <c r="G42" i="2"/>
  <c r="G69" i="2"/>
  <c r="G48" i="2"/>
  <c r="G111" i="2"/>
  <c r="G30" i="2"/>
  <c r="G9" i="2"/>
  <c r="G94" i="2"/>
  <c r="G150" i="2"/>
  <c r="G28" i="2"/>
  <c r="G58" i="2"/>
  <c r="G36" i="2"/>
  <c r="G22" i="2"/>
  <c r="G67" i="2"/>
  <c r="G96" i="2"/>
  <c r="G143" i="2"/>
  <c r="G8" i="2"/>
  <c r="G164" i="2"/>
  <c r="G53" i="2"/>
  <c r="G57" i="2"/>
  <c r="G19" i="2"/>
  <c r="G23" i="2"/>
  <c r="G165" i="2"/>
  <c r="G15" i="2"/>
  <c r="G78" i="2"/>
  <c r="G6" i="2"/>
  <c r="G177" i="2"/>
  <c r="G117" i="2"/>
  <c r="G157" i="2"/>
  <c r="G95" i="2"/>
  <c r="G106" i="2"/>
  <c r="G92" i="2"/>
  <c r="G127" i="2"/>
  <c r="G100" i="2"/>
  <c r="G141" i="2"/>
  <c r="G38" i="2"/>
  <c r="G133" i="2"/>
  <c r="G151" i="2"/>
  <c r="G163" i="2"/>
  <c r="G89" i="2"/>
  <c r="G116" i="2"/>
  <c r="G64" i="2"/>
  <c r="G180" i="2"/>
  <c r="G159" i="2"/>
  <c r="G21" i="2"/>
  <c r="G71" i="2"/>
  <c r="G139" i="2"/>
  <c r="G178" i="2"/>
  <c r="G168" i="2"/>
  <c r="G132" i="2"/>
  <c r="G113" i="2"/>
  <c r="G83" i="2"/>
  <c r="G52" i="2"/>
  <c r="G26" i="2"/>
  <c r="G33" i="2"/>
  <c r="G125" i="2"/>
  <c r="G75" i="2"/>
  <c r="G162" i="2"/>
  <c r="G167" i="2"/>
  <c r="G110" i="2"/>
  <c r="G174" i="2"/>
  <c r="G77" i="2"/>
  <c r="G32" i="2"/>
  <c r="G55" i="2"/>
  <c r="G65" i="2"/>
  <c r="G81" i="2"/>
  <c r="G99" i="2"/>
  <c r="G63" i="2"/>
  <c r="G84" i="2"/>
  <c r="G166" i="2"/>
  <c r="G54" i="2"/>
  <c r="G34" i="2"/>
  <c r="G108" i="2"/>
  <c r="G43" i="2"/>
  <c r="G154" i="2"/>
  <c r="G68" i="2"/>
  <c r="G51" i="2"/>
  <c r="G144" i="2"/>
  <c r="G47" i="2"/>
  <c r="G46" i="2"/>
  <c r="G7" i="2"/>
  <c r="G79" i="2"/>
  <c r="G56" i="2"/>
  <c r="G72" i="2"/>
  <c r="G121" i="2"/>
  <c r="G91" i="2"/>
  <c r="G31" i="2"/>
  <c r="G181" i="2"/>
  <c r="G152" i="2"/>
  <c r="G14" i="2"/>
  <c r="G160" i="2"/>
  <c r="G82" i="2"/>
  <c r="G123" i="2"/>
  <c r="G138" i="2"/>
  <c r="G39" i="2"/>
  <c r="G97" i="2"/>
  <c r="G109" i="2"/>
  <c r="G25" i="2"/>
  <c r="G62" i="2"/>
  <c r="G137" i="2"/>
  <c r="G179" i="2"/>
  <c r="G60" i="2"/>
  <c r="G74" i="2"/>
  <c r="G44" i="2"/>
  <c r="G107" i="2"/>
  <c r="G156" i="2"/>
  <c r="G27" i="2"/>
  <c r="G153" i="2"/>
  <c r="G13" i="2"/>
  <c r="G145" i="2"/>
  <c r="G173" i="2"/>
  <c r="G171" i="2"/>
  <c r="G3" i="2"/>
  <c r="G129" i="2"/>
  <c r="G172" i="2"/>
  <c r="G134" i="2"/>
  <c r="G76" i="2"/>
  <c r="G155" i="2"/>
  <c r="G5" i="2"/>
  <c r="G118" i="2"/>
  <c r="G18" i="2"/>
  <c r="G73" i="2"/>
  <c r="G105" i="2"/>
  <c r="G45" i="2"/>
  <c r="G93" i="2"/>
  <c r="G122" i="2"/>
  <c r="G88" i="2"/>
  <c r="G112" i="2"/>
  <c r="G104" i="2"/>
  <c r="G90" i="2"/>
  <c r="G37" i="2"/>
  <c r="G140" i="2"/>
  <c r="G131" i="2"/>
  <c r="G103" i="2"/>
  <c r="G161" i="2"/>
  <c r="G87" i="2"/>
  <c r="G98" i="2"/>
  <c r="G176" i="2"/>
  <c r="G126" i="2"/>
  <c r="G80" i="2"/>
  <c r="G17" i="2"/>
  <c r="G148" i="2"/>
  <c r="G20" i="2"/>
  <c r="G135" i="2"/>
  <c r="G4" i="2"/>
  <c r="G61" i="2"/>
  <c r="G142" i="2"/>
  <c r="G147" i="2"/>
  <c r="G120" i="2"/>
  <c r="G130" i="2"/>
  <c r="G59" i="2"/>
  <c r="G12" i="2"/>
  <c r="G41" i="2"/>
  <c r="G85" i="2"/>
  <c r="G101" i="2"/>
  <c r="G86" i="2"/>
  <c r="G16" i="2"/>
  <c r="G102" i="2"/>
  <c r="G119" i="2"/>
  <c r="G70" i="2"/>
  <c r="G24" i="2"/>
  <c r="G29" i="2"/>
  <c r="G10" i="2"/>
  <c r="CK19" i="1"/>
  <c r="CW19" i="1" s="1"/>
  <c r="E19" i="7" s="1"/>
  <c r="BA19" i="7" s="1"/>
  <c r="CS19" i="1"/>
  <c r="DE19" i="1" s="1"/>
  <c r="M19" i="7" s="1"/>
  <c r="BI19" i="7" s="1"/>
  <c r="CL19" i="1"/>
  <c r="CX19" i="1" s="1"/>
  <c r="F19" i="7" s="1"/>
  <c r="BB19" i="7" s="1"/>
  <c r="CT19" i="1"/>
  <c r="DF19" i="1" s="1"/>
  <c r="N19" i="7" s="1"/>
  <c r="BJ19" i="7" s="1"/>
  <c r="CN19" i="1"/>
  <c r="CZ19" i="1" s="1"/>
  <c r="H19" i="7" s="1"/>
  <c r="BD19" i="7" s="1"/>
  <c r="CR19" i="1"/>
  <c r="DD19" i="1" s="1"/>
  <c r="L19" i="7" s="1"/>
  <c r="BH19" i="7" s="1"/>
  <c r="CM19" i="1"/>
  <c r="CY19" i="1" s="1"/>
  <c r="G19" i="7" s="1"/>
  <c r="BC19" i="7" s="1"/>
  <c r="CU19" i="1"/>
  <c r="DG19" i="1" s="1"/>
  <c r="O19" i="7" s="1"/>
  <c r="BK19" i="7" s="1"/>
  <c r="CV19" i="1"/>
  <c r="DH19" i="1" s="1"/>
  <c r="P19" i="7" s="1"/>
  <c r="BL19" i="7" s="1"/>
  <c r="CO19" i="1"/>
  <c r="DA19" i="1" s="1"/>
  <c r="I19" i="7" s="1"/>
  <c r="BE19" i="7" s="1"/>
  <c r="CP19" i="1"/>
  <c r="DB19" i="1" s="1"/>
  <c r="J19" i="7" s="1"/>
  <c r="BF19" i="7" s="1"/>
  <c r="CQ19" i="1"/>
  <c r="DC19" i="1" s="1"/>
  <c r="K19" i="7" s="1"/>
  <c r="BG19" i="7" s="1"/>
  <c r="CS107" i="1"/>
  <c r="DE107" i="1" s="1"/>
  <c r="M107" i="7" s="1"/>
  <c r="BI107" i="7" s="1"/>
  <c r="CL73" i="1"/>
  <c r="CX73" i="1" s="1"/>
  <c r="F73" i="7" s="1"/>
  <c r="BB73" i="7" s="1"/>
  <c r="CO43" i="1"/>
  <c r="DA43" i="1" s="1"/>
  <c r="I43" i="7" s="1"/>
  <c r="BE43" i="7" s="1"/>
  <c r="CO17" i="1"/>
  <c r="CS114" i="1"/>
  <c r="DE114" i="1" s="1"/>
  <c r="M114" i="7" s="1"/>
  <c r="BI114" i="7" s="1"/>
  <c r="CL81" i="1"/>
  <c r="CX81" i="1" s="1"/>
  <c r="F81" i="7" s="1"/>
  <c r="BB81" i="7" s="1"/>
  <c r="CP9" i="1"/>
  <c r="CN119" i="1"/>
  <c r="CZ119" i="1" s="1"/>
  <c r="H119" i="7" s="1"/>
  <c r="BD119" i="7" s="1"/>
  <c r="CN108" i="1"/>
  <c r="CZ108" i="1" s="1"/>
  <c r="H108" i="7" s="1"/>
  <c r="BD108" i="7" s="1"/>
  <c r="CU46" i="1"/>
  <c r="DG46" i="1" s="1"/>
  <c r="O46" i="7" s="1"/>
  <c r="BK46" i="7" s="1"/>
  <c r="CV42" i="1"/>
  <c r="DH42" i="1" s="1"/>
  <c r="P42" i="7" s="1"/>
  <c r="BL42" i="7" s="1"/>
  <c r="CN55" i="1"/>
  <c r="CZ55" i="1" s="1"/>
  <c r="H55" i="7" s="1"/>
  <c r="BD55" i="7" s="1"/>
  <c r="CT125" i="1"/>
  <c r="DF125" i="1" s="1"/>
  <c r="N125" i="7" s="1"/>
  <c r="BJ125" i="7" s="1"/>
  <c r="CM53" i="1"/>
  <c r="CY53" i="1" s="1"/>
  <c r="G53" i="7" s="1"/>
  <c r="BC53" i="7" s="1"/>
  <c r="CM55" i="1"/>
  <c r="CY55" i="1" s="1"/>
  <c r="G55" i="7" s="1"/>
  <c r="BC55" i="7" s="1"/>
  <c r="CO128" i="1"/>
  <c r="DA128" i="1" s="1"/>
  <c r="I128" i="7" s="1"/>
  <c r="BE128" i="7" s="1"/>
  <c r="CS41" i="1"/>
  <c r="DE41" i="1" s="1"/>
  <c r="M41" i="7" s="1"/>
  <c r="BI41" i="7" s="1"/>
  <c r="CN124" i="1"/>
  <c r="CZ124" i="1" s="1"/>
  <c r="H124" i="7" s="1"/>
  <c r="BD124" i="7" s="1"/>
  <c r="CV96" i="1"/>
  <c r="DH96" i="1" s="1"/>
  <c r="P96" i="7" s="1"/>
  <c r="BL96" i="7" s="1"/>
  <c r="CL109" i="1"/>
  <c r="CX109" i="1" s="1"/>
  <c r="F109" i="7" s="1"/>
  <c r="BB109" i="7" s="1"/>
  <c r="CK32" i="1"/>
  <c r="CW32" i="1" s="1"/>
  <c r="E32" i="7" s="1"/>
  <c r="BA32" i="7" s="1"/>
  <c r="CP77" i="1"/>
  <c r="DB77" i="1" s="1"/>
  <c r="J77" i="7" s="1"/>
  <c r="BF77" i="7" s="1"/>
  <c r="CS36" i="1"/>
  <c r="DE36" i="1" s="1"/>
  <c r="M36" i="7" s="1"/>
  <c r="BI36" i="7" s="1"/>
  <c r="CQ121" i="1"/>
  <c r="DC121" i="1" s="1"/>
  <c r="K121" i="7" s="1"/>
  <c r="BG121" i="7" s="1"/>
  <c r="CK102" i="1"/>
  <c r="CW102" i="1" s="1"/>
  <c r="E102" i="7" s="1"/>
  <c r="BA102" i="7" s="1"/>
  <c r="CU31" i="1"/>
  <c r="DG31" i="1" s="1"/>
  <c r="O31" i="7" s="1"/>
  <c r="BK31" i="7" s="1"/>
  <c r="CV108" i="1"/>
  <c r="DH108" i="1" s="1"/>
  <c r="P108" i="7" s="1"/>
  <c r="BL108" i="7" s="1"/>
  <c r="CS12" i="1"/>
  <c r="CP97" i="1"/>
  <c r="DB97" i="1" s="1"/>
  <c r="J97" i="7" s="1"/>
  <c r="BF97" i="7" s="1"/>
  <c r="CL26" i="1"/>
  <c r="CX26" i="1" s="1"/>
  <c r="F26" i="7" s="1"/>
  <c r="BB26" i="7" s="1"/>
  <c r="CK114" i="1"/>
  <c r="CW114" i="1" s="1"/>
  <c r="E114" i="7" s="1"/>
  <c r="BA114" i="7" s="1"/>
  <c r="CU87" i="1"/>
  <c r="DG87" i="1" s="1"/>
  <c r="O87" i="7" s="1"/>
  <c r="BK87" i="7" s="1"/>
  <c r="CO93" i="1"/>
  <c r="DA93" i="1" s="1"/>
  <c r="I93" i="7" s="1"/>
  <c r="BE93" i="7" s="1"/>
  <c r="CK65" i="1"/>
  <c r="CW65" i="1" s="1"/>
  <c r="E65" i="7" s="1"/>
  <c r="BA65" i="7" s="1"/>
  <c r="CS21" i="1"/>
  <c r="DE21" i="1" s="1"/>
  <c r="M21" i="7" s="1"/>
  <c r="BI21" i="7" s="1"/>
  <c r="CT56" i="1"/>
  <c r="DF56" i="1" s="1"/>
  <c r="N56" i="7" s="1"/>
  <c r="BJ56" i="7" s="1"/>
  <c r="CT76" i="1"/>
  <c r="DF76" i="1" s="1"/>
  <c r="N76" i="7" s="1"/>
  <c r="BJ76" i="7" s="1"/>
  <c r="CP100" i="1"/>
  <c r="DB100" i="1" s="1"/>
  <c r="J100" i="7" s="1"/>
  <c r="BF100" i="7" s="1"/>
  <c r="CO117" i="1"/>
  <c r="DA117" i="1" s="1"/>
  <c r="I117" i="7" s="1"/>
  <c r="BE117" i="7" s="1"/>
  <c r="CV27" i="1"/>
  <c r="DH27" i="1" s="1"/>
  <c r="P27" i="7" s="1"/>
  <c r="BL27" i="7" s="1"/>
  <c r="CQ77" i="1"/>
  <c r="DC77" i="1" s="1"/>
  <c r="K77" i="7" s="1"/>
  <c r="BG77" i="7" s="1"/>
  <c r="CR32" i="1"/>
  <c r="DD32" i="1" s="1"/>
  <c r="L32" i="7" s="1"/>
  <c r="BH32" i="7" s="1"/>
  <c r="CS74" i="1"/>
  <c r="DE74" i="1" s="1"/>
  <c r="M74" i="7" s="1"/>
  <c r="BI74" i="7" s="1"/>
  <c r="CK49" i="1"/>
  <c r="CW49" i="1" s="1"/>
  <c r="E49" i="7" s="1"/>
  <c r="BA49" i="7" s="1"/>
  <c r="CR94" i="1"/>
  <c r="DD94" i="1" s="1"/>
  <c r="L94" i="7" s="1"/>
  <c r="BH94" i="7" s="1"/>
  <c r="CV101" i="1"/>
  <c r="DH101" i="1" s="1"/>
  <c r="P101" i="7" s="1"/>
  <c r="BL101" i="7" s="1"/>
  <c r="CU11" i="1"/>
  <c r="DG11" i="1" s="1"/>
  <c r="O11" i="7" s="1"/>
  <c r="BK11" i="7" s="1"/>
  <c r="CM22" i="1"/>
  <c r="CY22" i="1" s="1"/>
  <c r="G22" i="7" s="1"/>
  <c r="BC22" i="7" s="1"/>
  <c r="CK90" i="1"/>
  <c r="CW90" i="1" s="1"/>
  <c r="E90" i="7" s="1"/>
  <c r="BA90" i="7" s="1"/>
  <c r="CU61" i="1"/>
  <c r="DG61" i="1" s="1"/>
  <c r="O61" i="7" s="1"/>
  <c r="BK61" i="7" s="1"/>
  <c r="CN14" i="1"/>
  <c r="CZ14" i="1" s="1"/>
  <c r="H14" i="7" s="1"/>
  <c r="BD14" i="7" s="1"/>
  <c r="CK51" i="1"/>
  <c r="CW51" i="1" s="1"/>
  <c r="E51" i="7" s="1"/>
  <c r="BA51" i="7" s="1"/>
  <c r="CP89" i="1"/>
  <c r="DB89" i="1" s="1"/>
  <c r="J89" i="7" s="1"/>
  <c r="BF89" i="7" s="1"/>
  <c r="CU64" i="1"/>
  <c r="DG64" i="1" s="1"/>
  <c r="O64" i="7" s="1"/>
  <c r="BK64" i="7" s="1"/>
  <c r="CT10" i="1"/>
  <c r="DF10" i="1" s="1"/>
  <c r="N10" i="7" s="1"/>
  <c r="BJ10" i="7" s="1"/>
  <c r="CT110" i="1"/>
  <c r="DF110" i="1" s="1"/>
  <c r="N110" i="7" s="1"/>
  <c r="BJ110" i="7" s="1"/>
  <c r="CO96" i="1"/>
  <c r="DA96" i="1" s="1"/>
  <c r="I96" i="7" s="1"/>
  <c r="BE96" i="7" s="1"/>
  <c r="CQ123" i="1"/>
  <c r="DC123" i="1" s="1"/>
  <c r="K123" i="7" s="1"/>
  <c r="BG123" i="7" s="1"/>
  <c r="CU37" i="1"/>
  <c r="DG37" i="1" s="1"/>
  <c r="O37" i="7" s="1"/>
  <c r="BK37" i="7" s="1"/>
  <c r="CM126" i="1"/>
  <c r="CY126" i="1" s="1"/>
  <c r="G126" i="7" s="1"/>
  <c r="BC126" i="7" s="1"/>
  <c r="CV20" i="1"/>
  <c r="DH20" i="1" s="1"/>
  <c r="P20" i="7" s="1"/>
  <c r="BL20" i="7" s="1"/>
  <c r="CU18" i="1"/>
  <c r="DG18" i="1" s="1"/>
  <c r="O18" i="7" s="1"/>
  <c r="BK18" i="7" s="1"/>
  <c r="CK31" i="1"/>
  <c r="CW31" i="1" s="1"/>
  <c r="E31" i="7" s="1"/>
  <c r="BA31" i="7" s="1"/>
  <c r="CL7" i="1"/>
  <c r="CX7" i="1" s="1"/>
  <c r="F7" i="7" s="1"/>
  <c r="BB7" i="7" s="1"/>
  <c r="CK119" i="1"/>
  <c r="CW119" i="1" s="1"/>
  <c r="E119" i="7" s="1"/>
  <c r="BA119" i="7" s="1"/>
  <c r="CM111" i="1"/>
  <c r="CY111" i="1" s="1"/>
  <c r="G111" i="7" s="1"/>
  <c r="BC111" i="7" s="1"/>
  <c r="CN97" i="1"/>
  <c r="CZ97" i="1" s="1"/>
  <c r="H97" i="7" s="1"/>
  <c r="BD97" i="7" s="1"/>
  <c r="CV58" i="1"/>
  <c r="DH58" i="1" s="1"/>
  <c r="P58" i="7" s="1"/>
  <c r="BL58" i="7" s="1"/>
  <c r="CP58" i="1"/>
  <c r="DB58" i="1" s="1"/>
  <c r="J58" i="7" s="1"/>
  <c r="BF58" i="7" s="1"/>
  <c r="CK74" i="1"/>
  <c r="CW74" i="1" s="1"/>
  <c r="E74" i="7" s="1"/>
  <c r="BA74" i="7" s="1"/>
  <c r="CR97" i="1"/>
  <c r="DD97" i="1" s="1"/>
  <c r="L97" i="7" s="1"/>
  <c r="BH97" i="7" s="1"/>
  <c r="CV115" i="1"/>
  <c r="DH115" i="1" s="1"/>
  <c r="P115" i="7" s="1"/>
  <c r="BL115" i="7" s="1"/>
  <c r="CK73" i="1"/>
  <c r="CW73" i="1" s="1"/>
  <c r="E73" i="7" s="1"/>
  <c r="BA73" i="7" s="1"/>
  <c r="CS109" i="1"/>
  <c r="DE109" i="1" s="1"/>
  <c r="M109" i="7" s="1"/>
  <c r="BI109" i="7" s="1"/>
  <c r="CR68" i="1"/>
  <c r="DD68" i="1" s="1"/>
  <c r="L68" i="7" s="1"/>
  <c r="BH68" i="7" s="1"/>
  <c r="CN16" i="1"/>
  <c r="CZ16" i="1" s="1"/>
  <c r="H16" i="7" s="1"/>
  <c r="BD16" i="7" s="1"/>
  <c r="CS126" i="1"/>
  <c r="DE126" i="1" s="1"/>
  <c r="M126" i="7" s="1"/>
  <c r="BI126" i="7" s="1"/>
  <c r="CV23" i="1"/>
  <c r="DH23" i="1" s="1"/>
  <c r="P23" i="7" s="1"/>
  <c r="BL23" i="7" s="1"/>
  <c r="CU60" i="1"/>
  <c r="DG60" i="1" s="1"/>
  <c r="O60" i="7" s="1"/>
  <c r="BK60" i="7" s="1"/>
  <c r="CM40" i="1"/>
  <c r="CY40" i="1" s="1"/>
  <c r="G40" i="7" s="1"/>
  <c r="BC40" i="7" s="1"/>
  <c r="CQ37" i="1"/>
  <c r="DC37" i="1" s="1"/>
  <c r="K37" i="7" s="1"/>
  <c r="BG37" i="7" s="1"/>
  <c r="CO88" i="1"/>
  <c r="DA88" i="1" s="1"/>
  <c r="I88" i="7" s="1"/>
  <c r="BE88" i="7" s="1"/>
  <c r="CN17" i="1"/>
  <c r="CZ17" i="1" s="1"/>
  <c r="H17" i="7" s="1"/>
  <c r="BD17" i="7" s="1"/>
  <c r="CU27" i="1"/>
  <c r="DG27" i="1" s="1"/>
  <c r="O27" i="7" s="1"/>
  <c r="BK27" i="7" s="1"/>
  <c r="CV30" i="1"/>
  <c r="DH30" i="1" s="1"/>
  <c r="P30" i="7" s="1"/>
  <c r="BL30" i="7" s="1"/>
  <c r="CQ13" i="1"/>
  <c r="DC13" i="1" s="1"/>
  <c r="K13" i="7" s="1"/>
  <c r="BG13" i="7" s="1"/>
  <c r="CU20" i="1"/>
  <c r="DG20" i="1" s="1"/>
  <c r="O20" i="7" s="1"/>
  <c r="BK20" i="7" s="1"/>
  <c r="CK55" i="1"/>
  <c r="CW55" i="1" s="1"/>
  <c r="E55" i="7" s="1"/>
  <c r="BA55" i="7" s="1"/>
  <c r="CK23" i="1"/>
  <c r="CW23" i="1" s="1"/>
  <c r="E23" i="7" s="1"/>
  <c r="BA23" i="7" s="1"/>
  <c r="CS24" i="1"/>
  <c r="DE24" i="1" s="1"/>
  <c r="M24" i="7" s="1"/>
  <c r="BI24" i="7" s="1"/>
  <c r="CT127" i="1"/>
  <c r="DF127" i="1" s="1"/>
  <c r="N127" i="7" s="1"/>
  <c r="BJ127" i="7" s="1"/>
  <c r="CR15" i="1"/>
  <c r="DD15" i="1" s="1"/>
  <c r="L15" i="7" s="1"/>
  <c r="BH15" i="7" s="1"/>
  <c r="CM15" i="1"/>
  <c r="CY15" i="1" s="1"/>
  <c r="G15" i="7" s="1"/>
  <c r="BC15" i="7" s="1"/>
  <c r="CT93" i="1"/>
  <c r="DF93" i="1" s="1"/>
  <c r="N93" i="7" s="1"/>
  <c r="BJ93" i="7" s="1"/>
  <c r="CM17" i="1"/>
  <c r="CY17" i="1" s="1"/>
  <c r="G17" i="7" s="1"/>
  <c r="BC17" i="7" s="1"/>
  <c r="CS43" i="1"/>
  <c r="DE43" i="1" s="1"/>
  <c r="M43" i="7" s="1"/>
  <c r="BI43" i="7" s="1"/>
  <c r="CO16" i="1"/>
  <c r="DA16" i="1" s="1"/>
  <c r="I16" i="7" s="1"/>
  <c r="BE16" i="7" s="1"/>
  <c r="CP23" i="1"/>
  <c r="DB23" i="1" s="1"/>
  <c r="J23" i="7" s="1"/>
  <c r="BF23" i="7" s="1"/>
  <c r="CT8" i="1"/>
  <c r="DF8" i="1" s="1"/>
  <c r="N8" i="7" s="1"/>
  <c r="BJ8" i="7" s="1"/>
  <c r="CP79" i="1"/>
  <c r="DB79" i="1" s="1"/>
  <c r="J79" i="7" s="1"/>
  <c r="BF79" i="7" s="1"/>
  <c r="CO85" i="1"/>
  <c r="DA85" i="1" s="1"/>
  <c r="I85" i="7" s="1"/>
  <c r="BE85" i="7" s="1"/>
  <c r="CV15" i="1"/>
  <c r="DH15" i="1" s="1"/>
  <c r="P15" i="7" s="1"/>
  <c r="BL15" i="7" s="1"/>
  <c r="CT104" i="1"/>
  <c r="DF104" i="1" s="1"/>
  <c r="N104" i="7" s="1"/>
  <c r="BJ104" i="7" s="1"/>
  <c r="CS94" i="1"/>
  <c r="DE94" i="1" s="1"/>
  <c r="M94" i="7" s="1"/>
  <c r="BI94" i="7" s="1"/>
  <c r="CP91" i="1"/>
  <c r="DB91" i="1" s="1"/>
  <c r="J91" i="7" s="1"/>
  <c r="BF91" i="7" s="1"/>
  <c r="CT102" i="1"/>
  <c r="DF102" i="1" s="1"/>
  <c r="N102" i="7" s="1"/>
  <c r="BJ102" i="7" s="1"/>
  <c r="CR41" i="1"/>
  <c r="DD41" i="1" s="1"/>
  <c r="L41" i="7" s="1"/>
  <c r="BH41" i="7" s="1"/>
  <c r="CQ63" i="1"/>
  <c r="DC63" i="1" s="1"/>
  <c r="K63" i="7" s="1"/>
  <c r="BG63" i="7" s="1"/>
  <c r="CP95" i="1"/>
  <c r="DB95" i="1" s="1"/>
  <c r="J95" i="7" s="1"/>
  <c r="BF95" i="7" s="1"/>
  <c r="CR120" i="1"/>
  <c r="DD120" i="1" s="1"/>
  <c r="L120" i="7" s="1"/>
  <c r="BH120" i="7" s="1"/>
  <c r="CO118" i="1"/>
  <c r="DA118" i="1" s="1"/>
  <c r="I118" i="7" s="1"/>
  <c r="BE118" i="7" s="1"/>
  <c r="CK14" i="1"/>
  <c r="CW14" i="1" s="1"/>
  <c r="E14" i="7" s="1"/>
  <c r="BA14" i="7" s="1"/>
  <c r="CS15" i="1"/>
  <c r="DE15" i="1" s="1"/>
  <c r="M15" i="7" s="1"/>
  <c r="BI15" i="7" s="1"/>
  <c r="CT53" i="1"/>
  <c r="DF53" i="1" s="1"/>
  <c r="N53" i="7" s="1"/>
  <c r="BJ53" i="7" s="1"/>
  <c r="CR107" i="1"/>
  <c r="DD107" i="1" s="1"/>
  <c r="L107" i="7" s="1"/>
  <c r="BH107" i="7" s="1"/>
  <c r="CR57" i="1"/>
  <c r="DD57" i="1" s="1"/>
  <c r="L57" i="7" s="1"/>
  <c r="BH57" i="7" s="1"/>
  <c r="CM122" i="1"/>
  <c r="CY122" i="1" s="1"/>
  <c r="G122" i="7" s="1"/>
  <c r="BC122" i="7" s="1"/>
  <c r="CM124" i="1"/>
  <c r="CY124" i="1" s="1"/>
  <c r="G124" i="7" s="1"/>
  <c r="BC124" i="7" s="1"/>
  <c r="CO30" i="1"/>
  <c r="DA30" i="1" s="1"/>
  <c r="I30" i="7" s="1"/>
  <c r="BE30" i="7" s="1"/>
  <c r="CS88" i="1"/>
  <c r="DE88" i="1" s="1"/>
  <c r="M88" i="7" s="1"/>
  <c r="BI88" i="7" s="1"/>
  <c r="CT42" i="1"/>
  <c r="DF42" i="1" s="1"/>
  <c r="N42" i="7" s="1"/>
  <c r="BJ42" i="7" s="1"/>
  <c r="CS13" i="1"/>
  <c r="DE13" i="1" s="1"/>
  <c r="M13" i="7" s="1"/>
  <c r="BI13" i="7" s="1"/>
  <c r="CO15" i="1"/>
  <c r="DA15" i="1" s="1"/>
  <c r="I15" i="7" s="1"/>
  <c r="BE15" i="7" s="1"/>
  <c r="CN15" i="1"/>
  <c r="CZ15" i="1" s="1"/>
  <c r="H15" i="7" s="1"/>
  <c r="BD15" i="7" s="1"/>
  <c r="CO35" i="1"/>
  <c r="DA35" i="1" s="1"/>
  <c r="I35" i="7" s="1"/>
  <c r="BE35" i="7" s="1"/>
  <c r="CL101" i="1"/>
  <c r="CX101" i="1" s="1"/>
  <c r="F101" i="7" s="1"/>
  <c r="BB101" i="7" s="1"/>
  <c r="CM90" i="1"/>
  <c r="CY90" i="1" s="1"/>
  <c r="G90" i="7" s="1"/>
  <c r="BC90" i="7" s="1"/>
  <c r="CS93" i="1"/>
  <c r="DE93" i="1" s="1"/>
  <c r="M93" i="7" s="1"/>
  <c r="BI93" i="7" s="1"/>
  <c r="CT50" i="1"/>
  <c r="DF50" i="1" s="1"/>
  <c r="N50" i="7" s="1"/>
  <c r="BJ50" i="7" s="1"/>
  <c r="CQ15" i="1"/>
  <c r="DC15" i="1" s="1"/>
  <c r="K15" i="7" s="1"/>
  <c r="BG15" i="7" s="1"/>
  <c r="CO22" i="1"/>
  <c r="DA22" i="1" s="1"/>
  <c r="I22" i="7" s="1"/>
  <c r="BE22" i="7" s="1"/>
  <c r="CK30" i="1"/>
  <c r="CW30" i="1" s="1"/>
  <c r="E30" i="7" s="1"/>
  <c r="BA30" i="7" s="1"/>
  <c r="CK94" i="1"/>
  <c r="CW94" i="1" s="1"/>
  <c r="E94" i="7" s="1"/>
  <c r="BA94" i="7" s="1"/>
  <c r="CM59" i="1"/>
  <c r="CY59" i="1" s="1"/>
  <c r="G59" i="7" s="1"/>
  <c r="BC59" i="7" s="1"/>
  <c r="CL15" i="1"/>
  <c r="CX15" i="1" s="1"/>
  <c r="F15" i="7" s="1"/>
  <c r="BB15" i="7" s="1"/>
  <c r="CO63" i="1"/>
  <c r="DA63" i="1" s="1"/>
  <c r="I63" i="7" s="1"/>
  <c r="BE63" i="7" s="1"/>
  <c r="CR92" i="1"/>
  <c r="DD92" i="1" s="1"/>
  <c r="L92" i="7" s="1"/>
  <c r="BH92" i="7" s="1"/>
  <c r="CL62" i="1"/>
  <c r="CX62" i="1" s="1"/>
  <c r="F62" i="7" s="1"/>
  <c r="BB62" i="7" s="1"/>
  <c r="CQ36" i="1"/>
  <c r="DC36" i="1" s="1"/>
  <c r="K36" i="7" s="1"/>
  <c r="BG36" i="7" s="1"/>
  <c r="CT145" i="1"/>
  <c r="DF145" i="1" s="1"/>
  <c r="N145" i="7" s="1"/>
  <c r="BJ145" i="7" s="1"/>
  <c r="CQ88" i="1"/>
  <c r="DC88" i="1" s="1"/>
  <c r="K88" i="7" s="1"/>
  <c r="BG88" i="7" s="1"/>
  <c r="CT24" i="1"/>
  <c r="DF24" i="1" s="1"/>
  <c r="N24" i="7" s="1"/>
  <c r="BJ24" i="7" s="1"/>
  <c r="CS34" i="1"/>
  <c r="DE34" i="1" s="1"/>
  <c r="M34" i="7" s="1"/>
  <c r="BI34" i="7" s="1"/>
  <c r="CQ48" i="1"/>
  <c r="DC48" i="1" s="1"/>
  <c r="K48" i="7" s="1"/>
  <c r="BG48" i="7" s="1"/>
  <c r="CR104" i="1"/>
  <c r="DD104" i="1" s="1"/>
  <c r="L104" i="7" s="1"/>
  <c r="BH104" i="7" s="1"/>
  <c r="CT44" i="1"/>
  <c r="DF44" i="1" s="1"/>
  <c r="N44" i="7" s="1"/>
  <c r="BJ44" i="7" s="1"/>
  <c r="CK44" i="1"/>
  <c r="CW44" i="1" s="1"/>
  <c r="E44" i="7" s="1"/>
  <c r="BA44" i="7" s="1"/>
  <c r="CL94" i="1"/>
  <c r="CX94" i="1" s="1"/>
  <c r="F94" i="7" s="1"/>
  <c r="BB94" i="7" s="1"/>
  <c r="CS40" i="1"/>
  <c r="DE40" i="1" s="1"/>
  <c r="M40" i="7" s="1"/>
  <c r="BI40" i="7" s="1"/>
  <c r="CQ65" i="1"/>
  <c r="DC65" i="1" s="1"/>
  <c r="K65" i="7" s="1"/>
  <c r="BG65" i="7" s="1"/>
  <c r="CU15" i="1"/>
  <c r="DG15" i="1" s="1"/>
  <c r="O15" i="7" s="1"/>
  <c r="BK15" i="7" s="1"/>
  <c r="CK100" i="1"/>
  <c r="CW100" i="1" s="1"/>
  <c r="E100" i="7" s="1"/>
  <c r="BA100" i="7" s="1"/>
  <c r="CP71" i="1"/>
  <c r="DB71" i="1" s="1"/>
  <c r="J71" i="7" s="1"/>
  <c r="BF71" i="7" s="1"/>
  <c r="CR36" i="1"/>
  <c r="DD36" i="1" s="1"/>
  <c r="L36" i="7" s="1"/>
  <c r="BH36" i="7" s="1"/>
  <c r="CR78" i="1"/>
  <c r="DD78" i="1" s="1"/>
  <c r="L78" i="7" s="1"/>
  <c r="BH78" i="7" s="1"/>
  <c r="CO49" i="1"/>
  <c r="DA49" i="1" s="1"/>
  <c r="I49" i="7" s="1"/>
  <c r="BE49" i="7" s="1"/>
  <c r="CL98" i="1"/>
  <c r="CX98" i="1" s="1"/>
  <c r="F98" i="7" s="1"/>
  <c r="BB98" i="7" s="1"/>
  <c r="CQ33" i="1"/>
  <c r="DC33" i="1" s="1"/>
  <c r="K33" i="7" s="1"/>
  <c r="BG33" i="7" s="1"/>
  <c r="CQ86" i="1"/>
  <c r="DC86" i="1" s="1"/>
  <c r="K86" i="7" s="1"/>
  <c r="BG86" i="7" s="1"/>
  <c r="CP127" i="1"/>
  <c r="DB127" i="1" s="1"/>
  <c r="J127" i="7" s="1"/>
  <c r="BF127" i="7" s="1"/>
  <c r="CS103" i="1"/>
  <c r="DE103" i="1" s="1"/>
  <c r="M103" i="7" s="1"/>
  <c r="BI103" i="7" s="1"/>
  <c r="CT15" i="1"/>
  <c r="DF15" i="1" s="1"/>
  <c r="N15" i="7" s="1"/>
  <c r="BJ15" i="7" s="1"/>
  <c r="CP18" i="1"/>
  <c r="DB18" i="1" s="1"/>
  <c r="J18" i="7" s="1"/>
  <c r="BF18" i="7" s="1"/>
  <c r="CT115" i="1"/>
  <c r="DF115" i="1" s="1"/>
  <c r="N115" i="7" s="1"/>
  <c r="BJ115" i="7" s="1"/>
  <c r="CK124" i="1"/>
  <c r="CW124" i="1" s="1"/>
  <c r="E124" i="7" s="1"/>
  <c r="BA124" i="7" s="1"/>
  <c r="CS73" i="1"/>
  <c r="DE73" i="1" s="1"/>
  <c r="M73" i="7" s="1"/>
  <c r="BI73" i="7" s="1"/>
  <c r="CS127" i="1"/>
  <c r="DE127" i="1" s="1"/>
  <c r="M127" i="7" s="1"/>
  <c r="BI127" i="7" s="1"/>
  <c r="CQ80" i="1"/>
  <c r="DC80" i="1" s="1"/>
  <c r="K80" i="7" s="1"/>
  <c r="BG80" i="7" s="1"/>
  <c r="CK70" i="1"/>
  <c r="CW70" i="1" s="1"/>
  <c r="E70" i="7" s="1"/>
  <c r="BA70" i="7" s="1"/>
  <c r="CP85" i="1"/>
  <c r="DB85" i="1" s="1"/>
  <c r="J85" i="7" s="1"/>
  <c r="BF85" i="7" s="1"/>
  <c r="CO42" i="1"/>
  <c r="DA42" i="1" s="1"/>
  <c r="I42" i="7" s="1"/>
  <c r="BE42" i="7" s="1"/>
  <c r="CS121" i="1"/>
  <c r="DE121" i="1" s="1"/>
  <c r="M121" i="7" s="1"/>
  <c r="BI121" i="7" s="1"/>
  <c r="CR48" i="1"/>
  <c r="DD48" i="1" s="1"/>
  <c r="L48" i="7" s="1"/>
  <c r="BH48" i="7" s="1"/>
  <c r="CR77" i="1"/>
  <c r="DD77" i="1" s="1"/>
  <c r="L77" i="7" s="1"/>
  <c r="BH77" i="7" s="1"/>
  <c r="CT86" i="1"/>
  <c r="DF86" i="1" s="1"/>
  <c r="N86" i="7" s="1"/>
  <c r="BJ86" i="7" s="1"/>
  <c r="CR21" i="1"/>
  <c r="DD21" i="1" s="1"/>
  <c r="L21" i="7" s="1"/>
  <c r="BH21" i="7" s="1"/>
  <c r="CO106" i="1"/>
  <c r="DA106" i="1" s="1"/>
  <c r="I106" i="7" s="1"/>
  <c r="BE106" i="7" s="1"/>
  <c r="CR119" i="1"/>
  <c r="DD119" i="1" s="1"/>
  <c r="L119" i="7" s="1"/>
  <c r="BH119" i="7" s="1"/>
  <c r="CR101" i="1"/>
  <c r="DD101" i="1" s="1"/>
  <c r="L101" i="7" s="1"/>
  <c r="BH101" i="7" s="1"/>
  <c r="CT87" i="1"/>
  <c r="DF87" i="1" s="1"/>
  <c r="N87" i="7" s="1"/>
  <c r="BJ87" i="7" s="1"/>
  <c r="CQ60" i="1"/>
  <c r="DC60" i="1" s="1"/>
  <c r="K60" i="7" s="1"/>
  <c r="BG60" i="7" s="1"/>
  <c r="CM34" i="1"/>
  <c r="CY34" i="1" s="1"/>
  <c r="G34" i="7" s="1"/>
  <c r="BC34" i="7" s="1"/>
  <c r="CK126" i="1"/>
  <c r="CW126" i="1" s="1"/>
  <c r="E126" i="7" s="1"/>
  <c r="BA126" i="7" s="1"/>
  <c r="CT7" i="1"/>
  <c r="DF7" i="1" s="1"/>
  <c r="N7" i="7" s="1"/>
  <c r="BJ7" i="7" s="1"/>
  <c r="CQ42" i="1"/>
  <c r="DC42" i="1" s="1"/>
  <c r="K42" i="7" s="1"/>
  <c r="BG42" i="7" s="1"/>
  <c r="CT26" i="1"/>
  <c r="DF26" i="1" s="1"/>
  <c r="N26" i="7" s="1"/>
  <c r="BJ26" i="7" s="1"/>
  <c r="CQ116" i="1"/>
  <c r="DC116" i="1" s="1"/>
  <c r="K116" i="7" s="1"/>
  <c r="BG116" i="7" s="1"/>
  <c r="CR55" i="1"/>
  <c r="DD55" i="1" s="1"/>
  <c r="L55" i="7" s="1"/>
  <c r="BH55" i="7" s="1"/>
  <c r="CO115" i="1"/>
  <c r="DA115" i="1" s="1"/>
  <c r="I115" i="7" s="1"/>
  <c r="BE115" i="7" s="1"/>
  <c r="CK35" i="1"/>
  <c r="CW35" i="1" s="1"/>
  <c r="E35" i="7" s="1"/>
  <c r="BA35" i="7" s="1"/>
  <c r="CT89" i="1"/>
  <c r="DF89" i="1" s="1"/>
  <c r="N89" i="7" s="1"/>
  <c r="BJ89" i="7" s="1"/>
  <c r="CS95" i="1"/>
  <c r="DE95" i="1" s="1"/>
  <c r="M95" i="7" s="1"/>
  <c r="BI95" i="7" s="1"/>
  <c r="CQ122" i="1"/>
  <c r="DC122" i="1" s="1"/>
  <c r="K122" i="7" s="1"/>
  <c r="BG122" i="7" s="1"/>
  <c r="CO52" i="1"/>
  <c r="DA52" i="1" s="1"/>
  <c r="I52" i="7" s="1"/>
  <c r="BE52" i="7" s="1"/>
  <c r="CK29" i="1"/>
  <c r="CW29" i="1" s="1"/>
  <c r="E29" i="7" s="1"/>
  <c r="BA29" i="7" s="1"/>
  <c r="CL71" i="1"/>
  <c r="CX71" i="1" s="1"/>
  <c r="F71" i="7" s="1"/>
  <c r="BB71" i="7" s="1"/>
  <c r="CR91" i="1"/>
  <c r="DD91" i="1" s="1"/>
  <c r="L91" i="7" s="1"/>
  <c r="BH91" i="7" s="1"/>
  <c r="CL56" i="1"/>
  <c r="CX56" i="1" s="1"/>
  <c r="F56" i="7" s="1"/>
  <c r="BB56" i="7" s="1"/>
  <c r="CR17" i="1"/>
  <c r="DD17" i="1" s="1"/>
  <c r="L17" i="7" s="1"/>
  <c r="BH17" i="7" s="1"/>
  <c r="CT40" i="1"/>
  <c r="DF40" i="1" s="1"/>
  <c r="N40" i="7" s="1"/>
  <c r="BJ40" i="7" s="1"/>
  <c r="CQ117" i="1"/>
  <c r="DC117" i="1" s="1"/>
  <c r="K117" i="7" s="1"/>
  <c r="BG117" i="7" s="1"/>
  <c r="CO36" i="1"/>
  <c r="DA36" i="1" s="1"/>
  <c r="I36" i="7" s="1"/>
  <c r="BE36" i="7" s="1"/>
  <c r="CO86" i="1"/>
  <c r="DA86" i="1" s="1"/>
  <c r="I86" i="7" s="1"/>
  <c r="BE86" i="7" s="1"/>
  <c r="CP44" i="1"/>
  <c r="DB44" i="1" s="1"/>
  <c r="J44" i="7" s="1"/>
  <c r="BF44" i="7" s="1"/>
  <c r="CQ50" i="1"/>
  <c r="DC50" i="1" s="1"/>
  <c r="K50" i="7" s="1"/>
  <c r="BG50" i="7" s="1"/>
  <c r="CR47" i="1"/>
  <c r="DD47" i="1" s="1"/>
  <c r="L47" i="7" s="1"/>
  <c r="BH47" i="7" s="1"/>
  <c r="CP13" i="1"/>
  <c r="DB13" i="1" s="1"/>
  <c r="J13" i="7" s="1"/>
  <c r="BF13" i="7" s="1"/>
  <c r="CR56" i="1"/>
  <c r="DD56" i="1" s="1"/>
  <c r="L56" i="7" s="1"/>
  <c r="BH56" i="7" s="1"/>
  <c r="CP69" i="1"/>
  <c r="DB69" i="1" s="1"/>
  <c r="J69" i="7" s="1"/>
  <c r="BF69" i="7" s="1"/>
  <c r="CK98" i="1"/>
  <c r="CW98" i="1" s="1"/>
  <c r="E98" i="7" s="1"/>
  <c r="BA98" i="7" s="1"/>
  <c r="CS31" i="1"/>
  <c r="DE31" i="1" s="1"/>
  <c r="M31" i="7" s="1"/>
  <c r="BI31" i="7" s="1"/>
  <c r="CP126" i="1"/>
  <c r="DB126" i="1" s="1"/>
  <c r="J126" i="7" s="1"/>
  <c r="BF126" i="7" s="1"/>
  <c r="CQ39" i="1"/>
  <c r="DC39" i="1" s="1"/>
  <c r="K39" i="7" s="1"/>
  <c r="BG39" i="7" s="1"/>
  <c r="CR33" i="1"/>
  <c r="DD33" i="1" s="1"/>
  <c r="L33" i="7" s="1"/>
  <c r="BH33" i="7" s="1"/>
  <c r="CT47" i="1"/>
  <c r="DF47" i="1" s="1"/>
  <c r="N47" i="7" s="1"/>
  <c r="BJ47" i="7" s="1"/>
  <c r="CP15" i="1"/>
  <c r="DB15" i="1" s="1"/>
  <c r="J15" i="7" s="1"/>
  <c r="BF15" i="7" s="1"/>
  <c r="CS65" i="1"/>
  <c r="DE65" i="1" s="1"/>
  <c r="M65" i="7" s="1"/>
  <c r="BI65" i="7" s="1"/>
  <c r="CK101" i="1"/>
  <c r="CW101" i="1" s="1"/>
  <c r="E101" i="7" s="1"/>
  <c r="BA101" i="7" s="1"/>
  <c r="CQ28" i="1"/>
  <c r="DC28" i="1" s="1"/>
  <c r="K28" i="7" s="1"/>
  <c r="BG28" i="7" s="1"/>
  <c r="CS123" i="1"/>
  <c r="DE123" i="1" s="1"/>
  <c r="M123" i="7" s="1"/>
  <c r="BI123" i="7" s="1"/>
  <c r="CM119" i="1"/>
  <c r="CY119" i="1" s="1"/>
  <c r="G119" i="7" s="1"/>
  <c r="BC119" i="7" s="1"/>
  <c r="CP80" i="1"/>
  <c r="DB80" i="1" s="1"/>
  <c r="J80" i="7" s="1"/>
  <c r="BF80" i="7" s="1"/>
  <c r="CS26" i="1"/>
  <c r="DE26" i="1" s="1"/>
  <c r="M26" i="7" s="1"/>
  <c r="BI26" i="7" s="1"/>
  <c r="CT92" i="1"/>
  <c r="DF92" i="1" s="1"/>
  <c r="N92" i="7" s="1"/>
  <c r="BJ92" i="7" s="1"/>
  <c r="CO55" i="1"/>
  <c r="DA55" i="1" s="1"/>
  <c r="I55" i="7" s="1"/>
  <c r="BE55" i="7" s="1"/>
  <c r="CO104" i="1"/>
  <c r="DA104" i="1" s="1"/>
  <c r="I104" i="7" s="1"/>
  <c r="BE104" i="7" s="1"/>
  <c r="CM60" i="1"/>
  <c r="CY60" i="1" s="1"/>
  <c r="G60" i="7" s="1"/>
  <c r="BC60" i="7" s="1"/>
  <c r="CS68" i="1"/>
  <c r="DE68" i="1" s="1"/>
  <c r="M68" i="7" s="1"/>
  <c r="BI68" i="7" s="1"/>
  <c r="CS29" i="1"/>
  <c r="DE29" i="1" s="1"/>
  <c r="M29" i="7" s="1"/>
  <c r="BI29" i="7" s="1"/>
  <c r="CR124" i="1"/>
  <c r="DD124" i="1" s="1"/>
  <c r="L124" i="7" s="1"/>
  <c r="BH124" i="7" s="1"/>
  <c r="CM56" i="1"/>
  <c r="CY56" i="1" s="1"/>
  <c r="G56" i="7" s="1"/>
  <c r="BC56" i="7" s="1"/>
  <c r="CR62" i="1"/>
  <c r="DD62" i="1" s="1"/>
  <c r="L62" i="7" s="1"/>
  <c r="BH62" i="7" s="1"/>
  <c r="CP123" i="1"/>
  <c r="DB123" i="1" s="1"/>
  <c r="J123" i="7" s="1"/>
  <c r="BF123" i="7" s="1"/>
  <c r="CO45" i="1"/>
  <c r="DA45" i="1" s="1"/>
  <c r="I45" i="7" s="1"/>
  <c r="BE45" i="7" s="1"/>
  <c r="CR80" i="1"/>
  <c r="DD80" i="1" s="1"/>
  <c r="L80" i="7" s="1"/>
  <c r="BH80" i="7" s="1"/>
  <c r="CT106" i="1"/>
  <c r="DF106" i="1" s="1"/>
  <c r="N106" i="7" s="1"/>
  <c r="BJ106" i="7" s="1"/>
  <c r="CO40" i="1"/>
  <c r="DA40" i="1" s="1"/>
  <c r="I40" i="7" s="1"/>
  <c r="BE40" i="7" s="1"/>
  <c r="CO80" i="1"/>
  <c r="DA80" i="1" s="1"/>
  <c r="I80" i="7" s="1"/>
  <c r="BE80" i="7" s="1"/>
  <c r="CK122" i="1"/>
  <c r="CW122" i="1" s="1"/>
  <c r="E122" i="7" s="1"/>
  <c r="BA122" i="7" s="1"/>
  <c r="CO60" i="1"/>
  <c r="DA60" i="1" s="1"/>
  <c r="I60" i="7" s="1"/>
  <c r="BE60" i="7" s="1"/>
  <c r="CQ71" i="1"/>
  <c r="DC71" i="1" s="1"/>
  <c r="K71" i="7" s="1"/>
  <c r="BG71" i="7" s="1"/>
  <c r="CP17" i="1"/>
  <c r="DB17" i="1" s="1"/>
  <c r="J17" i="7" s="1"/>
  <c r="BF17" i="7" s="1"/>
  <c r="CP42" i="1"/>
  <c r="DB42" i="1" s="1"/>
  <c r="J42" i="7" s="1"/>
  <c r="BF42" i="7" s="1"/>
  <c r="CR20" i="1"/>
  <c r="DD20" i="1" s="1"/>
  <c r="L20" i="7" s="1"/>
  <c r="BH20" i="7" s="1"/>
  <c r="CR74" i="1"/>
  <c r="DD74" i="1" s="1"/>
  <c r="L74" i="7" s="1"/>
  <c r="BH74" i="7" s="1"/>
  <c r="CT113" i="1"/>
  <c r="DF113" i="1" s="1"/>
  <c r="N113" i="7" s="1"/>
  <c r="BJ113" i="7" s="1"/>
  <c r="CK107" i="1"/>
  <c r="CW107" i="1" s="1"/>
  <c r="E107" i="7" s="1"/>
  <c r="BA107" i="7" s="1"/>
  <c r="CO38" i="1"/>
  <c r="DA38" i="1" s="1"/>
  <c r="I38" i="7" s="1"/>
  <c r="BE38" i="7" s="1"/>
  <c r="CQ97" i="1"/>
  <c r="DC97" i="1" s="1"/>
  <c r="K97" i="7" s="1"/>
  <c r="BG97" i="7" s="1"/>
  <c r="CM57" i="1"/>
  <c r="CY57" i="1" s="1"/>
  <c r="G57" i="7" s="1"/>
  <c r="BC57" i="7" s="1"/>
  <c r="CK109" i="1"/>
  <c r="CW109" i="1" s="1"/>
  <c r="E109" i="7" s="1"/>
  <c r="BA109" i="7" s="1"/>
  <c r="CM96" i="1"/>
  <c r="CY96" i="1" s="1"/>
  <c r="G96" i="7" s="1"/>
  <c r="BC96" i="7" s="1"/>
  <c r="CQ62" i="1"/>
  <c r="DC62" i="1" s="1"/>
  <c r="K62" i="7" s="1"/>
  <c r="BG62" i="7" s="1"/>
  <c r="CR108" i="1"/>
  <c r="DD108" i="1" s="1"/>
  <c r="L108" i="7" s="1"/>
  <c r="BH108" i="7" s="1"/>
  <c r="CT80" i="1"/>
  <c r="DF80" i="1" s="1"/>
  <c r="N80" i="7" s="1"/>
  <c r="BJ80" i="7" s="1"/>
  <c r="CM108" i="1"/>
  <c r="CY108" i="1" s="1"/>
  <c r="G108" i="7" s="1"/>
  <c r="BC108" i="7" s="1"/>
  <c r="CT29" i="1"/>
  <c r="DF29" i="1" s="1"/>
  <c r="N29" i="7" s="1"/>
  <c r="BJ29" i="7" s="1"/>
  <c r="CS17" i="1"/>
  <c r="DE17" i="1" s="1"/>
  <c r="M17" i="7" s="1"/>
  <c r="BI17" i="7" s="1"/>
  <c r="CS38" i="1"/>
  <c r="DE38" i="1" s="1"/>
  <c r="M38" i="7" s="1"/>
  <c r="BI38" i="7" s="1"/>
  <c r="CT22" i="1"/>
  <c r="DF22" i="1" s="1"/>
  <c r="N22" i="7" s="1"/>
  <c r="BJ22" i="7" s="1"/>
  <c r="CT14" i="1"/>
  <c r="DF14" i="1" s="1"/>
  <c r="N14" i="7" s="1"/>
  <c r="BJ14" i="7" s="1"/>
  <c r="CQ52" i="1"/>
  <c r="DC52" i="1" s="1"/>
  <c r="K52" i="7" s="1"/>
  <c r="BG52" i="7" s="1"/>
  <c r="CO75" i="1"/>
  <c r="DA75" i="1" s="1"/>
  <c r="I75" i="7" s="1"/>
  <c r="BE75" i="7" s="1"/>
  <c r="CP56" i="1"/>
  <c r="DB56" i="1" s="1"/>
  <c r="J56" i="7" s="1"/>
  <c r="BF56" i="7" s="1"/>
  <c r="CR89" i="1"/>
  <c r="DD89" i="1" s="1"/>
  <c r="L89" i="7" s="1"/>
  <c r="BH89" i="7" s="1"/>
  <c r="CS125" i="1"/>
  <c r="DE125" i="1" s="1"/>
  <c r="M125" i="7" s="1"/>
  <c r="BI125" i="7" s="1"/>
  <c r="CS60" i="1"/>
  <c r="DE60" i="1" s="1"/>
  <c r="M60" i="7" s="1"/>
  <c r="BI60" i="7" s="1"/>
  <c r="CT58" i="1"/>
  <c r="DF58" i="1" s="1"/>
  <c r="N58" i="7" s="1"/>
  <c r="BJ58" i="7" s="1"/>
  <c r="CK115" i="1"/>
  <c r="CW115" i="1" s="1"/>
  <c r="E115" i="7" s="1"/>
  <c r="BA115" i="7" s="1"/>
  <c r="CS101" i="1"/>
  <c r="DE101" i="1" s="1"/>
  <c r="M101" i="7" s="1"/>
  <c r="BI101" i="7" s="1"/>
  <c r="CM104" i="1"/>
  <c r="CY104" i="1" s="1"/>
  <c r="G104" i="7" s="1"/>
  <c r="BC104" i="7" s="1"/>
  <c r="CK75" i="1"/>
  <c r="CW75" i="1" s="1"/>
  <c r="E75" i="7" s="1"/>
  <c r="BA75" i="7" s="1"/>
  <c r="CK85" i="1"/>
  <c r="CW85" i="1" s="1"/>
  <c r="E85" i="7" s="1"/>
  <c r="BA85" i="7" s="1"/>
  <c r="CQ49" i="1"/>
  <c r="DC49" i="1" s="1"/>
  <c r="K49" i="7" s="1"/>
  <c r="BG49" i="7" s="1"/>
  <c r="CM98" i="1"/>
  <c r="CY98" i="1" s="1"/>
  <c r="G98" i="7" s="1"/>
  <c r="BC98" i="7" s="1"/>
  <c r="CT83" i="1"/>
  <c r="DF83" i="1" s="1"/>
  <c r="N83" i="7" s="1"/>
  <c r="BJ83" i="7" s="1"/>
  <c r="CQ14" i="1"/>
  <c r="DC14" i="1" s="1"/>
  <c r="K14" i="7" s="1"/>
  <c r="BG14" i="7" s="1"/>
  <c r="CT16" i="1"/>
  <c r="DF16" i="1" s="1"/>
  <c r="N16" i="7" s="1"/>
  <c r="BJ16" i="7" s="1"/>
  <c r="CS87" i="1"/>
  <c r="DE87" i="1" s="1"/>
  <c r="M87" i="7" s="1"/>
  <c r="BI87" i="7" s="1"/>
  <c r="CS16" i="1"/>
  <c r="DE16" i="1" s="1"/>
  <c r="M16" i="7" s="1"/>
  <c r="BI16" i="7" s="1"/>
  <c r="CR11" i="1"/>
  <c r="DD11" i="1" s="1"/>
  <c r="L11" i="7" s="1"/>
  <c r="BH11" i="7" s="1"/>
  <c r="CK96" i="1"/>
  <c r="CW96" i="1" s="1"/>
  <c r="E96" i="7" s="1"/>
  <c r="BA96" i="7" s="1"/>
  <c r="CL69" i="1"/>
  <c r="CX69" i="1" s="1"/>
  <c r="F69" i="7" s="1"/>
  <c r="BB69" i="7" s="1"/>
  <c r="CK15" i="1"/>
  <c r="CW15" i="1" s="1"/>
  <c r="E15" i="7" s="1"/>
  <c r="BA15" i="7" s="1"/>
  <c r="CR53" i="1"/>
  <c r="DD53" i="1" s="1"/>
  <c r="L53" i="7" s="1"/>
  <c r="BH53" i="7" s="1"/>
  <c r="CP67" i="1"/>
  <c r="DB67" i="1" s="1"/>
  <c r="J67" i="7" s="1"/>
  <c r="BF67" i="7" s="1"/>
  <c r="CO64" i="1"/>
  <c r="DA64" i="1" s="1"/>
  <c r="I64" i="7" s="1"/>
  <c r="BE64" i="7" s="1"/>
  <c r="CL112" i="1"/>
  <c r="CX112" i="1" s="1"/>
  <c r="F112" i="7" s="1"/>
  <c r="BB112" i="7" s="1"/>
  <c r="CP52" i="1"/>
  <c r="DB52" i="1" s="1"/>
  <c r="J52" i="7" s="1"/>
  <c r="BF52" i="7" s="1"/>
  <c r="CP98" i="1"/>
  <c r="DB98" i="1" s="1"/>
  <c r="J98" i="7" s="1"/>
  <c r="BF98" i="7" s="1"/>
  <c r="CQ58" i="1"/>
  <c r="DC58" i="1" s="1"/>
  <c r="K58" i="7" s="1"/>
  <c r="BG58" i="7" s="1"/>
  <c r="CQ145" i="1"/>
  <c r="DC145" i="1" s="1"/>
  <c r="K145" i="7" s="1"/>
  <c r="BG145" i="7" s="1"/>
  <c r="CR13" i="1"/>
  <c r="DD13" i="1" s="1"/>
  <c r="L13" i="7" s="1"/>
  <c r="BH13" i="7" s="1"/>
  <c r="CT59" i="1"/>
  <c r="DF59" i="1" s="1"/>
  <c r="N59" i="7" s="1"/>
  <c r="BJ59" i="7" s="1"/>
  <c r="CQ115" i="1"/>
  <c r="DC115" i="1" s="1"/>
  <c r="K115" i="7" s="1"/>
  <c r="BG115" i="7" s="1"/>
  <c r="CT71" i="1"/>
  <c r="DF71" i="1" s="1"/>
  <c r="N71" i="7" s="1"/>
  <c r="BJ71" i="7" s="1"/>
  <c r="CM114" i="1"/>
  <c r="CY114" i="1" s="1"/>
  <c r="G114" i="7" s="1"/>
  <c r="BC114" i="7" s="1"/>
  <c r="CP14" i="1"/>
  <c r="DB14" i="1" s="1"/>
  <c r="J14" i="7" s="1"/>
  <c r="BF14" i="7" s="1"/>
  <c r="CL82" i="1"/>
  <c r="CX82" i="1" s="1"/>
  <c r="F82" i="7" s="1"/>
  <c r="BB82" i="7" s="1"/>
  <c r="CP81" i="1"/>
  <c r="DB81" i="1" s="1"/>
  <c r="J81" i="7" s="1"/>
  <c r="BF81" i="7" s="1"/>
  <c r="CT9" i="1"/>
  <c r="DF9" i="1" s="1"/>
  <c r="N9" i="7" s="1"/>
  <c r="BJ9" i="7" s="1"/>
  <c r="CQ45" i="1"/>
  <c r="DC45" i="1" s="1"/>
  <c r="K45" i="7" s="1"/>
  <c r="BG45" i="7" s="1"/>
  <c r="CK42" i="1"/>
  <c r="CW42" i="1" s="1"/>
  <c r="E42" i="7" s="1"/>
  <c r="BA42" i="7" s="1"/>
  <c r="CO120" i="1"/>
  <c r="DA120" i="1" s="1"/>
  <c r="I120" i="7" s="1"/>
  <c r="BE120" i="7" s="1"/>
  <c r="CO113" i="1"/>
  <c r="DA113" i="1" s="1"/>
  <c r="I113" i="7" s="1"/>
  <c r="BE113" i="7" s="1"/>
  <c r="CS90" i="1"/>
  <c r="DE90" i="1" s="1"/>
  <c r="M90" i="7" s="1"/>
  <c r="BI90" i="7" s="1"/>
  <c r="CL57" i="1"/>
  <c r="CX57" i="1" s="1"/>
  <c r="F57" i="7" s="1"/>
  <c r="BB57" i="7" s="1"/>
  <c r="CU36" i="1"/>
  <c r="DG36" i="1" s="1"/>
  <c r="O36" i="7" s="1"/>
  <c r="BK36" i="7" s="1"/>
  <c r="CO74" i="1"/>
  <c r="DA74" i="1" s="1"/>
  <c r="I74" i="7" s="1"/>
  <c r="BE74" i="7" s="1"/>
  <c r="CP47" i="1"/>
  <c r="DB47" i="1" s="1"/>
  <c r="J47" i="7" s="1"/>
  <c r="BF47" i="7" s="1"/>
  <c r="CT97" i="1"/>
  <c r="DF97" i="1" s="1"/>
  <c r="N97" i="7" s="1"/>
  <c r="BJ97" i="7" s="1"/>
  <c r="CM41" i="1"/>
  <c r="CY41" i="1" s="1"/>
  <c r="G41" i="7" s="1"/>
  <c r="BC41" i="7" s="1"/>
  <c r="CM46" i="1"/>
  <c r="CY46" i="1" s="1"/>
  <c r="G46" i="7" s="1"/>
  <c r="BC46" i="7" s="1"/>
  <c r="CM21" i="1"/>
  <c r="CY21" i="1" s="1"/>
  <c r="G21" i="7" s="1"/>
  <c r="BC21" i="7" s="1"/>
  <c r="CK21" i="1"/>
  <c r="CW21" i="1" s="1"/>
  <c r="E21" i="7" s="1"/>
  <c r="BA21" i="7" s="1"/>
  <c r="CQ31" i="1"/>
  <c r="DC31" i="1" s="1"/>
  <c r="K31" i="7" s="1"/>
  <c r="BG31" i="7" s="1"/>
  <c r="CT45" i="1"/>
  <c r="DF45" i="1" s="1"/>
  <c r="N45" i="7" s="1"/>
  <c r="BJ45" i="7" s="1"/>
  <c r="CQ76" i="1"/>
  <c r="DC76" i="1" s="1"/>
  <c r="K76" i="7" s="1"/>
  <c r="BG76" i="7" s="1"/>
  <c r="CT117" i="1"/>
  <c r="DF117" i="1" s="1"/>
  <c r="N117" i="7" s="1"/>
  <c r="BJ117" i="7" s="1"/>
  <c r="CV25" i="1"/>
  <c r="DH25" i="1" s="1"/>
  <c r="P25" i="7" s="1"/>
  <c r="BL25" i="7" s="1"/>
  <c r="CR66" i="1"/>
  <c r="DD66" i="1" s="1"/>
  <c r="L66" i="7" s="1"/>
  <c r="BH66" i="7" s="1"/>
  <c r="CN100" i="1"/>
  <c r="CZ100" i="1" s="1"/>
  <c r="H100" i="7" s="1"/>
  <c r="BD100" i="7" s="1"/>
  <c r="CT85" i="1"/>
  <c r="DF85" i="1" s="1"/>
  <c r="N85" i="7" s="1"/>
  <c r="BJ85" i="7" s="1"/>
  <c r="CP61" i="1"/>
  <c r="DB61" i="1" s="1"/>
  <c r="J61" i="7" s="1"/>
  <c r="BF61" i="7" s="1"/>
  <c r="CS27" i="1"/>
  <c r="DE27" i="1" s="1"/>
  <c r="M27" i="7" s="1"/>
  <c r="BI27" i="7" s="1"/>
  <c r="CT38" i="1"/>
  <c r="DF38" i="1" s="1"/>
  <c r="N38" i="7" s="1"/>
  <c r="BJ38" i="7" s="1"/>
  <c r="CS96" i="1"/>
  <c r="DE96" i="1" s="1"/>
  <c r="M96" i="7" s="1"/>
  <c r="BI96" i="7" s="1"/>
  <c r="CL125" i="1"/>
  <c r="CX125" i="1" s="1"/>
  <c r="F125" i="7" s="1"/>
  <c r="BB125" i="7" s="1"/>
  <c r="CL117" i="1"/>
  <c r="CX117" i="1" s="1"/>
  <c r="F117" i="7" s="1"/>
  <c r="BB117" i="7" s="1"/>
  <c r="CU74" i="1"/>
  <c r="DG74" i="1" s="1"/>
  <c r="O74" i="7" s="1"/>
  <c r="BK74" i="7" s="1"/>
  <c r="CP40" i="1"/>
  <c r="DB40" i="1" s="1"/>
  <c r="J40" i="7" s="1"/>
  <c r="BF40" i="7" s="1"/>
  <c r="CK113" i="1"/>
  <c r="CW113" i="1" s="1"/>
  <c r="E113" i="7" s="1"/>
  <c r="BA113" i="7" s="1"/>
  <c r="CT30" i="1"/>
  <c r="DF30" i="1" s="1"/>
  <c r="N30" i="7" s="1"/>
  <c r="BJ30" i="7" s="1"/>
  <c r="CS97" i="1"/>
  <c r="DE97" i="1" s="1"/>
  <c r="M97" i="7" s="1"/>
  <c r="BI97" i="7" s="1"/>
  <c r="CM107" i="1"/>
  <c r="CY107" i="1" s="1"/>
  <c r="G107" i="7" s="1"/>
  <c r="BC107" i="7" s="1"/>
  <c r="CK77" i="1"/>
  <c r="CW77" i="1" s="1"/>
  <c r="E77" i="7" s="1"/>
  <c r="BA77" i="7" s="1"/>
  <c r="CM75" i="1"/>
  <c r="CY75" i="1" s="1"/>
  <c r="G75" i="7" s="1"/>
  <c r="BC75" i="7" s="1"/>
  <c r="CS80" i="1"/>
  <c r="DE80" i="1" s="1"/>
  <c r="M80" i="7" s="1"/>
  <c r="BI80" i="7" s="1"/>
  <c r="CM123" i="1"/>
  <c r="CY123" i="1" s="1"/>
  <c r="G123" i="7" s="1"/>
  <c r="BC123" i="7" s="1"/>
  <c r="CU47" i="1"/>
  <c r="DG47" i="1" s="1"/>
  <c r="O47" i="7" s="1"/>
  <c r="BK47" i="7" s="1"/>
  <c r="CO89" i="1"/>
  <c r="DA89" i="1" s="1"/>
  <c r="I89" i="7" s="1"/>
  <c r="BE89" i="7" s="1"/>
  <c r="CL92" i="1"/>
  <c r="CX92" i="1" s="1"/>
  <c r="F92" i="7" s="1"/>
  <c r="BB92" i="7" s="1"/>
  <c r="CR81" i="1"/>
  <c r="DD81" i="1" s="1"/>
  <c r="L81" i="7" s="1"/>
  <c r="BH81" i="7" s="1"/>
  <c r="CP20" i="1"/>
  <c r="DB20" i="1" s="1"/>
  <c r="J20" i="7" s="1"/>
  <c r="BF20" i="7" s="1"/>
  <c r="CN91" i="1"/>
  <c r="CZ91" i="1" s="1"/>
  <c r="H91" i="7" s="1"/>
  <c r="BD91" i="7" s="1"/>
  <c r="CM13" i="1"/>
  <c r="CY13" i="1" s="1"/>
  <c r="G13" i="7" s="1"/>
  <c r="BC13" i="7" s="1"/>
  <c r="CP33" i="1"/>
  <c r="DB33" i="1" s="1"/>
  <c r="J33" i="7" s="1"/>
  <c r="BF33" i="7" s="1"/>
  <c r="CO57" i="1"/>
  <c r="DA57" i="1" s="1"/>
  <c r="I57" i="7" s="1"/>
  <c r="BE57" i="7" s="1"/>
  <c r="CK64" i="1"/>
  <c r="CW64" i="1" s="1"/>
  <c r="E64" i="7" s="1"/>
  <c r="BA64" i="7" s="1"/>
  <c r="CN98" i="1"/>
  <c r="CZ98" i="1" s="1"/>
  <c r="H98" i="7" s="1"/>
  <c r="BD98" i="7" s="1"/>
  <c r="CO34" i="1"/>
  <c r="DA34" i="1" s="1"/>
  <c r="I34" i="7" s="1"/>
  <c r="BE34" i="7" s="1"/>
  <c r="CS56" i="1"/>
  <c r="DE56" i="1" s="1"/>
  <c r="M56" i="7" s="1"/>
  <c r="BI56" i="7" s="1"/>
  <c r="CR54" i="1"/>
  <c r="DD54" i="1" s="1"/>
  <c r="L54" i="7" s="1"/>
  <c r="BH54" i="7" s="1"/>
  <c r="CM117" i="1"/>
  <c r="CY117" i="1" s="1"/>
  <c r="G117" i="7" s="1"/>
  <c r="BC117" i="7" s="1"/>
  <c r="CP76" i="1"/>
  <c r="DB76" i="1" s="1"/>
  <c r="J76" i="7" s="1"/>
  <c r="BF76" i="7" s="1"/>
  <c r="CO29" i="1"/>
  <c r="DA29" i="1" s="1"/>
  <c r="I29" i="7" s="1"/>
  <c r="BE29" i="7" s="1"/>
  <c r="CK99" i="1"/>
  <c r="CW99" i="1" s="1"/>
  <c r="E99" i="7" s="1"/>
  <c r="BA99" i="7" s="1"/>
  <c r="CQ78" i="1"/>
  <c r="DC78" i="1" s="1"/>
  <c r="K78" i="7" s="1"/>
  <c r="BG78" i="7" s="1"/>
  <c r="CQ95" i="1"/>
  <c r="DC95" i="1" s="1"/>
  <c r="K95" i="7" s="1"/>
  <c r="BG95" i="7" s="1"/>
  <c r="CV80" i="1"/>
  <c r="DH80" i="1" s="1"/>
  <c r="P80" i="7" s="1"/>
  <c r="BL80" i="7" s="1"/>
  <c r="CL103" i="1"/>
  <c r="CX103" i="1" s="1"/>
  <c r="F103" i="7" s="1"/>
  <c r="BB103" i="7" s="1"/>
  <c r="CK78" i="1"/>
  <c r="CW78" i="1" s="1"/>
  <c r="E78" i="7" s="1"/>
  <c r="BA78" i="7" s="1"/>
  <c r="CR123" i="1"/>
  <c r="DD123" i="1" s="1"/>
  <c r="L123" i="7" s="1"/>
  <c r="BH123" i="7" s="1"/>
  <c r="CO124" i="1"/>
  <c r="DA124" i="1" s="1"/>
  <c r="I124" i="7" s="1"/>
  <c r="BE124" i="7" s="1"/>
  <c r="CL110" i="1"/>
  <c r="CX110" i="1" s="1"/>
  <c r="F110" i="7" s="1"/>
  <c r="BB110" i="7" s="1"/>
  <c r="CT63" i="1"/>
  <c r="DF63" i="1" s="1"/>
  <c r="N63" i="7" s="1"/>
  <c r="BJ63" i="7" s="1"/>
  <c r="CS71" i="1"/>
  <c r="DE71" i="1" s="1"/>
  <c r="M71" i="7" s="1"/>
  <c r="BI71" i="7" s="1"/>
  <c r="CR65" i="1"/>
  <c r="DD65" i="1" s="1"/>
  <c r="L65" i="7" s="1"/>
  <c r="BH65" i="7" s="1"/>
  <c r="CR103" i="1"/>
  <c r="DD103" i="1" s="1"/>
  <c r="L103" i="7" s="1"/>
  <c r="BH103" i="7" s="1"/>
  <c r="CT128" i="1"/>
  <c r="DF128" i="1" s="1"/>
  <c r="N128" i="7" s="1"/>
  <c r="BJ128" i="7" s="1"/>
  <c r="CT49" i="1"/>
  <c r="DF49" i="1" s="1"/>
  <c r="N49" i="7" s="1"/>
  <c r="BJ49" i="7" s="1"/>
  <c r="CR83" i="1"/>
  <c r="DD83" i="1" s="1"/>
  <c r="L83" i="7" s="1"/>
  <c r="BH83" i="7" s="1"/>
  <c r="CM33" i="1"/>
  <c r="CY33" i="1" s="1"/>
  <c r="G33" i="7" s="1"/>
  <c r="BC33" i="7" s="1"/>
  <c r="CT75" i="1"/>
  <c r="DF75" i="1" s="1"/>
  <c r="N75" i="7" s="1"/>
  <c r="BJ75" i="7" s="1"/>
  <c r="CS82" i="1"/>
  <c r="DE82" i="1" s="1"/>
  <c r="M82" i="7" s="1"/>
  <c r="BI82" i="7" s="1"/>
  <c r="CM70" i="1"/>
  <c r="CY70" i="1" s="1"/>
  <c r="G70" i="7" s="1"/>
  <c r="BC70" i="7" s="1"/>
  <c r="CP28" i="1"/>
  <c r="DB28" i="1" s="1"/>
  <c r="J28" i="7" s="1"/>
  <c r="BF28" i="7" s="1"/>
  <c r="CS39" i="1"/>
  <c r="DE39" i="1" s="1"/>
  <c r="M39" i="7" s="1"/>
  <c r="BI39" i="7" s="1"/>
  <c r="CS78" i="1"/>
  <c r="DE78" i="1" s="1"/>
  <c r="M78" i="7" s="1"/>
  <c r="BI78" i="7" s="1"/>
  <c r="CR113" i="1"/>
  <c r="DD113" i="1" s="1"/>
  <c r="L113" i="7" s="1"/>
  <c r="BH113" i="7" s="1"/>
  <c r="CT54" i="1"/>
  <c r="DF54" i="1" s="1"/>
  <c r="N54" i="7" s="1"/>
  <c r="BJ54" i="7" s="1"/>
  <c r="CQ9" i="1"/>
  <c r="DC9" i="1" s="1"/>
  <c r="K9" i="7" s="1"/>
  <c r="BG9" i="7" s="1"/>
  <c r="CK11" i="1"/>
  <c r="CW11" i="1" s="1"/>
  <c r="E11" i="7" s="1"/>
  <c r="BA11" i="7" s="1"/>
  <c r="CT20" i="1"/>
  <c r="DF20" i="1" s="1"/>
  <c r="N20" i="7" s="1"/>
  <c r="BJ20" i="7" s="1"/>
  <c r="CP27" i="1"/>
  <c r="DB27" i="1" s="1"/>
  <c r="J27" i="7" s="1"/>
  <c r="BF27" i="7" s="1"/>
  <c r="CP37" i="1"/>
  <c r="DB37" i="1" s="1"/>
  <c r="J37" i="7" s="1"/>
  <c r="BF37" i="7" s="1"/>
  <c r="CM127" i="1"/>
  <c r="CY127" i="1" s="1"/>
  <c r="G127" i="7" s="1"/>
  <c r="BC127" i="7" s="1"/>
  <c r="CQ26" i="1"/>
  <c r="DC26" i="1" s="1"/>
  <c r="K26" i="7" s="1"/>
  <c r="BG26" i="7" s="1"/>
  <c r="CL12" i="1"/>
  <c r="CX12" i="1" s="1"/>
  <c r="F12" i="7" s="1"/>
  <c r="BB12" i="7" s="1"/>
  <c r="CU84" i="1"/>
  <c r="DG84" i="1" s="1"/>
  <c r="O84" i="7" s="1"/>
  <c r="BK84" i="7" s="1"/>
  <c r="CL41" i="1"/>
  <c r="CX41" i="1" s="1"/>
  <c r="F41" i="7" s="1"/>
  <c r="BB41" i="7" s="1"/>
  <c r="CL116" i="1"/>
  <c r="CX116" i="1" s="1"/>
  <c r="F116" i="7" s="1"/>
  <c r="BB116" i="7" s="1"/>
  <c r="CT51" i="1"/>
  <c r="DF51" i="1" s="1"/>
  <c r="N51" i="7" s="1"/>
  <c r="BJ51" i="7" s="1"/>
  <c r="CQ32" i="1"/>
  <c r="DC32" i="1" s="1"/>
  <c r="K32" i="7" s="1"/>
  <c r="BG32" i="7" s="1"/>
  <c r="CU83" i="1"/>
  <c r="DG83" i="1" s="1"/>
  <c r="O83" i="7" s="1"/>
  <c r="BK83" i="7" s="1"/>
  <c r="CS72" i="1"/>
  <c r="DE72" i="1" s="1"/>
  <c r="M72" i="7" s="1"/>
  <c r="BI72" i="7" s="1"/>
  <c r="CK7" i="1"/>
  <c r="CW7" i="1" s="1"/>
  <c r="E7" i="7" s="1"/>
  <c r="BA7" i="7" s="1"/>
  <c r="CP48" i="1"/>
  <c r="DB48" i="1" s="1"/>
  <c r="J48" i="7" s="1"/>
  <c r="BF48" i="7" s="1"/>
  <c r="CK58" i="1"/>
  <c r="CW58" i="1" s="1"/>
  <c r="E58" i="7" s="1"/>
  <c r="BA58" i="7" s="1"/>
  <c r="CR88" i="1"/>
  <c r="DD88" i="1" s="1"/>
  <c r="L88" i="7" s="1"/>
  <c r="BH88" i="7" s="1"/>
  <c r="CV77" i="1"/>
  <c r="DH77" i="1" s="1"/>
  <c r="P77" i="7" s="1"/>
  <c r="BL77" i="7" s="1"/>
  <c r="CN121" i="1"/>
  <c r="CZ121" i="1" s="1"/>
  <c r="H121" i="7" s="1"/>
  <c r="BD121" i="7" s="1"/>
  <c r="CR145" i="1"/>
  <c r="DD145" i="1" s="1"/>
  <c r="L145" i="7" s="1"/>
  <c r="BH145" i="7" s="1"/>
  <c r="CO121" i="1"/>
  <c r="DA121" i="1" s="1"/>
  <c r="I121" i="7" s="1"/>
  <c r="BE121" i="7" s="1"/>
  <c r="CQ43" i="1"/>
  <c r="DC43" i="1" s="1"/>
  <c r="K43" i="7" s="1"/>
  <c r="BG43" i="7" s="1"/>
  <c r="CO70" i="1"/>
  <c r="DA70" i="1" s="1"/>
  <c r="I70" i="7" s="1"/>
  <c r="BE70" i="7" s="1"/>
  <c r="CQ69" i="1"/>
  <c r="DC69" i="1" s="1"/>
  <c r="K69" i="7" s="1"/>
  <c r="BG69" i="7" s="1"/>
  <c r="CQ47" i="1"/>
  <c r="DC47" i="1" s="1"/>
  <c r="K47" i="7" s="1"/>
  <c r="BG47" i="7" s="1"/>
  <c r="CT118" i="1"/>
  <c r="DF118" i="1" s="1"/>
  <c r="N118" i="7" s="1"/>
  <c r="BJ118" i="7" s="1"/>
  <c r="CK59" i="1"/>
  <c r="CW59" i="1" s="1"/>
  <c r="E59" i="7" s="1"/>
  <c r="BA59" i="7" s="1"/>
  <c r="CN58" i="1"/>
  <c r="CZ58" i="1" s="1"/>
  <c r="H58" i="7" s="1"/>
  <c r="BD58" i="7" s="1"/>
  <c r="CK108" i="1"/>
  <c r="CW108" i="1" s="1"/>
  <c r="E108" i="7" s="1"/>
  <c r="BA108" i="7" s="1"/>
  <c r="CU78" i="1"/>
  <c r="DG78" i="1" s="1"/>
  <c r="O78" i="7" s="1"/>
  <c r="BK78" i="7" s="1"/>
  <c r="CP45" i="1"/>
  <c r="DB45" i="1" s="1"/>
  <c r="J45" i="7" s="1"/>
  <c r="BF45" i="7" s="1"/>
  <c r="CU109" i="1"/>
  <c r="DG109" i="1" s="1"/>
  <c r="O109" i="7" s="1"/>
  <c r="BK109" i="7" s="1"/>
  <c r="CS54" i="1"/>
  <c r="DE54" i="1" s="1"/>
  <c r="M54" i="7" s="1"/>
  <c r="BI54" i="7" s="1"/>
  <c r="CK145" i="1"/>
  <c r="CW145" i="1" s="1"/>
  <c r="E145" i="7" s="1"/>
  <c r="BA145" i="7" s="1"/>
  <c r="CT112" i="1"/>
  <c r="DF112" i="1" s="1"/>
  <c r="N112" i="7" s="1"/>
  <c r="BJ112" i="7" s="1"/>
  <c r="CT95" i="1"/>
  <c r="DF95" i="1" s="1"/>
  <c r="N95" i="7" s="1"/>
  <c r="BJ95" i="7" s="1"/>
  <c r="CV93" i="1"/>
  <c r="DH93" i="1" s="1"/>
  <c r="P93" i="7" s="1"/>
  <c r="BL93" i="7" s="1"/>
  <c r="CL32" i="1"/>
  <c r="CX32" i="1" s="1"/>
  <c r="F32" i="7" s="1"/>
  <c r="BB32" i="7" s="1"/>
  <c r="CS92" i="1"/>
  <c r="DE92" i="1" s="1"/>
  <c r="M92" i="7" s="1"/>
  <c r="BI92" i="7" s="1"/>
  <c r="CP114" i="1"/>
  <c r="DB114" i="1" s="1"/>
  <c r="J114" i="7" s="1"/>
  <c r="BF114" i="7" s="1"/>
  <c r="CT88" i="1"/>
  <c r="DF88" i="1" s="1"/>
  <c r="N88" i="7" s="1"/>
  <c r="BJ88" i="7" s="1"/>
  <c r="CR51" i="1"/>
  <c r="DD51" i="1" s="1"/>
  <c r="L51" i="7" s="1"/>
  <c r="BH51" i="7" s="1"/>
  <c r="CQ18" i="1"/>
  <c r="DC18" i="1" s="1"/>
  <c r="K18" i="7" s="1"/>
  <c r="BG18" i="7" s="1"/>
  <c r="CR105" i="1"/>
  <c r="DD105" i="1" s="1"/>
  <c r="L105" i="7" s="1"/>
  <c r="BH105" i="7" s="1"/>
  <c r="CR96" i="1"/>
  <c r="DD96" i="1" s="1"/>
  <c r="L96" i="7" s="1"/>
  <c r="BH96" i="7" s="1"/>
  <c r="CQ44" i="1"/>
  <c r="DC44" i="1" s="1"/>
  <c r="K44" i="7" s="1"/>
  <c r="BG44" i="7" s="1"/>
  <c r="CQ105" i="1"/>
  <c r="DC105" i="1" s="1"/>
  <c r="K105" i="7" s="1"/>
  <c r="BG105" i="7" s="1"/>
  <c r="CL68" i="1"/>
  <c r="CX68" i="1" s="1"/>
  <c r="F68" i="7" s="1"/>
  <c r="BB68" i="7" s="1"/>
  <c r="CR25" i="1"/>
  <c r="DD25" i="1" s="1"/>
  <c r="L25" i="7" s="1"/>
  <c r="BH25" i="7" s="1"/>
  <c r="CQ72" i="1"/>
  <c r="DC72" i="1" s="1"/>
  <c r="K72" i="7" s="1"/>
  <c r="BG72" i="7" s="1"/>
  <c r="CP12" i="1"/>
  <c r="DB12" i="1" s="1"/>
  <c r="J12" i="7" s="1"/>
  <c r="BF12" i="7" s="1"/>
  <c r="CT114" i="1"/>
  <c r="DF114" i="1" s="1"/>
  <c r="N114" i="7" s="1"/>
  <c r="BJ114" i="7" s="1"/>
  <c r="CK60" i="1"/>
  <c r="CW60" i="1" s="1"/>
  <c r="E60" i="7" s="1"/>
  <c r="BA60" i="7" s="1"/>
  <c r="CR106" i="1"/>
  <c r="DD106" i="1" s="1"/>
  <c r="L106" i="7" s="1"/>
  <c r="BH106" i="7" s="1"/>
  <c r="CP103" i="1"/>
  <c r="DB103" i="1" s="1"/>
  <c r="J103" i="7" s="1"/>
  <c r="BF103" i="7" s="1"/>
  <c r="CO59" i="1"/>
  <c r="DA59" i="1" s="1"/>
  <c r="I59" i="7" s="1"/>
  <c r="BE59" i="7" s="1"/>
  <c r="CT12" i="1"/>
  <c r="DF12" i="1" s="1"/>
  <c r="N12" i="7" s="1"/>
  <c r="BJ12" i="7" s="1"/>
  <c r="CL80" i="1"/>
  <c r="CX80" i="1" s="1"/>
  <c r="F80" i="7" s="1"/>
  <c r="BB80" i="7" s="1"/>
  <c r="CQ82" i="1"/>
  <c r="DC82" i="1" s="1"/>
  <c r="K82" i="7" s="1"/>
  <c r="BG82" i="7" s="1"/>
  <c r="CM50" i="1"/>
  <c r="CY50" i="1" s="1"/>
  <c r="G50" i="7" s="1"/>
  <c r="BC50" i="7" s="1"/>
  <c r="CP125" i="1"/>
  <c r="DB125" i="1" s="1"/>
  <c r="J125" i="7" s="1"/>
  <c r="BF125" i="7" s="1"/>
  <c r="CO84" i="1"/>
  <c r="DA84" i="1" s="1"/>
  <c r="I84" i="7" s="1"/>
  <c r="BE84" i="7" s="1"/>
  <c r="CR37" i="1"/>
  <c r="DD37" i="1" s="1"/>
  <c r="L37" i="7" s="1"/>
  <c r="BH37" i="7" s="1"/>
  <c r="CT11" i="1"/>
  <c r="DF11" i="1" s="1"/>
  <c r="N11" i="7" s="1"/>
  <c r="BJ11" i="7" s="1"/>
  <c r="CM84" i="1"/>
  <c r="CY84" i="1" s="1"/>
  <c r="G84" i="7" s="1"/>
  <c r="BC84" i="7" s="1"/>
  <c r="CQ119" i="1"/>
  <c r="DC119" i="1" s="1"/>
  <c r="K119" i="7" s="1"/>
  <c r="BG119" i="7" s="1"/>
  <c r="CM67" i="1"/>
  <c r="CY67" i="1" s="1"/>
  <c r="G67" i="7" s="1"/>
  <c r="BC67" i="7" s="1"/>
  <c r="CP31" i="1"/>
  <c r="DB31" i="1" s="1"/>
  <c r="J31" i="7" s="1"/>
  <c r="BF31" i="7" s="1"/>
  <c r="CR46" i="1"/>
  <c r="DD46" i="1" s="1"/>
  <c r="L46" i="7" s="1"/>
  <c r="BH46" i="7" s="1"/>
  <c r="CP64" i="1"/>
  <c r="DB64" i="1" s="1"/>
  <c r="J64" i="7" s="1"/>
  <c r="BF64" i="7" s="1"/>
  <c r="CQ54" i="1"/>
  <c r="DC54" i="1" s="1"/>
  <c r="K54" i="7" s="1"/>
  <c r="BG54" i="7" s="1"/>
  <c r="CR127" i="1"/>
  <c r="DD127" i="1" s="1"/>
  <c r="L127" i="7" s="1"/>
  <c r="BH127" i="7" s="1"/>
  <c r="CT72" i="1"/>
  <c r="DF72" i="1" s="1"/>
  <c r="N72" i="7" s="1"/>
  <c r="BJ72" i="7" s="1"/>
  <c r="CQ24" i="1"/>
  <c r="DC24" i="1" s="1"/>
  <c r="K24" i="7" s="1"/>
  <c r="BG24" i="7" s="1"/>
  <c r="CP106" i="1"/>
  <c r="DB106" i="1" s="1"/>
  <c r="J106" i="7" s="1"/>
  <c r="BF106" i="7" s="1"/>
  <c r="CK41" i="1"/>
  <c r="CW41" i="1" s="1"/>
  <c r="E41" i="7" s="1"/>
  <c r="BA41" i="7" s="1"/>
  <c r="CM58" i="1"/>
  <c r="CY58" i="1" s="1"/>
  <c r="G58" i="7" s="1"/>
  <c r="BC58" i="7" s="1"/>
  <c r="CT25" i="1"/>
  <c r="DF25" i="1" s="1"/>
  <c r="N25" i="7" s="1"/>
  <c r="BJ25" i="7" s="1"/>
  <c r="CO127" i="1"/>
  <c r="DA127" i="1" s="1"/>
  <c r="I127" i="7" s="1"/>
  <c r="BE127" i="7" s="1"/>
  <c r="CQ56" i="1"/>
  <c r="DC56" i="1" s="1"/>
  <c r="K56" i="7" s="1"/>
  <c r="BG56" i="7" s="1"/>
  <c r="CS58" i="1"/>
  <c r="DE58" i="1" s="1"/>
  <c r="M58" i="7" s="1"/>
  <c r="BI58" i="7" s="1"/>
  <c r="CL60" i="1"/>
  <c r="CX60" i="1" s="1"/>
  <c r="F60" i="7" s="1"/>
  <c r="BB60" i="7" s="1"/>
  <c r="CO53" i="1"/>
  <c r="DA53" i="1" s="1"/>
  <c r="I53" i="7" s="1"/>
  <c r="BE53" i="7" s="1"/>
  <c r="CQ57" i="1"/>
  <c r="DC57" i="1" s="1"/>
  <c r="K57" i="7" s="1"/>
  <c r="BG57" i="7" s="1"/>
  <c r="CK50" i="1"/>
  <c r="CW50" i="1" s="1"/>
  <c r="E50" i="7" s="1"/>
  <c r="BA50" i="7" s="1"/>
  <c r="CU119" i="1"/>
  <c r="DG119" i="1" s="1"/>
  <c r="O119" i="7" s="1"/>
  <c r="BK119" i="7" s="1"/>
  <c r="CR29" i="1"/>
  <c r="DD29" i="1" s="1"/>
  <c r="L29" i="7" s="1"/>
  <c r="BH29" i="7" s="1"/>
  <c r="CL84" i="1"/>
  <c r="CX84" i="1" s="1"/>
  <c r="F84" i="7" s="1"/>
  <c r="BB84" i="7" s="1"/>
  <c r="CT6" i="1"/>
  <c r="DF6" i="1" s="1"/>
  <c r="N6" i="7" s="1"/>
  <c r="BJ6" i="7" s="1"/>
  <c r="CS128" i="1"/>
  <c r="DE128" i="1" s="1"/>
  <c r="M128" i="7" s="1"/>
  <c r="BI128" i="7" s="1"/>
  <c r="CS6" i="1"/>
  <c r="DE6" i="1" s="1"/>
  <c r="M6" i="7" s="1"/>
  <c r="BI6" i="7" s="1"/>
  <c r="CM86" i="1"/>
  <c r="CY86" i="1" s="1"/>
  <c r="G86" i="7" s="1"/>
  <c r="BC86" i="7" s="1"/>
  <c r="CR24" i="1"/>
  <c r="DD24" i="1" s="1"/>
  <c r="L24" i="7" s="1"/>
  <c r="BH24" i="7" s="1"/>
  <c r="CO24" i="1"/>
  <c r="DA24" i="1" s="1"/>
  <c r="I24" i="7" s="1"/>
  <c r="BE24" i="7" s="1"/>
  <c r="CU114" i="1"/>
  <c r="DG114" i="1" s="1"/>
  <c r="O114" i="7" s="1"/>
  <c r="BK114" i="7" s="1"/>
  <c r="CQ106" i="1"/>
  <c r="DC106" i="1" s="1"/>
  <c r="K106" i="7" s="1"/>
  <c r="BG106" i="7" s="1"/>
  <c r="CK66" i="1"/>
  <c r="CW66" i="1" s="1"/>
  <c r="E66" i="7" s="1"/>
  <c r="BA66" i="7" s="1"/>
  <c r="CK93" i="1"/>
  <c r="CW93" i="1" s="1"/>
  <c r="E93" i="7" s="1"/>
  <c r="BA93" i="7" s="1"/>
  <c r="CS33" i="1"/>
  <c r="DE33" i="1" s="1"/>
  <c r="M33" i="7" s="1"/>
  <c r="BI33" i="7" s="1"/>
  <c r="CR10" i="1"/>
  <c r="DD10" i="1" s="1"/>
  <c r="L10" i="7" s="1"/>
  <c r="BH10" i="7" s="1"/>
  <c r="CU8" i="1"/>
  <c r="DG8" i="1" s="1"/>
  <c r="O8" i="7" s="1"/>
  <c r="BK8" i="7" s="1"/>
  <c r="CR116" i="1"/>
  <c r="DD116" i="1" s="1"/>
  <c r="L116" i="7" s="1"/>
  <c r="BH116" i="7" s="1"/>
  <c r="CU123" i="1"/>
  <c r="DG123" i="1" s="1"/>
  <c r="O123" i="7" s="1"/>
  <c r="BK123" i="7" s="1"/>
  <c r="CU43" i="1"/>
  <c r="DG43" i="1" s="1"/>
  <c r="O43" i="7" s="1"/>
  <c r="BK43" i="7" s="1"/>
  <c r="CQ40" i="1"/>
  <c r="DC40" i="1" s="1"/>
  <c r="K40" i="7" s="1"/>
  <c r="BG40" i="7" s="1"/>
  <c r="CR76" i="1"/>
  <c r="DD76" i="1" s="1"/>
  <c r="L76" i="7" s="1"/>
  <c r="BH76" i="7" s="1"/>
  <c r="CT98" i="1"/>
  <c r="DF98" i="1" s="1"/>
  <c r="N98" i="7" s="1"/>
  <c r="BJ98" i="7" s="1"/>
  <c r="CM118" i="1"/>
  <c r="CY118" i="1" s="1"/>
  <c r="G118" i="7" s="1"/>
  <c r="BC118" i="7" s="1"/>
  <c r="CR50" i="1"/>
  <c r="DD50" i="1" s="1"/>
  <c r="L50" i="7" s="1"/>
  <c r="BH50" i="7" s="1"/>
  <c r="CQ91" i="1"/>
  <c r="DC91" i="1" s="1"/>
  <c r="K91" i="7" s="1"/>
  <c r="BG91" i="7" s="1"/>
  <c r="CT67" i="1"/>
  <c r="DF67" i="1" s="1"/>
  <c r="N67" i="7" s="1"/>
  <c r="BJ67" i="7" s="1"/>
  <c r="CP108" i="1"/>
  <c r="DB108" i="1" s="1"/>
  <c r="J108" i="7" s="1"/>
  <c r="BF108" i="7" s="1"/>
  <c r="CR12" i="1"/>
  <c r="DD12" i="1" s="1"/>
  <c r="L12" i="7" s="1"/>
  <c r="BH12" i="7" s="1"/>
  <c r="CK16" i="1"/>
  <c r="CW16" i="1" s="1"/>
  <c r="E16" i="7" s="1"/>
  <c r="BA16" i="7" s="1"/>
  <c r="CV26" i="1"/>
  <c r="DH26" i="1" s="1"/>
  <c r="P26" i="7" s="1"/>
  <c r="BL26" i="7" s="1"/>
  <c r="CM29" i="1"/>
  <c r="CY29" i="1" s="1"/>
  <c r="G29" i="7" s="1"/>
  <c r="BC29" i="7" s="1"/>
  <c r="CS23" i="1"/>
  <c r="DE23" i="1" s="1"/>
  <c r="M23" i="7" s="1"/>
  <c r="BI23" i="7" s="1"/>
  <c r="CM6" i="1"/>
  <c r="CY6" i="1" s="1"/>
  <c r="G6" i="7" s="1"/>
  <c r="BC6" i="7" s="1"/>
  <c r="CS30" i="1"/>
  <c r="DE30" i="1" s="1"/>
  <c r="M30" i="7" s="1"/>
  <c r="BI30" i="7" s="1"/>
  <c r="CQ128" i="1"/>
  <c r="DC128" i="1" s="1"/>
  <c r="K128" i="7" s="1"/>
  <c r="BG128" i="7" s="1"/>
  <c r="CS83" i="1"/>
  <c r="DE83" i="1" s="1"/>
  <c r="M83" i="7" s="1"/>
  <c r="BI83" i="7" s="1"/>
  <c r="CR98" i="1"/>
  <c r="DD98" i="1" s="1"/>
  <c r="L98" i="7" s="1"/>
  <c r="BH98" i="7" s="1"/>
  <c r="CT84" i="1"/>
  <c r="DF84" i="1" s="1"/>
  <c r="N84" i="7" s="1"/>
  <c r="BJ84" i="7" s="1"/>
  <c r="CS64" i="1"/>
  <c r="DE64" i="1" s="1"/>
  <c r="M64" i="7" s="1"/>
  <c r="BI64" i="7" s="1"/>
  <c r="CS105" i="1"/>
  <c r="DE105" i="1" s="1"/>
  <c r="M105" i="7" s="1"/>
  <c r="BI105" i="7" s="1"/>
  <c r="CT55" i="1"/>
  <c r="DF55" i="1" s="1"/>
  <c r="N55" i="7" s="1"/>
  <c r="BJ55" i="7" s="1"/>
  <c r="CS84" i="1"/>
  <c r="DE84" i="1" s="1"/>
  <c r="M84" i="7" s="1"/>
  <c r="BI84" i="7" s="1"/>
  <c r="CR60" i="1"/>
  <c r="DD60" i="1" s="1"/>
  <c r="L60" i="7" s="1"/>
  <c r="BH60" i="7" s="1"/>
  <c r="CN78" i="1"/>
  <c r="CZ78" i="1" s="1"/>
  <c r="H78" i="7" s="1"/>
  <c r="BD78" i="7" s="1"/>
  <c r="CP68" i="1"/>
  <c r="DB68" i="1" s="1"/>
  <c r="J68" i="7" s="1"/>
  <c r="BF68" i="7" s="1"/>
  <c r="CO51" i="1"/>
  <c r="DA51" i="1" s="1"/>
  <c r="I51" i="7" s="1"/>
  <c r="BE51" i="7" s="1"/>
  <c r="CQ94" i="1"/>
  <c r="DC94" i="1" s="1"/>
  <c r="K94" i="7" s="1"/>
  <c r="BG94" i="7" s="1"/>
  <c r="CQ96" i="1"/>
  <c r="DC96" i="1" s="1"/>
  <c r="K96" i="7" s="1"/>
  <c r="BG96" i="7" s="1"/>
  <c r="CT21" i="1"/>
  <c r="DF21" i="1" s="1"/>
  <c r="N21" i="7" s="1"/>
  <c r="BJ21" i="7" s="1"/>
  <c r="CU12" i="1"/>
  <c r="DG12" i="1" s="1"/>
  <c r="O12" i="7" s="1"/>
  <c r="BK12" i="7" s="1"/>
  <c r="CV116" i="1"/>
  <c r="DH116" i="1" s="1"/>
  <c r="P116" i="7" s="1"/>
  <c r="BL116" i="7" s="1"/>
  <c r="CU99" i="1"/>
  <c r="DG99" i="1" s="1"/>
  <c r="O99" i="7" s="1"/>
  <c r="BK99" i="7" s="1"/>
  <c r="CS115" i="1"/>
  <c r="DE115" i="1" s="1"/>
  <c r="M115" i="7" s="1"/>
  <c r="BI115" i="7" s="1"/>
  <c r="CK39" i="1"/>
  <c r="CW39" i="1" s="1"/>
  <c r="E39" i="7" s="1"/>
  <c r="BA39" i="7" s="1"/>
  <c r="CR6" i="1"/>
  <c r="DD6" i="1" s="1"/>
  <c r="L6" i="7" s="1"/>
  <c r="BH6" i="7" s="1"/>
  <c r="CR64" i="1"/>
  <c r="DD64" i="1" s="1"/>
  <c r="L64" i="7" s="1"/>
  <c r="BH64" i="7" s="1"/>
  <c r="CK127" i="1"/>
  <c r="CW127" i="1" s="1"/>
  <c r="E127" i="7" s="1"/>
  <c r="BA127" i="7" s="1"/>
  <c r="CK37" i="1"/>
  <c r="CW37" i="1" s="1"/>
  <c r="E37" i="7" s="1"/>
  <c r="BA37" i="7" s="1"/>
  <c r="CK26" i="1"/>
  <c r="CW26" i="1" s="1"/>
  <c r="E26" i="7" s="1"/>
  <c r="BA26" i="7" s="1"/>
  <c r="CK43" i="1"/>
  <c r="CW43" i="1" s="1"/>
  <c r="E43" i="7" s="1"/>
  <c r="BA43" i="7" s="1"/>
  <c r="CK8" i="1"/>
  <c r="CW8" i="1" s="1"/>
  <c r="E8" i="7" s="1"/>
  <c r="BA8" i="7" s="1"/>
  <c r="CK104" i="1"/>
  <c r="CW104" i="1" s="1"/>
  <c r="E104" i="7" s="1"/>
  <c r="BA104" i="7" s="1"/>
  <c r="CU16" i="1"/>
  <c r="DG16" i="1" s="1"/>
  <c r="O16" i="7" s="1"/>
  <c r="BK16" i="7" s="1"/>
  <c r="CP30" i="1"/>
  <c r="DB30" i="1" s="1"/>
  <c r="J30" i="7" s="1"/>
  <c r="BF30" i="7" s="1"/>
  <c r="CR9" i="1"/>
  <c r="DD9" i="1" s="1"/>
  <c r="L9" i="7" s="1"/>
  <c r="BH9" i="7" s="1"/>
  <c r="CU51" i="1"/>
  <c r="DG51" i="1" s="1"/>
  <c r="O51" i="7" s="1"/>
  <c r="BK51" i="7" s="1"/>
  <c r="CT111" i="1"/>
  <c r="DF111" i="1" s="1"/>
  <c r="N111" i="7" s="1"/>
  <c r="BJ111" i="7" s="1"/>
  <c r="CN111" i="1"/>
  <c r="CZ111" i="1" s="1"/>
  <c r="H111" i="7" s="1"/>
  <c r="BD111" i="7" s="1"/>
  <c r="CS11" i="1"/>
  <c r="DE11" i="1" s="1"/>
  <c r="M11" i="7" s="1"/>
  <c r="BI11" i="7" s="1"/>
  <c r="CQ51" i="1"/>
  <c r="DC51" i="1" s="1"/>
  <c r="K51" i="7" s="1"/>
  <c r="BG51" i="7" s="1"/>
  <c r="CU86" i="1"/>
  <c r="DG86" i="1" s="1"/>
  <c r="O86" i="7" s="1"/>
  <c r="BK86" i="7" s="1"/>
  <c r="CU92" i="1"/>
  <c r="DG92" i="1" s="1"/>
  <c r="O92" i="7" s="1"/>
  <c r="BK92" i="7" s="1"/>
  <c r="CK84" i="1"/>
  <c r="CW84" i="1" s="1"/>
  <c r="E84" i="7" s="1"/>
  <c r="BA84" i="7" s="1"/>
  <c r="CP11" i="1"/>
  <c r="DB11" i="1" s="1"/>
  <c r="J11" i="7" s="1"/>
  <c r="BF11" i="7" s="1"/>
  <c r="CT100" i="1"/>
  <c r="DF100" i="1" s="1"/>
  <c r="N100" i="7" s="1"/>
  <c r="BJ100" i="7" s="1"/>
  <c r="CN54" i="1"/>
  <c r="CZ54" i="1" s="1"/>
  <c r="H54" i="7" s="1"/>
  <c r="BD54" i="7" s="1"/>
  <c r="CP94" i="1"/>
  <c r="DB94" i="1" s="1"/>
  <c r="J94" i="7" s="1"/>
  <c r="BF94" i="7" s="1"/>
  <c r="CS28" i="1"/>
  <c r="DE28" i="1" s="1"/>
  <c r="M28" i="7" s="1"/>
  <c r="BI28" i="7" s="1"/>
  <c r="CT122" i="1"/>
  <c r="DF122" i="1" s="1"/>
  <c r="N122" i="7" s="1"/>
  <c r="BJ122" i="7" s="1"/>
  <c r="CQ64" i="1"/>
  <c r="DC64" i="1" s="1"/>
  <c r="K64" i="7" s="1"/>
  <c r="BG64" i="7" s="1"/>
  <c r="CV41" i="1"/>
  <c r="DH41" i="1" s="1"/>
  <c r="P41" i="7" s="1"/>
  <c r="BL41" i="7" s="1"/>
  <c r="CP121" i="1"/>
  <c r="DB121" i="1" s="1"/>
  <c r="J121" i="7" s="1"/>
  <c r="BF121" i="7" s="1"/>
  <c r="CS62" i="1"/>
  <c r="DE62" i="1" s="1"/>
  <c r="M62" i="7" s="1"/>
  <c r="BI62" i="7" s="1"/>
  <c r="CV57" i="1"/>
  <c r="DH57" i="1" s="1"/>
  <c r="P57" i="7" s="1"/>
  <c r="BL57" i="7" s="1"/>
  <c r="CU42" i="1"/>
  <c r="DG42" i="1" s="1"/>
  <c r="O42" i="7" s="1"/>
  <c r="BK42" i="7" s="1"/>
  <c r="CR18" i="1"/>
  <c r="DD18" i="1" s="1"/>
  <c r="L18" i="7" s="1"/>
  <c r="BH18" i="7" s="1"/>
  <c r="CU76" i="1"/>
  <c r="DG76" i="1" s="1"/>
  <c r="O76" i="7" s="1"/>
  <c r="BK76" i="7" s="1"/>
  <c r="CL79" i="1"/>
  <c r="CX79" i="1" s="1"/>
  <c r="F79" i="7" s="1"/>
  <c r="BB79" i="7" s="1"/>
  <c r="CV47" i="1"/>
  <c r="DH47" i="1" s="1"/>
  <c r="P47" i="7" s="1"/>
  <c r="BL47" i="7" s="1"/>
  <c r="CT68" i="1"/>
  <c r="DF68" i="1" s="1"/>
  <c r="N68" i="7" s="1"/>
  <c r="BJ68" i="7" s="1"/>
  <c r="CQ10" i="1"/>
  <c r="DC10" i="1" s="1"/>
  <c r="K10" i="7" s="1"/>
  <c r="BG10" i="7" s="1"/>
  <c r="CT82" i="1"/>
  <c r="DF82" i="1" s="1"/>
  <c r="N82" i="7" s="1"/>
  <c r="BJ82" i="7" s="1"/>
  <c r="CQ87" i="1"/>
  <c r="DC87" i="1" s="1"/>
  <c r="K87" i="7" s="1"/>
  <c r="BG87" i="7" s="1"/>
  <c r="CR23" i="1"/>
  <c r="DD23" i="1" s="1"/>
  <c r="L23" i="7" s="1"/>
  <c r="BH23" i="7" s="1"/>
  <c r="CL6" i="1"/>
  <c r="CX6" i="1" s="1"/>
  <c r="F6" i="7" s="1"/>
  <c r="BB6" i="7" s="1"/>
  <c r="CR49" i="1"/>
  <c r="DD49" i="1" s="1"/>
  <c r="L49" i="7" s="1"/>
  <c r="BH49" i="7" s="1"/>
  <c r="CM85" i="1"/>
  <c r="CY85" i="1" s="1"/>
  <c r="G85" i="7" s="1"/>
  <c r="BC85" i="7" s="1"/>
  <c r="CT18" i="1"/>
  <c r="DF18" i="1" s="1"/>
  <c r="N18" i="7" s="1"/>
  <c r="BJ18" i="7" s="1"/>
  <c r="CO69" i="1"/>
  <c r="DA69" i="1" s="1"/>
  <c r="I69" i="7" s="1"/>
  <c r="BE69" i="7" s="1"/>
  <c r="CV8" i="1"/>
  <c r="DH8" i="1" s="1"/>
  <c r="P8" i="7" s="1"/>
  <c r="BL8" i="7" s="1"/>
  <c r="CL25" i="1"/>
  <c r="CX25" i="1" s="1"/>
  <c r="F25" i="7" s="1"/>
  <c r="BB25" i="7" s="1"/>
  <c r="CM61" i="1"/>
  <c r="CY61" i="1" s="1"/>
  <c r="G61" i="7" s="1"/>
  <c r="BC61" i="7" s="1"/>
  <c r="CM72" i="1"/>
  <c r="CY72" i="1" s="1"/>
  <c r="G72" i="7" s="1"/>
  <c r="BC72" i="7" s="1"/>
  <c r="CP32" i="1"/>
  <c r="DB32" i="1" s="1"/>
  <c r="J32" i="7" s="1"/>
  <c r="BF32" i="7" s="1"/>
  <c r="CM52" i="1"/>
  <c r="CY52" i="1" s="1"/>
  <c r="G52" i="7" s="1"/>
  <c r="BC52" i="7" s="1"/>
  <c r="CP62" i="1"/>
  <c r="DB62" i="1" s="1"/>
  <c r="J62" i="7" s="1"/>
  <c r="BF62" i="7" s="1"/>
  <c r="CS10" i="1"/>
  <c r="DE10" i="1" s="1"/>
  <c r="M10" i="7" s="1"/>
  <c r="BI10" i="7" s="1"/>
  <c r="CQ102" i="1"/>
  <c r="DC102" i="1" s="1"/>
  <c r="K102" i="7" s="1"/>
  <c r="BG102" i="7" s="1"/>
  <c r="CK128" i="1"/>
  <c r="CW128" i="1" s="1"/>
  <c r="E128" i="7" s="1"/>
  <c r="BA128" i="7" s="1"/>
  <c r="CL78" i="1"/>
  <c r="CX78" i="1" s="1"/>
  <c r="F78" i="7" s="1"/>
  <c r="BB78" i="7" s="1"/>
  <c r="CL104" i="1"/>
  <c r="CX104" i="1" s="1"/>
  <c r="F104" i="7" s="1"/>
  <c r="BB104" i="7" s="1"/>
  <c r="CT108" i="1"/>
  <c r="DF108" i="1" s="1"/>
  <c r="N108" i="7" s="1"/>
  <c r="BJ108" i="7" s="1"/>
  <c r="CL91" i="1"/>
  <c r="CX91" i="1" s="1"/>
  <c r="F91" i="7" s="1"/>
  <c r="BB91" i="7" s="1"/>
  <c r="CN80" i="1"/>
  <c r="CZ80" i="1" s="1"/>
  <c r="H80" i="7" s="1"/>
  <c r="BD80" i="7" s="1"/>
  <c r="CM80" i="1"/>
  <c r="CY80" i="1" s="1"/>
  <c r="G80" i="7" s="1"/>
  <c r="BC80" i="7" s="1"/>
  <c r="CV62" i="1"/>
  <c r="DH62" i="1" s="1"/>
  <c r="P62" i="7" s="1"/>
  <c r="BL62" i="7" s="1"/>
  <c r="CK106" i="1"/>
  <c r="CW106" i="1" s="1"/>
  <c r="E106" i="7" s="1"/>
  <c r="BA106" i="7" s="1"/>
  <c r="CL49" i="1"/>
  <c r="CX49" i="1" s="1"/>
  <c r="F49" i="7" s="1"/>
  <c r="BB49" i="7" s="1"/>
  <c r="CK112" i="1"/>
  <c r="CW112" i="1" s="1"/>
  <c r="E112" i="7" s="1"/>
  <c r="BA112" i="7" s="1"/>
  <c r="CN75" i="1"/>
  <c r="CZ75" i="1" s="1"/>
  <c r="H75" i="7" s="1"/>
  <c r="BD75" i="7" s="1"/>
  <c r="CV45" i="1"/>
  <c r="DH45" i="1" s="1"/>
  <c r="P45" i="7" s="1"/>
  <c r="BL45" i="7" s="1"/>
  <c r="CS113" i="1"/>
  <c r="DE113" i="1" s="1"/>
  <c r="M113" i="7" s="1"/>
  <c r="BI113" i="7" s="1"/>
  <c r="CL114" i="1"/>
  <c r="CX114" i="1" s="1"/>
  <c r="F114" i="7" s="1"/>
  <c r="BB114" i="7" s="1"/>
  <c r="CS119" i="1"/>
  <c r="DE119" i="1" s="1"/>
  <c r="M119" i="7" s="1"/>
  <c r="BI119" i="7" s="1"/>
  <c r="CR30" i="1"/>
  <c r="DD30" i="1" s="1"/>
  <c r="L30" i="7" s="1"/>
  <c r="BH30" i="7" s="1"/>
  <c r="CP63" i="1"/>
  <c r="DB63" i="1" s="1"/>
  <c r="J63" i="7" s="1"/>
  <c r="BF63" i="7" s="1"/>
  <c r="CM91" i="1"/>
  <c r="CY91" i="1" s="1"/>
  <c r="G91" i="7" s="1"/>
  <c r="BC91" i="7" s="1"/>
  <c r="CO108" i="1"/>
  <c r="DA108" i="1" s="1"/>
  <c r="I108" i="7" s="1"/>
  <c r="BE108" i="7" s="1"/>
  <c r="CT66" i="1"/>
  <c r="DF66" i="1" s="1"/>
  <c r="N66" i="7" s="1"/>
  <c r="BJ66" i="7" s="1"/>
  <c r="CU67" i="1"/>
  <c r="DG67" i="1" s="1"/>
  <c r="O67" i="7" s="1"/>
  <c r="BK67" i="7" s="1"/>
  <c r="CP104" i="1"/>
  <c r="DB104" i="1" s="1"/>
  <c r="J104" i="7" s="1"/>
  <c r="BF104" i="7" s="1"/>
  <c r="CV124" i="1"/>
  <c r="DH124" i="1" s="1"/>
  <c r="P124" i="7" s="1"/>
  <c r="BL124" i="7" s="1"/>
  <c r="CR122" i="1"/>
  <c r="DD122" i="1" s="1"/>
  <c r="L122" i="7" s="1"/>
  <c r="BH122" i="7" s="1"/>
  <c r="CM105" i="1"/>
  <c r="CY105" i="1" s="1"/>
  <c r="G105" i="7" s="1"/>
  <c r="BC105" i="7" s="1"/>
  <c r="CM24" i="1"/>
  <c r="CY24" i="1" s="1"/>
  <c r="G24" i="7" s="1"/>
  <c r="BC24" i="7" s="1"/>
  <c r="CV52" i="1"/>
  <c r="DH52" i="1" s="1"/>
  <c r="P52" i="7" s="1"/>
  <c r="BL52" i="7" s="1"/>
  <c r="CT35" i="1"/>
  <c r="DF35" i="1" s="1"/>
  <c r="N35" i="7" s="1"/>
  <c r="BJ35" i="7" s="1"/>
  <c r="CS110" i="1"/>
  <c r="DE110" i="1" s="1"/>
  <c r="M110" i="7" s="1"/>
  <c r="BI110" i="7" s="1"/>
  <c r="CQ12" i="1"/>
  <c r="DC12" i="1" s="1"/>
  <c r="K12" i="7" s="1"/>
  <c r="BG12" i="7" s="1"/>
  <c r="CO8" i="1"/>
  <c r="DA8" i="1" s="1"/>
  <c r="I8" i="7" s="1"/>
  <c r="BE8" i="7" s="1"/>
  <c r="CV117" i="1"/>
  <c r="DH117" i="1" s="1"/>
  <c r="P117" i="7" s="1"/>
  <c r="BL117" i="7" s="1"/>
  <c r="CM102" i="1"/>
  <c r="CY102" i="1" s="1"/>
  <c r="G102" i="7" s="1"/>
  <c r="BC102" i="7" s="1"/>
  <c r="CV125" i="1"/>
  <c r="DH125" i="1" s="1"/>
  <c r="P125" i="7" s="1"/>
  <c r="BL125" i="7" s="1"/>
  <c r="CS18" i="1"/>
  <c r="DE18" i="1" s="1"/>
  <c r="M18" i="7" s="1"/>
  <c r="BI18" i="7" s="1"/>
  <c r="CL89" i="1"/>
  <c r="CX89" i="1" s="1"/>
  <c r="F89" i="7" s="1"/>
  <c r="BB89" i="7" s="1"/>
  <c r="CQ85" i="1"/>
  <c r="DC85" i="1" s="1"/>
  <c r="K85" i="7" s="1"/>
  <c r="BG85" i="7" s="1"/>
  <c r="CQ41" i="1"/>
  <c r="DC41" i="1" s="1"/>
  <c r="K41" i="7" s="1"/>
  <c r="BG41" i="7" s="1"/>
  <c r="CN29" i="1"/>
  <c r="CZ29" i="1" s="1"/>
  <c r="H29" i="7" s="1"/>
  <c r="BD29" i="7" s="1"/>
  <c r="CQ112" i="1"/>
  <c r="DC112" i="1" s="1"/>
  <c r="K112" i="7" s="1"/>
  <c r="BG112" i="7" s="1"/>
  <c r="CM128" i="1"/>
  <c r="CY128" i="1" s="1"/>
  <c r="G128" i="7" s="1"/>
  <c r="BC128" i="7" s="1"/>
  <c r="CL29" i="1"/>
  <c r="CX29" i="1" s="1"/>
  <c r="F29" i="7" s="1"/>
  <c r="BB29" i="7" s="1"/>
  <c r="CP26" i="1"/>
  <c r="DB26" i="1" s="1"/>
  <c r="J26" i="7" s="1"/>
  <c r="BF26" i="7" s="1"/>
  <c r="CQ114" i="1"/>
  <c r="DC114" i="1" s="1"/>
  <c r="K114" i="7" s="1"/>
  <c r="BG114" i="7" s="1"/>
  <c r="CM79" i="1"/>
  <c r="CY79" i="1" s="1"/>
  <c r="G79" i="7" s="1"/>
  <c r="BC79" i="7" s="1"/>
  <c r="CK62" i="1"/>
  <c r="CW62" i="1" s="1"/>
  <c r="E62" i="7" s="1"/>
  <c r="BA62" i="7" s="1"/>
  <c r="CR27" i="1"/>
  <c r="DD27" i="1" s="1"/>
  <c r="L27" i="7" s="1"/>
  <c r="BH27" i="7" s="1"/>
  <c r="CU113" i="1"/>
  <c r="DG113" i="1" s="1"/>
  <c r="O113" i="7" s="1"/>
  <c r="BK113" i="7" s="1"/>
  <c r="CN42" i="1"/>
  <c r="CZ42" i="1" s="1"/>
  <c r="H42" i="7" s="1"/>
  <c r="BD42" i="7" s="1"/>
  <c r="CK120" i="1"/>
  <c r="CW120" i="1" s="1"/>
  <c r="E120" i="7" s="1"/>
  <c r="BA120" i="7" s="1"/>
  <c r="CT103" i="1"/>
  <c r="DF103" i="1" s="1"/>
  <c r="N103" i="7" s="1"/>
  <c r="BJ103" i="7" s="1"/>
  <c r="CR40" i="1"/>
  <c r="DD40" i="1" s="1"/>
  <c r="L40" i="7" s="1"/>
  <c r="BH40" i="7" s="1"/>
  <c r="CV113" i="1"/>
  <c r="DH113" i="1" s="1"/>
  <c r="P113" i="7" s="1"/>
  <c r="BL113" i="7" s="1"/>
  <c r="CS42" i="1"/>
  <c r="DE42" i="1" s="1"/>
  <c r="M42" i="7" s="1"/>
  <c r="BI42" i="7" s="1"/>
  <c r="CP86" i="1"/>
  <c r="DB86" i="1" s="1"/>
  <c r="J86" i="7" s="1"/>
  <c r="BF86" i="7" s="1"/>
  <c r="CS85" i="1"/>
  <c r="DE85" i="1" s="1"/>
  <c r="M85" i="7" s="1"/>
  <c r="BI85" i="7" s="1"/>
  <c r="CT60" i="1"/>
  <c r="DF60" i="1" s="1"/>
  <c r="N60" i="7" s="1"/>
  <c r="BJ60" i="7" s="1"/>
  <c r="CL44" i="1"/>
  <c r="CX44" i="1" s="1"/>
  <c r="F44" i="7" s="1"/>
  <c r="BB44" i="7" s="1"/>
  <c r="CO91" i="1"/>
  <c r="DA91" i="1" s="1"/>
  <c r="I91" i="7" s="1"/>
  <c r="BE91" i="7" s="1"/>
  <c r="CP60" i="1"/>
  <c r="DB60" i="1" s="1"/>
  <c r="J60" i="7" s="1"/>
  <c r="BF60" i="7" s="1"/>
  <c r="CL100" i="1"/>
  <c r="CX100" i="1" s="1"/>
  <c r="F100" i="7" s="1"/>
  <c r="BB100" i="7" s="1"/>
  <c r="CK89" i="1"/>
  <c r="CW89" i="1" s="1"/>
  <c r="E89" i="7" s="1"/>
  <c r="BA89" i="7" s="1"/>
  <c r="CS32" i="1"/>
  <c r="DE32" i="1" s="1"/>
  <c r="M32" i="7" s="1"/>
  <c r="BI32" i="7" s="1"/>
  <c r="CV66" i="1"/>
  <c r="DH66" i="1" s="1"/>
  <c r="P66" i="7" s="1"/>
  <c r="BL66" i="7" s="1"/>
  <c r="CT61" i="1"/>
  <c r="DF61" i="1" s="1"/>
  <c r="N61" i="7" s="1"/>
  <c r="BJ61" i="7" s="1"/>
  <c r="CL50" i="1"/>
  <c r="CX50" i="1" s="1"/>
  <c r="F50" i="7" s="1"/>
  <c r="BB50" i="7" s="1"/>
  <c r="CT17" i="1"/>
  <c r="DF17" i="1" s="1"/>
  <c r="N17" i="7" s="1"/>
  <c r="BJ17" i="7" s="1"/>
  <c r="CO109" i="1"/>
  <c r="DA109" i="1" s="1"/>
  <c r="I109" i="7" s="1"/>
  <c r="BE109" i="7" s="1"/>
  <c r="CK18" i="1"/>
  <c r="CW18" i="1" s="1"/>
  <c r="E18" i="7" s="1"/>
  <c r="BA18" i="7" s="1"/>
  <c r="CR34" i="1"/>
  <c r="DD34" i="1" s="1"/>
  <c r="L34" i="7" s="1"/>
  <c r="BH34" i="7" s="1"/>
  <c r="CK67" i="1"/>
  <c r="CW67" i="1" s="1"/>
  <c r="E67" i="7" s="1"/>
  <c r="BA67" i="7" s="1"/>
  <c r="CQ22" i="1"/>
  <c r="DC22" i="1" s="1"/>
  <c r="K22" i="7" s="1"/>
  <c r="BG22" i="7" s="1"/>
  <c r="CM64" i="1"/>
  <c r="CY64" i="1" s="1"/>
  <c r="G64" i="7" s="1"/>
  <c r="BC64" i="7" s="1"/>
  <c r="CV46" i="1"/>
  <c r="DH46" i="1" s="1"/>
  <c r="P46" i="7" s="1"/>
  <c r="BL46" i="7" s="1"/>
  <c r="CU106" i="1"/>
  <c r="DG106" i="1" s="1"/>
  <c r="O106" i="7" s="1"/>
  <c r="BK106" i="7" s="1"/>
  <c r="CU81" i="1"/>
  <c r="DG81" i="1" s="1"/>
  <c r="O81" i="7" s="1"/>
  <c r="BK81" i="7" s="1"/>
  <c r="CN36" i="1"/>
  <c r="CZ36" i="1" s="1"/>
  <c r="H36" i="7" s="1"/>
  <c r="BD36" i="7" s="1"/>
  <c r="CV69" i="1"/>
  <c r="DH69" i="1" s="1"/>
  <c r="P69" i="7" s="1"/>
  <c r="BL69" i="7" s="1"/>
  <c r="CP117" i="1"/>
  <c r="DB117" i="1" s="1"/>
  <c r="J117" i="7" s="1"/>
  <c r="BF117" i="7" s="1"/>
  <c r="CS66" i="1"/>
  <c r="DE66" i="1" s="1"/>
  <c r="M66" i="7" s="1"/>
  <c r="BI66" i="7" s="1"/>
  <c r="CS46" i="1"/>
  <c r="DE46" i="1" s="1"/>
  <c r="M46" i="7" s="1"/>
  <c r="BI46" i="7" s="1"/>
  <c r="CS25" i="1"/>
  <c r="DE25" i="1" s="1"/>
  <c r="M25" i="7" s="1"/>
  <c r="BI25" i="7" s="1"/>
  <c r="CU54" i="1"/>
  <c r="DG54" i="1" s="1"/>
  <c r="O54" i="7" s="1"/>
  <c r="BK54" i="7" s="1"/>
  <c r="CO98" i="1"/>
  <c r="DA98" i="1" s="1"/>
  <c r="I98" i="7" s="1"/>
  <c r="BE98" i="7" s="1"/>
  <c r="CL145" i="1"/>
  <c r="CX145" i="1" s="1"/>
  <c r="F145" i="7" s="1"/>
  <c r="BB145" i="7" s="1"/>
  <c r="CT39" i="1"/>
  <c r="DF39" i="1" s="1"/>
  <c r="N39" i="7" s="1"/>
  <c r="BJ39" i="7" s="1"/>
  <c r="CO105" i="1"/>
  <c r="DA105" i="1" s="1"/>
  <c r="I105" i="7" s="1"/>
  <c r="BE105" i="7" s="1"/>
  <c r="CK17" i="1"/>
  <c r="CW17" i="1" s="1"/>
  <c r="E17" i="7" s="1"/>
  <c r="BA17" i="7" s="1"/>
  <c r="CL64" i="1"/>
  <c r="CX64" i="1" s="1"/>
  <c r="F64" i="7" s="1"/>
  <c r="BB64" i="7" s="1"/>
  <c r="CQ11" i="1"/>
  <c r="DC11" i="1" s="1"/>
  <c r="K11" i="7" s="1"/>
  <c r="BG11" i="7" s="1"/>
  <c r="CM82" i="1"/>
  <c r="CY82" i="1" s="1"/>
  <c r="G82" i="7" s="1"/>
  <c r="BC82" i="7" s="1"/>
  <c r="CL28" i="1"/>
  <c r="CX28" i="1" s="1"/>
  <c r="F28" i="7" s="1"/>
  <c r="BB28" i="7" s="1"/>
  <c r="CP29" i="1"/>
  <c r="DB29" i="1" s="1"/>
  <c r="J29" i="7" s="1"/>
  <c r="BF29" i="7" s="1"/>
  <c r="CN39" i="1"/>
  <c r="CZ39" i="1" s="1"/>
  <c r="H39" i="7" s="1"/>
  <c r="BD39" i="7" s="1"/>
  <c r="CS79" i="1"/>
  <c r="DE79" i="1" s="1"/>
  <c r="M79" i="7" s="1"/>
  <c r="BI79" i="7" s="1"/>
  <c r="CM47" i="1"/>
  <c r="CY47" i="1" s="1"/>
  <c r="G47" i="7" s="1"/>
  <c r="BC47" i="7" s="1"/>
  <c r="CK76" i="1"/>
  <c r="CW76" i="1" s="1"/>
  <c r="E76" i="7" s="1"/>
  <c r="BA76" i="7" s="1"/>
  <c r="CQ93" i="1"/>
  <c r="DC93" i="1" s="1"/>
  <c r="K93" i="7" s="1"/>
  <c r="BG93" i="7" s="1"/>
  <c r="CL122" i="1"/>
  <c r="CX122" i="1" s="1"/>
  <c r="F122" i="7" s="1"/>
  <c r="BB122" i="7" s="1"/>
  <c r="CL88" i="1"/>
  <c r="CX88" i="1" s="1"/>
  <c r="F88" i="7" s="1"/>
  <c r="BB88" i="7" s="1"/>
  <c r="CQ109" i="1"/>
  <c r="DC109" i="1" s="1"/>
  <c r="K109" i="7" s="1"/>
  <c r="BG109" i="7" s="1"/>
  <c r="CS102" i="1"/>
  <c r="DE102" i="1" s="1"/>
  <c r="M102" i="7" s="1"/>
  <c r="BI102" i="7" s="1"/>
  <c r="CR117" i="1"/>
  <c r="DD117" i="1" s="1"/>
  <c r="L117" i="7" s="1"/>
  <c r="BH117" i="7" s="1"/>
  <c r="CK63" i="1"/>
  <c r="CW63" i="1" s="1"/>
  <c r="E63" i="7" s="1"/>
  <c r="BA63" i="7" s="1"/>
  <c r="CT119" i="1"/>
  <c r="DF119" i="1" s="1"/>
  <c r="N119" i="7" s="1"/>
  <c r="BJ119" i="7" s="1"/>
  <c r="CS89" i="1"/>
  <c r="DE89" i="1" s="1"/>
  <c r="M89" i="7" s="1"/>
  <c r="BI89" i="7" s="1"/>
  <c r="CU79" i="1"/>
  <c r="DG79" i="1" s="1"/>
  <c r="O79" i="7" s="1"/>
  <c r="BK79" i="7" s="1"/>
  <c r="CM43" i="1"/>
  <c r="CY43" i="1" s="1"/>
  <c r="G43" i="7" s="1"/>
  <c r="BC43" i="7" s="1"/>
  <c r="CL24" i="1"/>
  <c r="CX24" i="1" s="1"/>
  <c r="F24" i="7" s="1"/>
  <c r="BB24" i="7" s="1"/>
  <c r="CN5" i="1"/>
  <c r="CZ5" i="1" s="1"/>
  <c r="H5" i="7" s="1"/>
  <c r="BD5" i="7" s="1"/>
  <c r="CM116" i="1"/>
  <c r="CY116" i="1" s="1"/>
  <c r="G116" i="7" s="1"/>
  <c r="BC116" i="7" s="1"/>
  <c r="CN20" i="1"/>
  <c r="CZ20" i="1" s="1"/>
  <c r="H20" i="7" s="1"/>
  <c r="BD20" i="7" s="1"/>
  <c r="CS145" i="1"/>
  <c r="DE145" i="1" s="1"/>
  <c r="M145" i="7" s="1"/>
  <c r="BI145" i="7" s="1"/>
  <c r="CP65" i="1"/>
  <c r="DB65" i="1" s="1"/>
  <c r="J65" i="7" s="1"/>
  <c r="BF65" i="7" s="1"/>
  <c r="CS5" i="1"/>
  <c r="DE5" i="1" s="1"/>
  <c r="M5" i="7" s="1"/>
  <c r="BI5" i="7" s="1"/>
  <c r="CS59" i="1"/>
  <c r="DE59" i="1" s="1"/>
  <c r="M59" i="7" s="1"/>
  <c r="BI59" i="7" s="1"/>
  <c r="CU121" i="1"/>
  <c r="DG121" i="1" s="1"/>
  <c r="O121" i="7" s="1"/>
  <c r="BK121" i="7" s="1"/>
  <c r="CN57" i="1"/>
  <c r="CZ57" i="1" s="1"/>
  <c r="H57" i="7" s="1"/>
  <c r="BD57" i="7" s="1"/>
  <c r="CR72" i="1"/>
  <c r="DD72" i="1" s="1"/>
  <c r="L72" i="7" s="1"/>
  <c r="BH72" i="7" s="1"/>
  <c r="CK40" i="1"/>
  <c r="CW40" i="1" s="1"/>
  <c r="E40" i="7" s="1"/>
  <c r="BA40" i="7" s="1"/>
  <c r="CN64" i="1"/>
  <c r="CZ64" i="1" s="1"/>
  <c r="H64" i="7" s="1"/>
  <c r="BD64" i="7" s="1"/>
  <c r="CR87" i="1"/>
  <c r="DD87" i="1" s="1"/>
  <c r="L87" i="7" s="1"/>
  <c r="BH87" i="7" s="1"/>
  <c r="CN45" i="1"/>
  <c r="CZ45" i="1" s="1"/>
  <c r="H45" i="7" s="1"/>
  <c r="BD45" i="7" s="1"/>
  <c r="CP66" i="1"/>
  <c r="DB66" i="1" s="1"/>
  <c r="J66" i="7" s="1"/>
  <c r="BF66" i="7" s="1"/>
  <c r="CM28" i="1"/>
  <c r="CY28" i="1" s="1"/>
  <c r="G28" i="7" s="1"/>
  <c r="BC28" i="7" s="1"/>
  <c r="CL58" i="1"/>
  <c r="CX58" i="1" s="1"/>
  <c r="F58" i="7" s="1"/>
  <c r="BB58" i="7" s="1"/>
  <c r="CN95" i="1"/>
  <c r="CZ95" i="1" s="1"/>
  <c r="H95" i="7" s="1"/>
  <c r="BD95" i="7" s="1"/>
  <c r="CN35" i="1"/>
  <c r="CZ35" i="1" s="1"/>
  <c r="H35" i="7" s="1"/>
  <c r="BD35" i="7" s="1"/>
  <c r="CM51" i="1"/>
  <c r="CY51" i="1" s="1"/>
  <c r="G51" i="7" s="1"/>
  <c r="BC51" i="7" s="1"/>
  <c r="CU107" i="1"/>
  <c r="DG107" i="1" s="1"/>
  <c r="O107" i="7" s="1"/>
  <c r="BK107" i="7" s="1"/>
  <c r="CS77" i="1"/>
  <c r="DE77" i="1" s="1"/>
  <c r="M77" i="7" s="1"/>
  <c r="BI77" i="7" s="1"/>
  <c r="CT5" i="1"/>
  <c r="DF5" i="1" s="1"/>
  <c r="N5" i="7" s="1"/>
  <c r="BJ5" i="7" s="1"/>
  <c r="CT107" i="1"/>
  <c r="DF107" i="1" s="1"/>
  <c r="N107" i="7" s="1"/>
  <c r="BJ107" i="7" s="1"/>
  <c r="CT116" i="1"/>
  <c r="DF116" i="1" s="1"/>
  <c r="N116" i="7" s="1"/>
  <c r="BJ116" i="7" s="1"/>
  <c r="CU41" i="1"/>
  <c r="DG41" i="1" s="1"/>
  <c r="O41" i="7" s="1"/>
  <c r="BK41" i="7" s="1"/>
  <c r="CL87" i="1"/>
  <c r="CX87" i="1" s="1"/>
  <c r="F87" i="7" s="1"/>
  <c r="BB87" i="7" s="1"/>
  <c r="CR44" i="1"/>
  <c r="DD44" i="1" s="1"/>
  <c r="L44" i="7" s="1"/>
  <c r="BH44" i="7" s="1"/>
  <c r="CL34" i="1"/>
  <c r="CX34" i="1" s="1"/>
  <c r="F34" i="7" s="1"/>
  <c r="BB34" i="7" s="1"/>
  <c r="CR8" i="1"/>
  <c r="DD8" i="1" s="1"/>
  <c r="L8" i="7" s="1"/>
  <c r="BH8" i="7" s="1"/>
  <c r="CL74" i="1"/>
  <c r="CX74" i="1" s="1"/>
  <c r="F74" i="7" s="1"/>
  <c r="BB74" i="7" s="1"/>
  <c r="CT105" i="1"/>
  <c r="DF105" i="1" s="1"/>
  <c r="N105" i="7" s="1"/>
  <c r="BJ105" i="7" s="1"/>
  <c r="CR38" i="1"/>
  <c r="DD38" i="1" s="1"/>
  <c r="L38" i="7" s="1"/>
  <c r="BH38" i="7" s="1"/>
  <c r="CK12" i="1"/>
  <c r="CW12" i="1" s="1"/>
  <c r="E12" i="7" s="1"/>
  <c r="BA12" i="7" s="1"/>
  <c r="CL20" i="1"/>
  <c r="CX20" i="1" s="1"/>
  <c r="F20" i="7" s="1"/>
  <c r="BB20" i="7" s="1"/>
  <c r="CS7" i="1"/>
  <c r="DE7" i="1" s="1"/>
  <c r="M7" i="7" s="1"/>
  <c r="BI7" i="7" s="1"/>
  <c r="CL107" i="1"/>
  <c r="CX107" i="1" s="1"/>
  <c r="F107" i="7" s="1"/>
  <c r="BB107" i="7" s="1"/>
  <c r="CP101" i="1"/>
  <c r="DB101" i="1" s="1"/>
  <c r="J101" i="7" s="1"/>
  <c r="BF101" i="7" s="1"/>
  <c r="CP36" i="1"/>
  <c r="DB36" i="1" s="1"/>
  <c r="J36" i="7" s="1"/>
  <c r="BF36" i="7" s="1"/>
  <c r="CR111" i="1"/>
  <c r="DD111" i="1" s="1"/>
  <c r="L111" i="7" s="1"/>
  <c r="BH111" i="7" s="1"/>
  <c r="CN44" i="1"/>
  <c r="CZ44" i="1" s="1"/>
  <c r="H44" i="7" s="1"/>
  <c r="BD44" i="7" s="1"/>
  <c r="CV53" i="1"/>
  <c r="DH53" i="1" s="1"/>
  <c r="P53" i="7" s="1"/>
  <c r="BL53" i="7" s="1"/>
  <c r="CS69" i="1"/>
  <c r="DE69" i="1" s="1"/>
  <c r="M69" i="7" s="1"/>
  <c r="BI69" i="7" s="1"/>
  <c r="CO101" i="1"/>
  <c r="DA101" i="1" s="1"/>
  <c r="I101" i="7" s="1"/>
  <c r="BE101" i="7" s="1"/>
  <c r="CN66" i="1"/>
  <c r="CZ66" i="1" s="1"/>
  <c r="H66" i="7" s="1"/>
  <c r="BD66" i="7" s="1"/>
  <c r="CS57" i="1"/>
  <c r="DE57" i="1" s="1"/>
  <c r="M57" i="7" s="1"/>
  <c r="BI57" i="7" s="1"/>
  <c r="CO111" i="1"/>
  <c r="DA111" i="1" s="1"/>
  <c r="I111" i="7" s="1"/>
  <c r="BE111" i="7" s="1"/>
  <c r="CK38" i="1"/>
  <c r="CW38" i="1" s="1"/>
  <c r="E38" i="7" s="1"/>
  <c r="BA38" i="7" s="1"/>
  <c r="CT101" i="1"/>
  <c r="DF101" i="1" s="1"/>
  <c r="N101" i="7" s="1"/>
  <c r="BJ101" i="7" s="1"/>
  <c r="CM9" i="1"/>
  <c r="CY9" i="1" s="1"/>
  <c r="G9" i="7" s="1"/>
  <c r="BC9" i="7" s="1"/>
  <c r="CS8" i="1"/>
  <c r="DE8" i="1" s="1"/>
  <c r="M8" i="7" s="1"/>
  <c r="BI8" i="7" s="1"/>
  <c r="CM89" i="1"/>
  <c r="CY89" i="1" s="1"/>
  <c r="G89" i="7" s="1"/>
  <c r="BC89" i="7" s="1"/>
  <c r="CK13" i="1"/>
  <c r="CW13" i="1" s="1"/>
  <c r="E13" i="7" s="1"/>
  <c r="BA13" i="7" s="1"/>
  <c r="CV65" i="1"/>
  <c r="DH65" i="1" s="1"/>
  <c r="P65" i="7" s="1"/>
  <c r="BL65" i="7" s="1"/>
  <c r="CT121" i="1"/>
  <c r="DF121" i="1" s="1"/>
  <c r="N121" i="7" s="1"/>
  <c r="BJ121" i="7" s="1"/>
  <c r="CR28" i="1"/>
  <c r="DD28" i="1" s="1"/>
  <c r="L28" i="7" s="1"/>
  <c r="BH28" i="7" s="1"/>
  <c r="CK24" i="1"/>
  <c r="CW24" i="1" s="1"/>
  <c r="E24" i="7" s="1"/>
  <c r="BA24" i="7" s="1"/>
  <c r="CK10" i="1"/>
  <c r="CW10" i="1" s="1"/>
  <c r="E10" i="7" s="1"/>
  <c r="BA10" i="7" s="1"/>
  <c r="CK91" i="1"/>
  <c r="CW91" i="1" s="1"/>
  <c r="E91" i="7" s="1"/>
  <c r="BA91" i="7" s="1"/>
  <c r="CL54" i="1"/>
  <c r="CX54" i="1" s="1"/>
  <c r="F54" i="7" s="1"/>
  <c r="BB54" i="7" s="1"/>
  <c r="CL61" i="1"/>
  <c r="CX61" i="1" s="1"/>
  <c r="F61" i="7" s="1"/>
  <c r="BB61" i="7" s="1"/>
  <c r="CP118" i="1"/>
  <c r="DB118" i="1" s="1"/>
  <c r="J118" i="7" s="1"/>
  <c r="BF118" i="7" s="1"/>
  <c r="CS48" i="1"/>
  <c r="DE48" i="1" s="1"/>
  <c r="M48" i="7" s="1"/>
  <c r="BI48" i="7" s="1"/>
  <c r="CS50" i="1"/>
  <c r="DE50" i="1" s="1"/>
  <c r="M50" i="7" s="1"/>
  <c r="BI50" i="7" s="1"/>
  <c r="CU98" i="1"/>
  <c r="DG98" i="1" s="1"/>
  <c r="O98" i="7" s="1"/>
  <c r="BK98" i="7" s="1"/>
  <c r="CR71" i="1"/>
  <c r="DD71" i="1" s="1"/>
  <c r="L71" i="7" s="1"/>
  <c r="BH71" i="7" s="1"/>
  <c r="CL31" i="1"/>
  <c r="CX31" i="1" s="1"/>
  <c r="F31" i="7" s="1"/>
  <c r="BB31" i="7" s="1"/>
  <c r="CR73" i="1"/>
  <c r="DD73" i="1" s="1"/>
  <c r="L73" i="7" s="1"/>
  <c r="BH73" i="7" s="1"/>
  <c r="CU88" i="1"/>
  <c r="DG88" i="1" s="1"/>
  <c r="O88" i="7" s="1"/>
  <c r="BK88" i="7" s="1"/>
  <c r="CU124" i="1"/>
  <c r="DG124" i="1" s="1"/>
  <c r="O124" i="7" s="1"/>
  <c r="BK124" i="7" s="1"/>
  <c r="CN115" i="1"/>
  <c r="CZ115" i="1" s="1"/>
  <c r="H115" i="7" s="1"/>
  <c r="BD115" i="7" s="1"/>
  <c r="CP107" i="1"/>
  <c r="DB107" i="1" s="1"/>
  <c r="J107" i="7" s="1"/>
  <c r="BF107" i="7" s="1"/>
  <c r="CN60" i="1"/>
  <c r="CZ60" i="1" s="1"/>
  <c r="H60" i="7" s="1"/>
  <c r="BD60" i="7" s="1"/>
  <c r="CV61" i="1"/>
  <c r="DH61" i="1" s="1"/>
  <c r="P61" i="7" s="1"/>
  <c r="BL61" i="7" s="1"/>
  <c r="CR110" i="1"/>
  <c r="DD110" i="1" s="1"/>
  <c r="L110" i="7" s="1"/>
  <c r="BH110" i="7" s="1"/>
  <c r="CQ38" i="1"/>
  <c r="DC38" i="1" s="1"/>
  <c r="K38" i="7" s="1"/>
  <c r="BG38" i="7" s="1"/>
  <c r="CP93" i="1"/>
  <c r="DB93" i="1" s="1"/>
  <c r="J93" i="7" s="1"/>
  <c r="BF93" i="7" s="1"/>
  <c r="CP25" i="1"/>
  <c r="DB25" i="1" s="1"/>
  <c r="J25" i="7" s="1"/>
  <c r="BF25" i="7" s="1"/>
  <c r="CT48" i="1"/>
  <c r="DF48" i="1" s="1"/>
  <c r="N48" i="7" s="1"/>
  <c r="BJ48" i="7" s="1"/>
  <c r="CV22" i="1"/>
  <c r="DH22" i="1" s="1"/>
  <c r="P22" i="7" s="1"/>
  <c r="BL22" i="7" s="1"/>
  <c r="CK22" i="1"/>
  <c r="CW22" i="1" s="1"/>
  <c r="E22" i="7" s="1"/>
  <c r="BA22" i="7" s="1"/>
  <c r="CO83" i="1"/>
  <c r="DA83" i="1" s="1"/>
  <c r="I83" i="7" s="1"/>
  <c r="BE83" i="7" s="1"/>
  <c r="CL124" i="1"/>
  <c r="CX124" i="1" s="1"/>
  <c r="F124" i="7" s="1"/>
  <c r="BB124" i="7" s="1"/>
  <c r="CR100" i="1"/>
  <c r="DD100" i="1" s="1"/>
  <c r="L100" i="7" s="1"/>
  <c r="BH100" i="7" s="1"/>
  <c r="CM71" i="1"/>
  <c r="CY71" i="1" s="1"/>
  <c r="G71" i="7" s="1"/>
  <c r="BC71" i="7" s="1"/>
  <c r="CR93" i="1"/>
  <c r="DD93" i="1" s="1"/>
  <c r="L93" i="7" s="1"/>
  <c r="BH93" i="7" s="1"/>
  <c r="CN43" i="1"/>
  <c r="CZ43" i="1" s="1"/>
  <c r="H43" i="7" s="1"/>
  <c r="BD43" i="7" s="1"/>
  <c r="CK80" i="1"/>
  <c r="CW80" i="1" s="1"/>
  <c r="E80" i="7" s="1"/>
  <c r="BA80" i="7" s="1"/>
  <c r="CL17" i="1"/>
  <c r="CX17" i="1" s="1"/>
  <c r="F17" i="7" s="1"/>
  <c r="BB17" i="7" s="1"/>
  <c r="CQ75" i="1"/>
  <c r="DC75" i="1" s="1"/>
  <c r="K75" i="7" s="1"/>
  <c r="BG75" i="7" s="1"/>
  <c r="CN12" i="1"/>
  <c r="CZ12" i="1" s="1"/>
  <c r="H12" i="7" s="1"/>
  <c r="BD12" i="7" s="1"/>
  <c r="CM76" i="1"/>
  <c r="CY76" i="1" s="1"/>
  <c r="G76" i="7" s="1"/>
  <c r="BC76" i="7" s="1"/>
  <c r="CV70" i="1"/>
  <c r="DH70" i="1" s="1"/>
  <c r="P70" i="7" s="1"/>
  <c r="BL70" i="7" s="1"/>
  <c r="CS100" i="1"/>
  <c r="DE100" i="1" s="1"/>
  <c r="M100" i="7" s="1"/>
  <c r="BI100" i="7" s="1"/>
  <c r="CV44" i="1"/>
  <c r="DH44" i="1" s="1"/>
  <c r="P44" i="7" s="1"/>
  <c r="BL44" i="7" s="1"/>
  <c r="CU111" i="1"/>
  <c r="DG111" i="1" s="1"/>
  <c r="O111" i="7" s="1"/>
  <c r="BK111" i="7" s="1"/>
  <c r="CU101" i="1"/>
  <c r="DG101" i="1" s="1"/>
  <c r="O101" i="7" s="1"/>
  <c r="BK101" i="7" s="1"/>
  <c r="CV123" i="1"/>
  <c r="DH123" i="1" s="1"/>
  <c r="P123" i="7" s="1"/>
  <c r="BL123" i="7" s="1"/>
  <c r="CL126" i="1"/>
  <c r="CX126" i="1" s="1"/>
  <c r="F126" i="7" s="1"/>
  <c r="BB126" i="7" s="1"/>
  <c r="CL111" i="1"/>
  <c r="CX111" i="1" s="1"/>
  <c r="F111" i="7" s="1"/>
  <c r="BB111" i="7" s="1"/>
  <c r="CO11" i="1"/>
  <c r="DA11" i="1" s="1"/>
  <c r="I11" i="7" s="1"/>
  <c r="BE11" i="7" s="1"/>
  <c r="CU89" i="1"/>
  <c r="DG89" i="1" s="1"/>
  <c r="O89" i="7" s="1"/>
  <c r="BK89" i="7" s="1"/>
  <c r="CN13" i="1"/>
  <c r="CZ13" i="1" s="1"/>
  <c r="H13" i="7" s="1"/>
  <c r="BD13" i="7" s="1"/>
  <c r="CM26" i="1"/>
  <c r="CY26" i="1" s="1"/>
  <c r="G26" i="7" s="1"/>
  <c r="BC26" i="7" s="1"/>
  <c r="CU110" i="1"/>
  <c r="DG110" i="1" s="1"/>
  <c r="O110" i="7" s="1"/>
  <c r="BK110" i="7" s="1"/>
  <c r="CO48" i="1"/>
  <c r="DA48" i="1" s="1"/>
  <c r="I48" i="7" s="1"/>
  <c r="BE48" i="7" s="1"/>
  <c r="CN114" i="1"/>
  <c r="CZ114" i="1" s="1"/>
  <c r="H114" i="7" s="1"/>
  <c r="BD114" i="7" s="1"/>
  <c r="CM30" i="1"/>
  <c r="CY30" i="1" s="1"/>
  <c r="G30" i="7" s="1"/>
  <c r="BC30" i="7" s="1"/>
  <c r="CT94" i="1"/>
  <c r="DF94" i="1" s="1"/>
  <c r="N94" i="7" s="1"/>
  <c r="BJ94" i="7" s="1"/>
  <c r="CN122" i="1"/>
  <c r="CZ122" i="1" s="1"/>
  <c r="H122" i="7" s="1"/>
  <c r="BD122" i="7" s="1"/>
  <c r="CT57" i="1"/>
  <c r="DF57" i="1" s="1"/>
  <c r="N57" i="7" s="1"/>
  <c r="BJ57" i="7" s="1"/>
  <c r="CO90" i="1"/>
  <c r="DA90" i="1" s="1"/>
  <c r="I90" i="7" s="1"/>
  <c r="BE90" i="7" s="1"/>
  <c r="CN52" i="1"/>
  <c r="CZ52" i="1" s="1"/>
  <c r="H52" i="7" s="1"/>
  <c r="BD52" i="7" s="1"/>
  <c r="CV107" i="1"/>
  <c r="DH107" i="1" s="1"/>
  <c r="P107" i="7" s="1"/>
  <c r="BL107" i="7" s="1"/>
  <c r="CK56" i="1"/>
  <c r="CW56" i="1" s="1"/>
  <c r="E56" i="7" s="1"/>
  <c r="BA56" i="7" s="1"/>
  <c r="CM39" i="1"/>
  <c r="CY39" i="1" s="1"/>
  <c r="G39" i="7" s="1"/>
  <c r="BC39" i="7" s="1"/>
  <c r="CU73" i="1"/>
  <c r="DG73" i="1" s="1"/>
  <c r="O73" i="7" s="1"/>
  <c r="BK73" i="7" s="1"/>
  <c r="CO20" i="1"/>
  <c r="DA20" i="1" s="1"/>
  <c r="I20" i="7" s="1"/>
  <c r="BE20" i="7" s="1"/>
  <c r="CK33" i="1"/>
  <c r="CW33" i="1" s="1"/>
  <c r="E33" i="7" s="1"/>
  <c r="BA33" i="7" s="1"/>
  <c r="CQ29" i="1"/>
  <c r="DC29" i="1" s="1"/>
  <c r="K29" i="7" s="1"/>
  <c r="BG29" i="7" s="1"/>
  <c r="CS124" i="1"/>
  <c r="DE124" i="1" s="1"/>
  <c r="M124" i="7" s="1"/>
  <c r="BI124" i="7" s="1"/>
  <c r="CU44" i="1"/>
  <c r="DG44" i="1" s="1"/>
  <c r="O44" i="7" s="1"/>
  <c r="BK44" i="7" s="1"/>
  <c r="CR121" i="1"/>
  <c r="DD121" i="1" s="1"/>
  <c r="L121" i="7" s="1"/>
  <c r="BH121" i="7" s="1"/>
  <c r="CP83" i="1"/>
  <c r="DB83" i="1" s="1"/>
  <c r="J83" i="7" s="1"/>
  <c r="BF83" i="7" s="1"/>
  <c r="CS98" i="1"/>
  <c r="DE98" i="1" s="1"/>
  <c r="M98" i="7" s="1"/>
  <c r="BI98" i="7" s="1"/>
  <c r="CV64" i="1"/>
  <c r="DH64" i="1" s="1"/>
  <c r="P64" i="7" s="1"/>
  <c r="BL64" i="7" s="1"/>
  <c r="CN87" i="1"/>
  <c r="CZ87" i="1" s="1"/>
  <c r="H87" i="7" s="1"/>
  <c r="BD87" i="7" s="1"/>
  <c r="CU35" i="1"/>
  <c r="DG35" i="1" s="1"/>
  <c r="O35" i="7" s="1"/>
  <c r="BK35" i="7" s="1"/>
  <c r="CP7" i="1"/>
  <c r="DB7" i="1" s="1"/>
  <c r="J7" i="7" s="1"/>
  <c r="BF7" i="7" s="1"/>
  <c r="CO28" i="1"/>
  <c r="DA28" i="1" s="1"/>
  <c r="I28" i="7" s="1"/>
  <c r="BE28" i="7" s="1"/>
  <c r="CK82" i="1"/>
  <c r="CW82" i="1" s="1"/>
  <c r="E82" i="7" s="1"/>
  <c r="BA82" i="7" s="1"/>
  <c r="CM62" i="1"/>
  <c r="CY62" i="1" s="1"/>
  <c r="G62" i="7" s="1"/>
  <c r="BC62" i="7" s="1"/>
  <c r="CM27" i="1"/>
  <c r="CY27" i="1" s="1"/>
  <c r="G27" i="7" s="1"/>
  <c r="BC27" i="7" s="1"/>
  <c r="CS70" i="1"/>
  <c r="DE70" i="1" s="1"/>
  <c r="M70" i="7" s="1"/>
  <c r="BI70" i="7" s="1"/>
  <c r="CN9" i="1"/>
  <c r="CZ9" i="1" s="1"/>
  <c r="H9" i="7" s="1"/>
  <c r="BD9" i="7" s="1"/>
  <c r="CV95" i="1"/>
  <c r="DH95" i="1" s="1"/>
  <c r="P95" i="7" s="1"/>
  <c r="BL95" i="7" s="1"/>
  <c r="CN8" i="1"/>
  <c r="CZ8" i="1" s="1"/>
  <c r="H8" i="7" s="1"/>
  <c r="BD8" i="7" s="1"/>
  <c r="CV63" i="1"/>
  <c r="DH63" i="1" s="1"/>
  <c r="P63" i="7" s="1"/>
  <c r="BL63" i="7" s="1"/>
  <c r="CN103" i="1"/>
  <c r="CZ103" i="1" s="1"/>
  <c r="H103" i="7" s="1"/>
  <c r="BD103" i="7" s="1"/>
  <c r="CQ81" i="1"/>
  <c r="DC81" i="1" s="1"/>
  <c r="K81" i="7" s="1"/>
  <c r="BG81" i="7" s="1"/>
  <c r="CQ126" i="1"/>
  <c r="DC126" i="1" s="1"/>
  <c r="K126" i="7" s="1"/>
  <c r="BG126" i="7" s="1"/>
  <c r="CT124" i="1"/>
  <c r="DF124" i="1" s="1"/>
  <c r="N124" i="7" s="1"/>
  <c r="BJ124" i="7" s="1"/>
  <c r="CP82" i="1"/>
  <c r="DB82" i="1" s="1"/>
  <c r="J82" i="7" s="1"/>
  <c r="BF82" i="7" s="1"/>
  <c r="CO62" i="1"/>
  <c r="DA62" i="1" s="1"/>
  <c r="I62" i="7" s="1"/>
  <c r="BE62" i="7" s="1"/>
  <c r="CL8" i="1"/>
  <c r="CX8" i="1" s="1"/>
  <c r="F8" i="7" s="1"/>
  <c r="BB8" i="7" s="1"/>
  <c r="CL52" i="1"/>
  <c r="CX52" i="1" s="1"/>
  <c r="F52" i="7" s="1"/>
  <c r="BB52" i="7" s="1"/>
  <c r="CU115" i="1"/>
  <c r="DG115" i="1" s="1"/>
  <c r="O115" i="7" s="1"/>
  <c r="BK115" i="7" s="1"/>
  <c r="CN96" i="1"/>
  <c r="CZ96" i="1" s="1"/>
  <c r="H96" i="7" s="1"/>
  <c r="BD96" i="7" s="1"/>
  <c r="CU93" i="1"/>
  <c r="DG93" i="1" s="1"/>
  <c r="O93" i="7" s="1"/>
  <c r="BK93" i="7" s="1"/>
  <c r="CO102" i="1"/>
  <c r="DA102" i="1" s="1"/>
  <c r="I102" i="7" s="1"/>
  <c r="BE102" i="7" s="1"/>
  <c r="CP41" i="1"/>
  <c r="DB41" i="1" s="1"/>
  <c r="J41" i="7" s="1"/>
  <c r="BF41" i="7" s="1"/>
  <c r="CU59" i="1"/>
  <c r="DG59" i="1" s="1"/>
  <c r="O59" i="7" s="1"/>
  <c r="BK59" i="7" s="1"/>
  <c r="CV94" i="1"/>
  <c r="DH94" i="1" s="1"/>
  <c r="P94" i="7" s="1"/>
  <c r="BL94" i="7" s="1"/>
  <c r="CP74" i="1"/>
  <c r="DB74" i="1" s="1"/>
  <c r="J74" i="7" s="1"/>
  <c r="BF74" i="7" s="1"/>
  <c r="CL39" i="1"/>
  <c r="CX39" i="1" s="1"/>
  <c r="F39" i="7" s="1"/>
  <c r="BB39" i="7" s="1"/>
  <c r="CO110" i="1"/>
  <c r="DA110" i="1" s="1"/>
  <c r="I110" i="7" s="1"/>
  <c r="BE110" i="7" s="1"/>
  <c r="CL45" i="1"/>
  <c r="CX45" i="1" s="1"/>
  <c r="F45" i="7" s="1"/>
  <c r="BB45" i="7" s="1"/>
  <c r="CO71" i="1"/>
  <c r="DA71" i="1" s="1"/>
  <c r="I71" i="7" s="1"/>
  <c r="BE71" i="7" s="1"/>
  <c r="CL76" i="1"/>
  <c r="CX76" i="1" s="1"/>
  <c r="F76" i="7" s="1"/>
  <c r="BB76" i="7" s="1"/>
  <c r="CN74" i="1"/>
  <c r="CZ74" i="1" s="1"/>
  <c r="H74" i="7" s="1"/>
  <c r="BD74" i="7" s="1"/>
  <c r="CO122" i="1"/>
  <c r="DA122" i="1" s="1"/>
  <c r="I122" i="7" s="1"/>
  <c r="BE122" i="7" s="1"/>
  <c r="CO87" i="1"/>
  <c r="DA87" i="1" s="1"/>
  <c r="I87" i="7" s="1"/>
  <c r="BE87" i="7" s="1"/>
  <c r="CP59" i="1"/>
  <c r="DB59" i="1" s="1"/>
  <c r="J59" i="7" s="1"/>
  <c r="BF59" i="7" s="1"/>
  <c r="CU66" i="1"/>
  <c r="DG66" i="1" s="1"/>
  <c r="O66" i="7" s="1"/>
  <c r="BK66" i="7" s="1"/>
  <c r="CK27" i="1"/>
  <c r="CW27" i="1" s="1"/>
  <c r="E27" i="7" s="1"/>
  <c r="BA27" i="7" s="1"/>
  <c r="CV40" i="1"/>
  <c r="DH40" i="1" s="1"/>
  <c r="P40" i="7" s="1"/>
  <c r="BL40" i="7" s="1"/>
  <c r="CL55" i="1"/>
  <c r="CX55" i="1" s="1"/>
  <c r="F55" i="7" s="1"/>
  <c r="BB55" i="7" s="1"/>
  <c r="CN34" i="1"/>
  <c r="CZ34" i="1" s="1"/>
  <c r="H34" i="7" s="1"/>
  <c r="BD34" i="7" s="1"/>
  <c r="CU10" i="1"/>
  <c r="DG10" i="1" s="1"/>
  <c r="O10" i="7" s="1"/>
  <c r="BK10" i="7" s="1"/>
  <c r="CV6" i="1"/>
  <c r="DH6" i="1" s="1"/>
  <c r="P6" i="7" s="1"/>
  <c r="BL6" i="7" s="1"/>
  <c r="CQ108" i="1"/>
  <c r="DC108" i="1" s="1"/>
  <c r="K108" i="7" s="1"/>
  <c r="BG108" i="7" s="1"/>
  <c r="CN89" i="1"/>
  <c r="CZ89" i="1" s="1"/>
  <c r="H89" i="7" s="1"/>
  <c r="BD89" i="7" s="1"/>
  <c r="CV120" i="1"/>
  <c r="DH120" i="1" s="1"/>
  <c r="P120" i="7" s="1"/>
  <c r="BL120" i="7" s="1"/>
  <c r="CO33" i="1"/>
  <c r="DA33" i="1" s="1"/>
  <c r="I33" i="7" s="1"/>
  <c r="BE33" i="7" s="1"/>
  <c r="CO95" i="1"/>
  <c r="DA95" i="1" s="1"/>
  <c r="I95" i="7" s="1"/>
  <c r="BE95" i="7" s="1"/>
  <c r="CO103" i="1"/>
  <c r="DA103" i="1" s="1"/>
  <c r="I103" i="7" s="1"/>
  <c r="BE103" i="7" s="1"/>
  <c r="CM97" i="1"/>
  <c r="CY97" i="1" s="1"/>
  <c r="G97" i="7" s="1"/>
  <c r="BC97" i="7" s="1"/>
  <c r="CK9" i="1"/>
  <c r="CW9" i="1" s="1"/>
  <c r="E9" i="7" s="1"/>
  <c r="BA9" i="7" s="1"/>
  <c r="CR90" i="1"/>
  <c r="DD90" i="1" s="1"/>
  <c r="L90" i="7" s="1"/>
  <c r="BH90" i="7" s="1"/>
  <c r="CR112" i="1"/>
  <c r="DD112" i="1" s="1"/>
  <c r="L112" i="7" s="1"/>
  <c r="BH112" i="7" s="1"/>
  <c r="CO79" i="1"/>
  <c r="DA79" i="1" s="1"/>
  <c r="I79" i="7" s="1"/>
  <c r="BE79" i="7" s="1"/>
  <c r="CO112" i="1"/>
  <c r="DA112" i="1" s="1"/>
  <c r="I112" i="7" s="1"/>
  <c r="BE112" i="7" s="1"/>
  <c r="CN11" i="1"/>
  <c r="CZ11" i="1" s="1"/>
  <c r="H11" i="7" s="1"/>
  <c r="BD11" i="7" s="1"/>
  <c r="CV104" i="1"/>
  <c r="DH104" i="1" s="1"/>
  <c r="P104" i="7" s="1"/>
  <c r="BL104" i="7" s="1"/>
  <c r="CQ127" i="1"/>
  <c r="DC127" i="1" s="1"/>
  <c r="K127" i="7" s="1"/>
  <c r="BG127" i="7" s="1"/>
  <c r="CU77" i="1"/>
  <c r="DG77" i="1" s="1"/>
  <c r="O77" i="7" s="1"/>
  <c r="BK77" i="7" s="1"/>
  <c r="CM66" i="1"/>
  <c r="CY66" i="1" s="1"/>
  <c r="G66" i="7" s="1"/>
  <c r="BC66" i="7" s="1"/>
  <c r="CN47" i="1"/>
  <c r="CZ47" i="1" s="1"/>
  <c r="H47" i="7" s="1"/>
  <c r="BD47" i="7" s="1"/>
  <c r="CP72" i="1"/>
  <c r="DB72" i="1" s="1"/>
  <c r="J72" i="7" s="1"/>
  <c r="BF72" i="7" s="1"/>
  <c r="CQ107" i="1"/>
  <c r="DC107" i="1" s="1"/>
  <c r="K107" i="7" s="1"/>
  <c r="BG107" i="7" s="1"/>
  <c r="CO126" i="1"/>
  <c r="DA126" i="1" s="1"/>
  <c r="I126" i="7" s="1"/>
  <c r="BE126" i="7" s="1"/>
  <c r="CN68" i="1"/>
  <c r="CZ68" i="1" s="1"/>
  <c r="H68" i="7" s="1"/>
  <c r="BD68" i="7" s="1"/>
  <c r="CQ34" i="1"/>
  <c r="DC34" i="1" s="1"/>
  <c r="K34" i="7" s="1"/>
  <c r="BG34" i="7" s="1"/>
  <c r="CK111" i="1"/>
  <c r="CW111" i="1" s="1"/>
  <c r="E111" i="7" s="1"/>
  <c r="BA111" i="7" s="1"/>
  <c r="CM63" i="1"/>
  <c r="CY63" i="1" s="1"/>
  <c r="G63" i="7" s="1"/>
  <c r="BC63" i="7" s="1"/>
  <c r="CN49" i="1"/>
  <c r="CZ49" i="1" s="1"/>
  <c r="H49" i="7" s="1"/>
  <c r="BD49" i="7" s="1"/>
  <c r="CQ27" i="1"/>
  <c r="DC27" i="1" s="1"/>
  <c r="K27" i="7" s="1"/>
  <c r="BG27" i="7" s="1"/>
  <c r="CR26" i="1"/>
  <c r="DD26" i="1" s="1"/>
  <c r="L26" i="7" s="1"/>
  <c r="BH26" i="7" s="1"/>
  <c r="CO12" i="1"/>
  <c r="DA12" i="1" s="1"/>
  <c r="I12" i="7" s="1"/>
  <c r="BE12" i="7" s="1"/>
  <c r="CV111" i="1"/>
  <c r="DH111" i="1" s="1"/>
  <c r="P111" i="7" s="1"/>
  <c r="BL111" i="7" s="1"/>
  <c r="CR22" i="1"/>
  <c r="DD22" i="1" s="1"/>
  <c r="L22" i="7" s="1"/>
  <c r="BH22" i="7" s="1"/>
  <c r="CK121" i="1"/>
  <c r="CW121" i="1" s="1"/>
  <c r="E121" i="7" s="1"/>
  <c r="BA121" i="7" s="1"/>
  <c r="CS112" i="1"/>
  <c r="DE112" i="1" s="1"/>
  <c r="M112" i="7" s="1"/>
  <c r="BI112" i="7" s="1"/>
  <c r="CM23" i="1"/>
  <c r="CY23" i="1" s="1"/>
  <c r="G23" i="7" s="1"/>
  <c r="BC23" i="7" s="1"/>
  <c r="CO73" i="1"/>
  <c r="DA73" i="1" s="1"/>
  <c r="I73" i="7" s="1"/>
  <c r="BE73" i="7" s="1"/>
  <c r="CK52" i="1"/>
  <c r="CW52" i="1" s="1"/>
  <c r="E52" i="7" s="1"/>
  <c r="BA52" i="7" s="1"/>
  <c r="CO37" i="1"/>
  <c r="DA37" i="1" s="1"/>
  <c r="I37" i="7" s="1"/>
  <c r="BE37" i="7" s="1"/>
  <c r="CT28" i="1"/>
  <c r="DF28" i="1" s="1"/>
  <c r="N28" i="7" s="1"/>
  <c r="BJ28" i="7" s="1"/>
  <c r="CO6" i="1"/>
  <c r="DA6" i="1" s="1"/>
  <c r="I6" i="7" s="1"/>
  <c r="BE6" i="7" s="1"/>
  <c r="CN7" i="1"/>
  <c r="CZ7" i="1" s="1"/>
  <c r="H7" i="7" s="1"/>
  <c r="BD7" i="7" s="1"/>
  <c r="CV127" i="1"/>
  <c r="DH127" i="1" s="1"/>
  <c r="P127" i="7" s="1"/>
  <c r="BL127" i="7" s="1"/>
  <c r="CV121" i="1"/>
  <c r="DH121" i="1" s="1"/>
  <c r="P121" i="7" s="1"/>
  <c r="BL121" i="7" s="1"/>
  <c r="CV39" i="1"/>
  <c r="DH39" i="1" s="1"/>
  <c r="P39" i="7" s="1"/>
  <c r="BL39" i="7" s="1"/>
  <c r="CM101" i="1"/>
  <c r="CY101" i="1" s="1"/>
  <c r="G101" i="7" s="1"/>
  <c r="BC101" i="7" s="1"/>
  <c r="CP39" i="1"/>
  <c r="DB39" i="1" s="1"/>
  <c r="J39" i="7" s="1"/>
  <c r="BF39" i="7" s="1"/>
  <c r="CR58" i="1"/>
  <c r="DD58" i="1" s="1"/>
  <c r="L58" i="7" s="1"/>
  <c r="BH58" i="7" s="1"/>
  <c r="CT27" i="1"/>
  <c r="DF27" i="1" s="1"/>
  <c r="N27" i="7" s="1"/>
  <c r="BJ27" i="7" s="1"/>
  <c r="CQ59" i="1"/>
  <c r="DC59" i="1" s="1"/>
  <c r="K59" i="7" s="1"/>
  <c r="BG59" i="7" s="1"/>
  <c r="CQ84" i="1"/>
  <c r="DC84" i="1" s="1"/>
  <c r="K84" i="7" s="1"/>
  <c r="BG84" i="7" s="1"/>
  <c r="CK54" i="1"/>
  <c r="CW54" i="1" s="1"/>
  <c r="E54" i="7" s="1"/>
  <c r="BA54" i="7" s="1"/>
  <c r="CU71" i="1"/>
  <c r="DG71" i="1" s="1"/>
  <c r="O71" i="7" s="1"/>
  <c r="BK71" i="7" s="1"/>
  <c r="CU56" i="1"/>
  <c r="DG56" i="1" s="1"/>
  <c r="O56" i="7" s="1"/>
  <c r="BK56" i="7" s="1"/>
  <c r="CN25" i="1"/>
  <c r="CZ25" i="1" s="1"/>
  <c r="H25" i="7" s="1"/>
  <c r="BD25" i="7" s="1"/>
  <c r="CP116" i="1"/>
  <c r="DB116" i="1" s="1"/>
  <c r="J116" i="7" s="1"/>
  <c r="BF116" i="7" s="1"/>
  <c r="CP84" i="1"/>
  <c r="DB84" i="1" s="1"/>
  <c r="J84" i="7" s="1"/>
  <c r="BF84" i="7" s="1"/>
  <c r="CN99" i="1"/>
  <c r="CZ99" i="1" s="1"/>
  <c r="H99" i="7" s="1"/>
  <c r="BD99" i="7" s="1"/>
  <c r="CM120" i="1"/>
  <c r="CY120" i="1" s="1"/>
  <c r="G120" i="7" s="1"/>
  <c r="BC120" i="7" s="1"/>
  <c r="CR35" i="1"/>
  <c r="DD35" i="1" s="1"/>
  <c r="L35" i="7" s="1"/>
  <c r="BH35" i="7" s="1"/>
  <c r="CL13" i="1"/>
  <c r="CX13" i="1" s="1"/>
  <c r="F13" i="7" s="1"/>
  <c r="BB13" i="7" s="1"/>
  <c r="CV114" i="1"/>
  <c r="DH114" i="1" s="1"/>
  <c r="P114" i="7" s="1"/>
  <c r="BL114" i="7" s="1"/>
  <c r="CP49" i="1"/>
  <c r="DB49" i="1" s="1"/>
  <c r="J49" i="7" s="1"/>
  <c r="BF49" i="7" s="1"/>
  <c r="CM8" i="1"/>
  <c r="CY8" i="1" s="1"/>
  <c r="G8" i="7" s="1"/>
  <c r="BC8" i="7" s="1"/>
  <c r="CV56" i="1"/>
  <c r="DH56" i="1" s="1"/>
  <c r="P56" i="7" s="1"/>
  <c r="BL56" i="7" s="1"/>
  <c r="CK117" i="1"/>
  <c r="CW117" i="1" s="1"/>
  <c r="E117" i="7" s="1"/>
  <c r="BA117" i="7" s="1"/>
  <c r="CO9" i="1"/>
  <c r="DA9" i="1" s="1"/>
  <c r="I9" i="7" s="1"/>
  <c r="BE9" i="7" s="1"/>
  <c r="CT23" i="1"/>
  <c r="DF23" i="1" s="1"/>
  <c r="N23" i="7" s="1"/>
  <c r="BJ23" i="7" s="1"/>
  <c r="CV90" i="1"/>
  <c r="DH90" i="1" s="1"/>
  <c r="P90" i="7" s="1"/>
  <c r="BL90" i="7" s="1"/>
  <c r="CV100" i="1"/>
  <c r="DH100" i="1" s="1"/>
  <c r="P100" i="7" s="1"/>
  <c r="BL100" i="7" s="1"/>
  <c r="CN22" i="1"/>
  <c r="CZ22" i="1" s="1"/>
  <c r="H22" i="7" s="1"/>
  <c r="BD22" i="7" s="1"/>
  <c r="CV36" i="1"/>
  <c r="DH36" i="1" s="1"/>
  <c r="P36" i="7" s="1"/>
  <c r="BL36" i="7" s="1"/>
  <c r="CK87" i="1"/>
  <c r="CW87" i="1" s="1"/>
  <c r="E87" i="7" s="1"/>
  <c r="BA87" i="7" s="1"/>
  <c r="CL16" i="1"/>
  <c r="CX16" i="1" s="1"/>
  <c r="F16" i="7" s="1"/>
  <c r="BB16" i="7" s="1"/>
  <c r="CL102" i="1"/>
  <c r="CX102" i="1" s="1"/>
  <c r="F102" i="7" s="1"/>
  <c r="BB102" i="7" s="1"/>
  <c r="CN30" i="1"/>
  <c r="CZ30" i="1" s="1"/>
  <c r="H30" i="7" s="1"/>
  <c r="BD30" i="7" s="1"/>
  <c r="CS9" i="1"/>
  <c r="DE9" i="1" s="1"/>
  <c r="M9" i="7" s="1"/>
  <c r="BI9" i="7" s="1"/>
  <c r="CK116" i="1"/>
  <c r="CW116" i="1" s="1"/>
  <c r="E116" i="7" s="1"/>
  <c r="BA116" i="7" s="1"/>
  <c r="CO72" i="1"/>
  <c r="DA72" i="1" s="1"/>
  <c r="I72" i="7" s="1"/>
  <c r="BE72" i="7" s="1"/>
  <c r="CU55" i="1"/>
  <c r="DG55" i="1" s="1"/>
  <c r="O55" i="7" s="1"/>
  <c r="BK55" i="7" s="1"/>
  <c r="CP53" i="1"/>
  <c r="DB53" i="1" s="1"/>
  <c r="J53" i="7" s="1"/>
  <c r="BF53" i="7" s="1"/>
  <c r="CL106" i="1"/>
  <c r="CX106" i="1" s="1"/>
  <c r="F106" i="7" s="1"/>
  <c r="BB106" i="7" s="1"/>
  <c r="CO92" i="1"/>
  <c r="DA92" i="1" s="1"/>
  <c r="I92" i="7" s="1"/>
  <c r="BE92" i="7" s="1"/>
  <c r="CL27" i="1"/>
  <c r="CX27" i="1" s="1"/>
  <c r="F27" i="7" s="1"/>
  <c r="BB27" i="7" s="1"/>
  <c r="CM77" i="1"/>
  <c r="CY77" i="1" s="1"/>
  <c r="G77" i="7" s="1"/>
  <c r="BC77" i="7" s="1"/>
  <c r="CU105" i="1"/>
  <c r="DG105" i="1" s="1"/>
  <c r="O105" i="7" s="1"/>
  <c r="BK105" i="7" s="1"/>
  <c r="CT73" i="1"/>
  <c r="DF73" i="1" s="1"/>
  <c r="N73" i="7" s="1"/>
  <c r="BJ73" i="7" s="1"/>
  <c r="CM12" i="1"/>
  <c r="CY12" i="1" s="1"/>
  <c r="G12" i="7" s="1"/>
  <c r="BC12" i="7" s="1"/>
  <c r="CO78" i="1"/>
  <c r="DA78" i="1" s="1"/>
  <c r="I78" i="7" s="1"/>
  <c r="BE78" i="7" s="1"/>
  <c r="CO54" i="1"/>
  <c r="DA54" i="1" s="1"/>
  <c r="I54" i="7" s="1"/>
  <c r="BE54" i="7" s="1"/>
  <c r="CO41" i="1"/>
  <c r="DA41" i="1" s="1"/>
  <c r="I41" i="7" s="1"/>
  <c r="BE41" i="7" s="1"/>
  <c r="CT109" i="1"/>
  <c r="DF109" i="1" s="1"/>
  <c r="N109" i="7" s="1"/>
  <c r="BJ109" i="7" s="1"/>
  <c r="CP10" i="1"/>
  <c r="DB10" i="1" s="1"/>
  <c r="J10" i="7" s="1"/>
  <c r="BF10" i="7" s="1"/>
  <c r="CQ100" i="1"/>
  <c r="DC100" i="1" s="1"/>
  <c r="K100" i="7" s="1"/>
  <c r="BG100" i="7" s="1"/>
  <c r="CM87" i="1"/>
  <c r="CY87" i="1" s="1"/>
  <c r="G87" i="7" s="1"/>
  <c r="BC87" i="7" s="1"/>
  <c r="CN109" i="1"/>
  <c r="CZ109" i="1" s="1"/>
  <c r="H109" i="7" s="1"/>
  <c r="BD109" i="7" s="1"/>
  <c r="CQ55" i="1"/>
  <c r="DC55" i="1" s="1"/>
  <c r="K55" i="7" s="1"/>
  <c r="BG55" i="7" s="1"/>
  <c r="CM112" i="1"/>
  <c r="CY112" i="1" s="1"/>
  <c r="G112" i="7" s="1"/>
  <c r="BC112" i="7" s="1"/>
  <c r="CU48" i="1"/>
  <c r="DG48" i="1" s="1"/>
  <c r="O48" i="7" s="1"/>
  <c r="BK48" i="7" s="1"/>
  <c r="CU125" i="1"/>
  <c r="DG125" i="1" s="1"/>
  <c r="O125" i="7" s="1"/>
  <c r="BK125" i="7" s="1"/>
  <c r="CN107" i="1"/>
  <c r="CZ107" i="1" s="1"/>
  <c r="H107" i="7" s="1"/>
  <c r="BD107" i="7" s="1"/>
  <c r="CQ124" i="1"/>
  <c r="DC124" i="1" s="1"/>
  <c r="K124" i="7" s="1"/>
  <c r="BG124" i="7" s="1"/>
  <c r="CM69" i="1"/>
  <c r="CY69" i="1" s="1"/>
  <c r="G69" i="7" s="1"/>
  <c r="BC69" i="7" s="1"/>
  <c r="CV31" i="1"/>
  <c r="DH31" i="1" s="1"/>
  <c r="P31" i="7" s="1"/>
  <c r="BL31" i="7" s="1"/>
  <c r="CO67" i="1"/>
  <c r="DA67" i="1" s="1"/>
  <c r="I67" i="7" s="1"/>
  <c r="BE67" i="7" s="1"/>
  <c r="CU72" i="1"/>
  <c r="DG72" i="1" s="1"/>
  <c r="O72" i="7" s="1"/>
  <c r="BK72" i="7" s="1"/>
  <c r="CM14" i="1"/>
  <c r="CY14" i="1" s="1"/>
  <c r="G14" i="7" s="1"/>
  <c r="BC14" i="7" s="1"/>
  <c r="CV99" i="1"/>
  <c r="DH99" i="1" s="1"/>
  <c r="P99" i="7" s="1"/>
  <c r="BL99" i="7" s="1"/>
  <c r="CT126" i="1"/>
  <c r="DF126" i="1" s="1"/>
  <c r="N126" i="7" s="1"/>
  <c r="BJ126" i="7" s="1"/>
  <c r="CR43" i="1"/>
  <c r="DD43" i="1" s="1"/>
  <c r="L43" i="7" s="1"/>
  <c r="BH43" i="7" s="1"/>
  <c r="CT37" i="1"/>
  <c r="DF37" i="1" s="1"/>
  <c r="N37" i="7" s="1"/>
  <c r="BJ37" i="7" s="1"/>
  <c r="CM125" i="1"/>
  <c r="CY125" i="1" s="1"/>
  <c r="G125" i="7" s="1"/>
  <c r="BC125" i="7" s="1"/>
  <c r="CM38" i="1"/>
  <c r="CY38" i="1" s="1"/>
  <c r="G38" i="7" s="1"/>
  <c r="BC38" i="7" s="1"/>
  <c r="CV9" i="1"/>
  <c r="DH9" i="1" s="1"/>
  <c r="P9" i="7" s="1"/>
  <c r="BL9" i="7" s="1"/>
  <c r="CS86" i="1"/>
  <c r="DE86" i="1" s="1"/>
  <c r="M86" i="7" s="1"/>
  <c r="BI86" i="7" s="1"/>
  <c r="CQ17" i="1"/>
  <c r="DC17" i="1" s="1"/>
  <c r="K17" i="7" s="1"/>
  <c r="BG17" i="7" s="1"/>
  <c r="CM31" i="1"/>
  <c r="CY31" i="1" s="1"/>
  <c r="G31" i="7" s="1"/>
  <c r="BC31" i="7" s="1"/>
  <c r="CO66" i="1"/>
  <c r="DA66" i="1" s="1"/>
  <c r="I66" i="7" s="1"/>
  <c r="BE66" i="7" s="1"/>
  <c r="CL123" i="1"/>
  <c r="CX123" i="1" s="1"/>
  <c r="F123" i="7" s="1"/>
  <c r="BB123" i="7" s="1"/>
  <c r="CO44" i="1"/>
  <c r="DA44" i="1" s="1"/>
  <c r="I44" i="7" s="1"/>
  <c r="BE44" i="7" s="1"/>
  <c r="CO5" i="1"/>
  <c r="DA5" i="1" s="1"/>
  <c r="I5" i="7" s="1"/>
  <c r="BE5" i="7" s="1"/>
  <c r="CO145" i="1"/>
  <c r="DA145" i="1" s="1"/>
  <c r="I145" i="7" s="1"/>
  <c r="BE145" i="7" s="1"/>
  <c r="CU120" i="1"/>
  <c r="DG120" i="1" s="1"/>
  <c r="O120" i="7" s="1"/>
  <c r="BK120" i="7" s="1"/>
  <c r="CM5" i="1"/>
  <c r="CY5" i="1" s="1"/>
  <c r="G5" i="7" s="1"/>
  <c r="BC5" i="7" s="1"/>
  <c r="CU85" i="1"/>
  <c r="DG85" i="1" s="1"/>
  <c r="O85" i="7" s="1"/>
  <c r="BK85" i="7" s="1"/>
  <c r="CU63" i="1"/>
  <c r="DG63" i="1" s="1"/>
  <c r="O63" i="7" s="1"/>
  <c r="BK63" i="7" s="1"/>
  <c r="CN125" i="1"/>
  <c r="CZ125" i="1" s="1"/>
  <c r="H125" i="7" s="1"/>
  <c r="BD125" i="7" s="1"/>
  <c r="CM110" i="1"/>
  <c r="CY110" i="1" s="1"/>
  <c r="G110" i="7" s="1"/>
  <c r="BC110" i="7" s="1"/>
  <c r="CS14" i="1"/>
  <c r="DE14" i="1" s="1"/>
  <c r="M14" i="7" s="1"/>
  <c r="BI14" i="7" s="1"/>
  <c r="CU53" i="1"/>
  <c r="DG53" i="1" s="1"/>
  <c r="O53" i="7" s="1"/>
  <c r="BK53" i="7" s="1"/>
  <c r="CS49" i="1"/>
  <c r="DE49" i="1" s="1"/>
  <c r="M49" i="7" s="1"/>
  <c r="BI49" i="7" s="1"/>
  <c r="CU70" i="1"/>
  <c r="DG70" i="1" s="1"/>
  <c r="O70" i="7" s="1"/>
  <c r="BK70" i="7" s="1"/>
  <c r="CK20" i="1"/>
  <c r="CW20" i="1" s="1"/>
  <c r="E20" i="7" s="1"/>
  <c r="BA20" i="7" s="1"/>
  <c r="CV75" i="1"/>
  <c r="DH75" i="1" s="1"/>
  <c r="P75" i="7" s="1"/>
  <c r="BL75" i="7" s="1"/>
  <c r="CM88" i="1"/>
  <c r="CY88" i="1" s="1"/>
  <c r="G88" i="7" s="1"/>
  <c r="BC88" i="7" s="1"/>
  <c r="CU49" i="1"/>
  <c r="DG49" i="1" s="1"/>
  <c r="O49" i="7" s="1"/>
  <c r="BK49" i="7" s="1"/>
  <c r="CS45" i="1"/>
  <c r="DE45" i="1" s="1"/>
  <c r="M45" i="7" s="1"/>
  <c r="BI45" i="7" s="1"/>
  <c r="CL85" i="1"/>
  <c r="CX85" i="1" s="1"/>
  <c r="F85" i="7" s="1"/>
  <c r="BB85" i="7" s="1"/>
  <c r="CL48" i="1"/>
  <c r="CX48" i="1" s="1"/>
  <c r="F48" i="7" s="1"/>
  <c r="BB48" i="7" s="1"/>
  <c r="CL66" i="1"/>
  <c r="CX66" i="1" s="1"/>
  <c r="F66" i="7" s="1"/>
  <c r="BB66" i="7" s="1"/>
  <c r="CN48" i="1"/>
  <c r="CZ48" i="1" s="1"/>
  <c r="H48" i="7" s="1"/>
  <c r="BD48" i="7" s="1"/>
  <c r="CN90" i="1"/>
  <c r="CZ90" i="1" s="1"/>
  <c r="H90" i="7" s="1"/>
  <c r="BD90" i="7" s="1"/>
  <c r="CN23" i="1"/>
  <c r="CZ23" i="1" s="1"/>
  <c r="H23" i="7" s="1"/>
  <c r="BD23" i="7" s="1"/>
  <c r="CL30" i="1"/>
  <c r="CX30" i="1" s="1"/>
  <c r="F30" i="7" s="1"/>
  <c r="BB30" i="7" s="1"/>
  <c r="CT33" i="1"/>
  <c r="DF33" i="1" s="1"/>
  <c r="N33" i="7" s="1"/>
  <c r="BJ33" i="7" s="1"/>
  <c r="CL127" i="1"/>
  <c r="CX127" i="1" s="1"/>
  <c r="F127" i="7" s="1"/>
  <c r="BB127" i="7" s="1"/>
  <c r="CV128" i="1"/>
  <c r="DH128" i="1" s="1"/>
  <c r="P128" i="7" s="1"/>
  <c r="BL128" i="7" s="1"/>
  <c r="CU21" i="1"/>
  <c r="DG21" i="1" s="1"/>
  <c r="O21" i="7" s="1"/>
  <c r="BK21" i="7" s="1"/>
  <c r="CN116" i="1"/>
  <c r="CZ116" i="1" s="1"/>
  <c r="H116" i="7" s="1"/>
  <c r="BD116" i="7" s="1"/>
  <c r="CM109" i="1"/>
  <c r="CY109" i="1" s="1"/>
  <c r="G109" i="7" s="1"/>
  <c r="BC109" i="7" s="1"/>
  <c r="CN92" i="1"/>
  <c r="CZ92" i="1" s="1"/>
  <c r="H92" i="7" s="1"/>
  <c r="BD92" i="7" s="1"/>
  <c r="CL118" i="1"/>
  <c r="CX118" i="1" s="1"/>
  <c r="F118" i="7" s="1"/>
  <c r="BB118" i="7" s="1"/>
  <c r="CM44" i="1"/>
  <c r="CY44" i="1" s="1"/>
  <c r="G44" i="7" s="1"/>
  <c r="BC44" i="7" s="1"/>
  <c r="CQ46" i="1"/>
  <c r="DC46" i="1" s="1"/>
  <c r="K46" i="7" s="1"/>
  <c r="BG46" i="7" s="1"/>
  <c r="CU24" i="1"/>
  <c r="DG24" i="1" s="1"/>
  <c r="O24" i="7" s="1"/>
  <c r="BK24" i="7" s="1"/>
  <c r="CN93" i="1"/>
  <c r="CZ93" i="1" s="1"/>
  <c r="H93" i="7" s="1"/>
  <c r="BD93" i="7" s="1"/>
  <c r="CP105" i="1"/>
  <c r="DB105" i="1" s="1"/>
  <c r="J105" i="7" s="1"/>
  <c r="BF105" i="7" s="1"/>
  <c r="CM7" i="1"/>
  <c r="CY7" i="1" s="1"/>
  <c r="G7" i="7" s="1"/>
  <c r="BC7" i="7" s="1"/>
  <c r="CU7" i="1"/>
  <c r="DG7" i="1" s="1"/>
  <c r="O7" i="7" s="1"/>
  <c r="BK7" i="7" s="1"/>
  <c r="CV60" i="1"/>
  <c r="DH60" i="1" s="1"/>
  <c r="P60" i="7" s="1"/>
  <c r="BL60" i="7" s="1"/>
  <c r="CN40" i="1"/>
  <c r="CZ40" i="1" s="1"/>
  <c r="H40" i="7" s="1"/>
  <c r="BD40" i="7" s="1"/>
  <c r="CS99" i="1"/>
  <c r="DE99" i="1" s="1"/>
  <c r="M99" i="7" s="1"/>
  <c r="BI99" i="7" s="1"/>
  <c r="CT43" i="1"/>
  <c r="DF43" i="1" s="1"/>
  <c r="N43" i="7" s="1"/>
  <c r="BJ43" i="7" s="1"/>
  <c r="CU122" i="1"/>
  <c r="DG122" i="1" s="1"/>
  <c r="O122" i="7" s="1"/>
  <c r="BK122" i="7" s="1"/>
  <c r="CQ90" i="1"/>
  <c r="DC90" i="1" s="1"/>
  <c r="K90" i="7" s="1"/>
  <c r="BG90" i="7" s="1"/>
  <c r="CV79" i="1"/>
  <c r="DH79" i="1" s="1"/>
  <c r="P79" i="7" s="1"/>
  <c r="BL79" i="7" s="1"/>
  <c r="CV35" i="1"/>
  <c r="DH35" i="1" s="1"/>
  <c r="P35" i="7" s="1"/>
  <c r="BL35" i="7" s="1"/>
  <c r="CN37" i="1"/>
  <c r="CZ37" i="1" s="1"/>
  <c r="H37" i="7" s="1"/>
  <c r="BD37" i="7" s="1"/>
  <c r="CV118" i="1"/>
  <c r="DH118" i="1" s="1"/>
  <c r="P118" i="7" s="1"/>
  <c r="BL118" i="7" s="1"/>
  <c r="CQ6" i="1"/>
  <c r="DC6" i="1" s="1"/>
  <c r="K6" i="7" s="1"/>
  <c r="BG6" i="7" s="1"/>
  <c r="CT62" i="1"/>
  <c r="DF62" i="1" s="1"/>
  <c r="N62" i="7" s="1"/>
  <c r="BJ62" i="7" s="1"/>
  <c r="CL53" i="1"/>
  <c r="CX53" i="1" s="1"/>
  <c r="F53" i="7" s="1"/>
  <c r="BB53" i="7" s="1"/>
  <c r="CV103" i="1"/>
  <c r="DH103" i="1" s="1"/>
  <c r="P103" i="7" s="1"/>
  <c r="BL103" i="7" s="1"/>
  <c r="CN67" i="1"/>
  <c r="CZ67" i="1" s="1"/>
  <c r="H67" i="7" s="1"/>
  <c r="BD67" i="7" s="1"/>
  <c r="CP70" i="1"/>
  <c r="DB70" i="1" s="1"/>
  <c r="J70" i="7" s="1"/>
  <c r="BF70" i="7" s="1"/>
  <c r="CO116" i="1"/>
  <c r="DA116" i="1" s="1"/>
  <c r="I116" i="7" s="1"/>
  <c r="BE116" i="7" s="1"/>
  <c r="CK103" i="1"/>
  <c r="CW103" i="1" s="1"/>
  <c r="E103" i="7" s="1"/>
  <c r="BA103" i="7" s="1"/>
  <c r="CL9" i="1"/>
  <c r="CX9" i="1" s="1"/>
  <c r="F9" i="7" s="1"/>
  <c r="BB9" i="7" s="1"/>
  <c r="CL63" i="1"/>
  <c r="CX63" i="1" s="1"/>
  <c r="F63" i="7" s="1"/>
  <c r="BB63" i="7" s="1"/>
  <c r="CT120" i="1"/>
  <c r="DF120" i="1" s="1"/>
  <c r="N120" i="7" s="1"/>
  <c r="BJ120" i="7" s="1"/>
  <c r="CN6" i="1"/>
  <c r="CZ6" i="1" s="1"/>
  <c r="H6" i="7" s="1"/>
  <c r="BD6" i="7" s="1"/>
  <c r="CK46" i="1"/>
  <c r="CW46" i="1" s="1"/>
  <c r="E46" i="7" s="1"/>
  <c r="BA46" i="7" s="1"/>
  <c r="CV32" i="1"/>
  <c r="DH32" i="1" s="1"/>
  <c r="P32" i="7" s="1"/>
  <c r="BL32" i="7" s="1"/>
  <c r="CR14" i="1"/>
  <c r="DD14" i="1" s="1"/>
  <c r="L14" i="7" s="1"/>
  <c r="BH14" i="7" s="1"/>
  <c r="CM103" i="1"/>
  <c r="CY103" i="1" s="1"/>
  <c r="G103" i="7" s="1"/>
  <c r="BC103" i="7" s="1"/>
  <c r="CU29" i="1"/>
  <c r="DG29" i="1" s="1"/>
  <c r="O29" i="7" s="1"/>
  <c r="BK29" i="7" s="1"/>
  <c r="CU39" i="1"/>
  <c r="DG39" i="1" s="1"/>
  <c r="O39" i="7" s="1"/>
  <c r="BK39" i="7" s="1"/>
  <c r="CU116" i="1"/>
  <c r="DG116" i="1" s="1"/>
  <c r="O116" i="7" s="1"/>
  <c r="BK116" i="7" s="1"/>
  <c r="CL70" i="1"/>
  <c r="CX70" i="1" s="1"/>
  <c r="F70" i="7" s="1"/>
  <c r="BB70" i="7" s="1"/>
  <c r="CM54" i="1"/>
  <c r="CY54" i="1" s="1"/>
  <c r="G54" i="7" s="1"/>
  <c r="BC54" i="7" s="1"/>
  <c r="CU104" i="1"/>
  <c r="DG104" i="1" s="1"/>
  <c r="O104" i="7" s="1"/>
  <c r="BK104" i="7" s="1"/>
  <c r="CS47" i="1"/>
  <c r="DE47" i="1" s="1"/>
  <c r="M47" i="7" s="1"/>
  <c r="BI47" i="7" s="1"/>
  <c r="CK123" i="1"/>
  <c r="CW123" i="1" s="1"/>
  <c r="E123" i="7" s="1"/>
  <c r="BA123" i="7" s="1"/>
  <c r="CL23" i="1"/>
  <c r="CX23" i="1" s="1"/>
  <c r="F23" i="7" s="1"/>
  <c r="BB23" i="7" s="1"/>
  <c r="CP54" i="1"/>
  <c r="DB54" i="1" s="1"/>
  <c r="J54" i="7" s="1"/>
  <c r="BF54" i="7" s="1"/>
  <c r="CM10" i="1"/>
  <c r="CY10" i="1" s="1"/>
  <c r="G10" i="7" s="1"/>
  <c r="BC10" i="7" s="1"/>
  <c r="CL128" i="1"/>
  <c r="CX128" i="1" s="1"/>
  <c r="F128" i="7" s="1"/>
  <c r="BB128" i="7" s="1"/>
  <c r="CO21" i="1"/>
  <c r="DA21" i="1" s="1"/>
  <c r="I21" i="7" s="1"/>
  <c r="BE21" i="7" s="1"/>
  <c r="CO26" i="1"/>
  <c r="DA26" i="1" s="1"/>
  <c r="I26" i="7" s="1"/>
  <c r="BE26" i="7" s="1"/>
  <c r="CM45" i="1"/>
  <c r="CY45" i="1" s="1"/>
  <c r="G45" i="7" s="1"/>
  <c r="BC45" i="7" s="1"/>
  <c r="CR52" i="1"/>
  <c r="DD52" i="1" s="1"/>
  <c r="L52" i="7" s="1"/>
  <c r="BH52" i="7" s="1"/>
  <c r="CS120" i="1"/>
  <c r="DE120" i="1" s="1"/>
  <c r="M120" i="7" s="1"/>
  <c r="BI120" i="7" s="1"/>
  <c r="CP51" i="1"/>
  <c r="DB51" i="1" s="1"/>
  <c r="J51" i="7" s="1"/>
  <c r="BF51" i="7" s="1"/>
  <c r="CR109" i="1"/>
  <c r="DD109" i="1" s="1"/>
  <c r="L109" i="7" s="1"/>
  <c r="BH109" i="7" s="1"/>
  <c r="CK97" i="1"/>
  <c r="CW97" i="1" s="1"/>
  <c r="E97" i="7" s="1"/>
  <c r="BA97" i="7" s="1"/>
  <c r="CS81" i="1"/>
  <c r="DE81" i="1" s="1"/>
  <c r="M81" i="7" s="1"/>
  <c r="BI81" i="7" s="1"/>
  <c r="CL38" i="1"/>
  <c r="CX38" i="1" s="1"/>
  <c r="F38" i="7" s="1"/>
  <c r="BB38" i="7" s="1"/>
  <c r="CR126" i="1"/>
  <c r="DD126" i="1" s="1"/>
  <c r="L126" i="7" s="1"/>
  <c r="BH126" i="7" s="1"/>
  <c r="CU9" i="1"/>
  <c r="DG9" i="1" s="1"/>
  <c r="O9" i="7" s="1"/>
  <c r="BK9" i="7" s="1"/>
  <c r="CP43" i="1"/>
  <c r="DB43" i="1" s="1"/>
  <c r="J43" i="7" s="1"/>
  <c r="BF43" i="7" s="1"/>
  <c r="CT34" i="1"/>
  <c r="DF34" i="1" s="1"/>
  <c r="N34" i="7" s="1"/>
  <c r="BJ34" i="7" s="1"/>
  <c r="CR31" i="1"/>
  <c r="DD31" i="1" s="1"/>
  <c r="L31" i="7" s="1"/>
  <c r="BH31" i="7" s="1"/>
  <c r="CU75" i="1"/>
  <c r="DG75" i="1" s="1"/>
  <c r="O75" i="7" s="1"/>
  <c r="BK75" i="7" s="1"/>
  <c r="CP24" i="1"/>
  <c r="DB24" i="1" s="1"/>
  <c r="J24" i="7" s="1"/>
  <c r="BF24" i="7" s="1"/>
  <c r="CQ98" i="1"/>
  <c r="DC98" i="1" s="1"/>
  <c r="K98" i="7" s="1"/>
  <c r="BG98" i="7" s="1"/>
  <c r="CM92" i="1"/>
  <c r="CY92" i="1" s="1"/>
  <c r="G92" i="7" s="1"/>
  <c r="BC92" i="7" s="1"/>
  <c r="CM25" i="1"/>
  <c r="CY25" i="1" s="1"/>
  <c r="G25" i="7" s="1"/>
  <c r="BC25" i="7" s="1"/>
  <c r="CV7" i="1"/>
  <c r="DH7" i="1" s="1"/>
  <c r="P7" i="7" s="1"/>
  <c r="BL7" i="7" s="1"/>
  <c r="CT99" i="1"/>
  <c r="DF99" i="1" s="1"/>
  <c r="N99" i="7" s="1"/>
  <c r="BJ99" i="7" s="1"/>
  <c r="CU28" i="1"/>
  <c r="DG28" i="1" s="1"/>
  <c r="O28" i="7" s="1"/>
  <c r="BK28" i="7" s="1"/>
  <c r="CN33" i="1"/>
  <c r="CZ33" i="1" s="1"/>
  <c r="H33" i="7" s="1"/>
  <c r="BD33" i="7" s="1"/>
  <c r="CV10" i="1"/>
  <c r="DH10" i="1" s="1"/>
  <c r="P10" i="7" s="1"/>
  <c r="BL10" i="7" s="1"/>
  <c r="CT77" i="1"/>
  <c r="DF77" i="1" s="1"/>
  <c r="N77" i="7" s="1"/>
  <c r="BJ77" i="7" s="1"/>
  <c r="CL75" i="1"/>
  <c r="CX75" i="1" s="1"/>
  <c r="F75" i="7" s="1"/>
  <c r="BB75" i="7" s="1"/>
  <c r="CR95" i="1"/>
  <c r="DD95" i="1" s="1"/>
  <c r="L95" i="7" s="1"/>
  <c r="BH95" i="7" s="1"/>
  <c r="CK110" i="1"/>
  <c r="CW110" i="1" s="1"/>
  <c r="E110" i="7" s="1"/>
  <c r="BA110" i="7" s="1"/>
  <c r="CN110" i="1"/>
  <c r="CZ110" i="1" s="1"/>
  <c r="H110" i="7" s="1"/>
  <c r="BD110" i="7" s="1"/>
  <c r="CU25" i="1"/>
  <c r="DG25" i="1" s="1"/>
  <c r="O25" i="7" s="1"/>
  <c r="BK25" i="7" s="1"/>
  <c r="CU62" i="1"/>
  <c r="DG62" i="1" s="1"/>
  <c r="O62" i="7" s="1"/>
  <c r="BK62" i="7" s="1"/>
  <c r="CV78" i="1"/>
  <c r="DH78" i="1" s="1"/>
  <c r="P78" i="7" s="1"/>
  <c r="BL78" i="7" s="1"/>
  <c r="CL14" i="1"/>
  <c r="CX14" i="1" s="1"/>
  <c r="F14" i="7" s="1"/>
  <c r="BB14" i="7" s="1"/>
  <c r="CO94" i="1"/>
  <c r="DA94" i="1" s="1"/>
  <c r="I94" i="7" s="1"/>
  <c r="BE94" i="7" s="1"/>
  <c r="CM68" i="1"/>
  <c r="CY68" i="1" s="1"/>
  <c r="G68" i="7" s="1"/>
  <c r="BC68" i="7" s="1"/>
  <c r="CM65" i="1"/>
  <c r="CY65" i="1" s="1"/>
  <c r="G65" i="7" s="1"/>
  <c r="BC65" i="7" s="1"/>
  <c r="CS53" i="1"/>
  <c r="DE53" i="1" s="1"/>
  <c r="M53" i="7" s="1"/>
  <c r="BI53" i="7" s="1"/>
  <c r="CK81" i="1"/>
  <c r="CW81" i="1" s="1"/>
  <c r="E81" i="7" s="1"/>
  <c r="BA81" i="7" s="1"/>
  <c r="CN65" i="1"/>
  <c r="CZ65" i="1" s="1"/>
  <c r="H65" i="7" s="1"/>
  <c r="BD65" i="7" s="1"/>
  <c r="CV119" i="1"/>
  <c r="DH119" i="1" s="1"/>
  <c r="P119" i="7" s="1"/>
  <c r="BL119" i="7" s="1"/>
  <c r="CO123" i="1"/>
  <c r="DA123" i="1" s="1"/>
  <c r="I123" i="7" s="1"/>
  <c r="BE123" i="7" s="1"/>
  <c r="CO23" i="1"/>
  <c r="DA23" i="1" s="1"/>
  <c r="I23" i="7" s="1"/>
  <c r="BE23" i="7" s="1"/>
  <c r="CU30" i="1"/>
  <c r="DG30" i="1" s="1"/>
  <c r="O30" i="7" s="1"/>
  <c r="BK30" i="7" s="1"/>
  <c r="CV33" i="1"/>
  <c r="DH33" i="1" s="1"/>
  <c r="P33" i="7" s="1"/>
  <c r="BL33" i="7" s="1"/>
  <c r="CV87" i="1"/>
  <c r="DH87" i="1" s="1"/>
  <c r="P87" i="7" s="1"/>
  <c r="BL87" i="7" s="1"/>
  <c r="CN145" i="1"/>
  <c r="CZ145" i="1" s="1"/>
  <c r="H145" i="7" s="1"/>
  <c r="BD145" i="7" s="1"/>
  <c r="CV55" i="1"/>
  <c r="DH55" i="1" s="1"/>
  <c r="P55" i="7" s="1"/>
  <c r="BL55" i="7" s="1"/>
  <c r="CT96" i="1"/>
  <c r="DF96" i="1" s="1"/>
  <c r="N96" i="7" s="1"/>
  <c r="BJ96" i="7" s="1"/>
  <c r="CK83" i="1"/>
  <c r="CW83" i="1" s="1"/>
  <c r="E83" i="7" s="1"/>
  <c r="BA83" i="7" s="1"/>
  <c r="CL40" i="1"/>
  <c r="CX40" i="1" s="1"/>
  <c r="F40" i="7" s="1"/>
  <c r="BB40" i="7" s="1"/>
  <c r="CV73" i="1"/>
  <c r="DH73" i="1" s="1"/>
  <c r="P73" i="7" s="1"/>
  <c r="BL73" i="7" s="1"/>
  <c r="CU17" i="1"/>
  <c r="DG17" i="1" s="1"/>
  <c r="O17" i="7" s="1"/>
  <c r="BK17" i="7" s="1"/>
  <c r="CV51" i="1"/>
  <c r="DH51" i="1" s="1"/>
  <c r="P51" i="7" s="1"/>
  <c r="BL51" i="7" s="1"/>
  <c r="CQ83" i="1"/>
  <c r="DC83" i="1" s="1"/>
  <c r="K83" i="7" s="1"/>
  <c r="BG83" i="7" s="1"/>
  <c r="CM36" i="1"/>
  <c r="CY36" i="1" s="1"/>
  <c r="G36" i="7" s="1"/>
  <c r="BC36" i="7" s="1"/>
  <c r="CV12" i="1"/>
  <c r="DH12" i="1" s="1"/>
  <c r="P12" i="7" s="1"/>
  <c r="BL12" i="7" s="1"/>
  <c r="CO46" i="1"/>
  <c r="DA46" i="1" s="1"/>
  <c r="I46" i="7" s="1"/>
  <c r="BE46" i="7" s="1"/>
  <c r="CP6" i="1"/>
  <c r="DB6" i="1" s="1"/>
  <c r="J6" i="7" s="1"/>
  <c r="BF6" i="7" s="1"/>
  <c r="CR42" i="1"/>
  <c r="DD42" i="1" s="1"/>
  <c r="L42" i="7" s="1"/>
  <c r="BH42" i="7" s="1"/>
  <c r="CV68" i="1"/>
  <c r="DH68" i="1" s="1"/>
  <c r="P68" i="7" s="1"/>
  <c r="BL68" i="7" s="1"/>
  <c r="CL113" i="1"/>
  <c r="CX113" i="1" s="1"/>
  <c r="F113" i="7" s="1"/>
  <c r="BB113" i="7" s="1"/>
  <c r="CL18" i="1"/>
  <c r="CX18" i="1" s="1"/>
  <c r="F18" i="7" s="1"/>
  <c r="BB18" i="7" s="1"/>
  <c r="CV84" i="1"/>
  <c r="DH84" i="1" s="1"/>
  <c r="P84" i="7" s="1"/>
  <c r="BL84" i="7" s="1"/>
  <c r="CP75" i="1"/>
  <c r="DB75" i="1" s="1"/>
  <c r="J75" i="7" s="1"/>
  <c r="BF75" i="7" s="1"/>
  <c r="CR86" i="1"/>
  <c r="DD86" i="1" s="1"/>
  <c r="L86" i="7" s="1"/>
  <c r="BH86" i="7" s="1"/>
  <c r="CS76" i="1"/>
  <c r="DE76" i="1" s="1"/>
  <c r="M76" i="7" s="1"/>
  <c r="BI76" i="7" s="1"/>
  <c r="CV71" i="1"/>
  <c r="DH71" i="1" s="1"/>
  <c r="P71" i="7" s="1"/>
  <c r="BL71" i="7" s="1"/>
  <c r="CP57" i="1"/>
  <c r="DB57" i="1" s="1"/>
  <c r="J57" i="7" s="1"/>
  <c r="BF57" i="7" s="1"/>
  <c r="CO99" i="1"/>
  <c r="DA99" i="1" s="1"/>
  <c r="I99" i="7" s="1"/>
  <c r="BE99" i="7" s="1"/>
  <c r="CK92" i="1"/>
  <c r="CW92" i="1" s="1"/>
  <c r="E92" i="7" s="1"/>
  <c r="BA92" i="7" s="1"/>
  <c r="CP87" i="1"/>
  <c r="DB87" i="1" s="1"/>
  <c r="J87" i="7" s="1"/>
  <c r="BF87" i="7" s="1"/>
  <c r="CS122" i="1"/>
  <c r="DE122" i="1" s="1"/>
  <c r="M122" i="7" s="1"/>
  <c r="BI122" i="7" s="1"/>
  <c r="CL21" i="1"/>
  <c r="CX21" i="1" s="1"/>
  <c r="F21" i="7" s="1"/>
  <c r="BB21" i="7" s="1"/>
  <c r="CM94" i="1"/>
  <c r="CY94" i="1" s="1"/>
  <c r="G94" i="7" s="1"/>
  <c r="BC94" i="7" s="1"/>
  <c r="CQ53" i="1"/>
  <c r="DC53" i="1" s="1"/>
  <c r="K53" i="7" s="1"/>
  <c r="BG53" i="7" s="1"/>
  <c r="CN38" i="1"/>
  <c r="CZ38" i="1" s="1"/>
  <c r="H38" i="7" s="1"/>
  <c r="BD38" i="7" s="1"/>
  <c r="CP119" i="1"/>
  <c r="DB119" i="1" s="1"/>
  <c r="J119" i="7" s="1"/>
  <c r="BF119" i="7" s="1"/>
  <c r="CL51" i="1"/>
  <c r="CX51" i="1" s="1"/>
  <c r="F51" i="7" s="1"/>
  <c r="BB51" i="7" s="1"/>
  <c r="CN73" i="1"/>
  <c r="CZ73" i="1" s="1"/>
  <c r="H73" i="7" s="1"/>
  <c r="BD73" i="7" s="1"/>
  <c r="CL115" i="1"/>
  <c r="CX115" i="1" s="1"/>
  <c r="F115" i="7" s="1"/>
  <c r="BB115" i="7" s="1"/>
  <c r="CV102" i="1"/>
  <c r="DH102" i="1" s="1"/>
  <c r="P102" i="7" s="1"/>
  <c r="BL102" i="7" s="1"/>
  <c r="CN31" i="1"/>
  <c r="CZ31" i="1" s="1"/>
  <c r="H31" i="7" s="1"/>
  <c r="BD31" i="7" s="1"/>
  <c r="CS22" i="1"/>
  <c r="DE22" i="1" s="1"/>
  <c r="M22" i="7" s="1"/>
  <c r="BI22" i="7" s="1"/>
  <c r="CK72" i="1"/>
  <c r="CW72" i="1" s="1"/>
  <c r="E72" i="7" s="1"/>
  <c r="BA72" i="7" s="1"/>
  <c r="CU126" i="1"/>
  <c r="DG126" i="1" s="1"/>
  <c r="O126" i="7" s="1"/>
  <c r="BK126" i="7" s="1"/>
  <c r="CM32" i="1"/>
  <c r="CY32" i="1" s="1"/>
  <c r="G32" i="7" s="1"/>
  <c r="BC32" i="7" s="1"/>
  <c r="CR61" i="1"/>
  <c r="DD61" i="1" s="1"/>
  <c r="L61" i="7" s="1"/>
  <c r="BH61" i="7" s="1"/>
  <c r="CM115" i="1"/>
  <c r="CY115" i="1" s="1"/>
  <c r="G115" i="7" s="1"/>
  <c r="BC115" i="7" s="1"/>
  <c r="CR67" i="1"/>
  <c r="DD67" i="1" s="1"/>
  <c r="L67" i="7" s="1"/>
  <c r="BH67" i="7" s="1"/>
  <c r="CQ99" i="1"/>
  <c r="DC99" i="1" s="1"/>
  <c r="K99" i="7" s="1"/>
  <c r="BG99" i="7" s="1"/>
  <c r="CQ66" i="1"/>
  <c r="DC66" i="1" s="1"/>
  <c r="K66" i="7" s="1"/>
  <c r="BG66" i="7" s="1"/>
  <c r="CU6" i="1"/>
  <c r="DG6" i="1" s="1"/>
  <c r="O6" i="7" s="1"/>
  <c r="BK6" i="7" s="1"/>
  <c r="CU95" i="1"/>
  <c r="DG95" i="1" s="1"/>
  <c r="O95" i="7" s="1"/>
  <c r="BK95" i="7" s="1"/>
  <c r="CL120" i="1"/>
  <c r="CX120" i="1" s="1"/>
  <c r="F120" i="7" s="1"/>
  <c r="BB120" i="7" s="1"/>
  <c r="CS67" i="1"/>
  <c r="DE67" i="1" s="1"/>
  <c r="M67" i="7" s="1"/>
  <c r="BI67" i="7" s="1"/>
  <c r="CT31" i="1"/>
  <c r="DF31" i="1" s="1"/>
  <c r="N31" i="7" s="1"/>
  <c r="BJ31" i="7" s="1"/>
  <c r="CS52" i="1"/>
  <c r="DE52" i="1" s="1"/>
  <c r="M52" i="7" s="1"/>
  <c r="BI52" i="7" s="1"/>
  <c r="CU90" i="1"/>
  <c r="DG90" i="1" s="1"/>
  <c r="O90" i="7" s="1"/>
  <c r="BK90" i="7" s="1"/>
  <c r="CT123" i="1"/>
  <c r="DF123" i="1" s="1"/>
  <c r="N123" i="7" s="1"/>
  <c r="BJ123" i="7" s="1"/>
  <c r="CU14" i="1"/>
  <c r="DG14" i="1" s="1"/>
  <c r="O14" i="7" s="1"/>
  <c r="BK14" i="7" s="1"/>
  <c r="CP102" i="1"/>
  <c r="DB102" i="1" s="1"/>
  <c r="J102" i="7" s="1"/>
  <c r="BF102" i="7" s="1"/>
  <c r="CQ23" i="1"/>
  <c r="DC23" i="1" s="1"/>
  <c r="K23" i="7" s="1"/>
  <c r="BG23" i="7" s="1"/>
  <c r="CL97" i="1"/>
  <c r="CX97" i="1" s="1"/>
  <c r="F97" i="7" s="1"/>
  <c r="BB97" i="7" s="1"/>
  <c r="CL36" i="1"/>
  <c r="CX36" i="1" s="1"/>
  <c r="F36" i="7" s="1"/>
  <c r="BB36" i="7" s="1"/>
  <c r="CP22" i="1"/>
  <c r="DB22" i="1" s="1"/>
  <c r="J22" i="7" s="1"/>
  <c r="BF22" i="7" s="1"/>
  <c r="CL47" i="1"/>
  <c r="CX47" i="1" s="1"/>
  <c r="F47" i="7" s="1"/>
  <c r="BB47" i="7" s="1"/>
  <c r="CM11" i="1"/>
  <c r="CY11" i="1" s="1"/>
  <c r="G11" i="7" s="1"/>
  <c r="BC11" i="7" s="1"/>
  <c r="CL22" i="1"/>
  <c r="CX22" i="1" s="1"/>
  <c r="F22" i="7" s="1"/>
  <c r="BB22" i="7" s="1"/>
  <c r="CN127" i="1"/>
  <c r="CZ127" i="1" s="1"/>
  <c r="H127" i="7" s="1"/>
  <c r="BD127" i="7" s="1"/>
  <c r="CU128" i="1"/>
  <c r="DG128" i="1" s="1"/>
  <c r="O128" i="7" s="1"/>
  <c r="BK128" i="7" s="1"/>
  <c r="CM42" i="1"/>
  <c r="CY42" i="1" s="1"/>
  <c r="G42" i="7" s="1"/>
  <c r="BC42" i="7" s="1"/>
  <c r="CT78" i="1"/>
  <c r="DF78" i="1" s="1"/>
  <c r="N78" i="7" s="1"/>
  <c r="BJ78" i="7" s="1"/>
  <c r="CN104" i="1"/>
  <c r="CZ104" i="1" s="1"/>
  <c r="H104" i="7" s="1"/>
  <c r="BD104" i="7" s="1"/>
  <c r="CR59" i="1"/>
  <c r="DD59" i="1" s="1"/>
  <c r="L59" i="7" s="1"/>
  <c r="BH59" i="7" s="1"/>
  <c r="CM78" i="1"/>
  <c r="CY78" i="1" s="1"/>
  <c r="G78" i="7" s="1"/>
  <c r="BC78" i="7" s="1"/>
  <c r="CV122" i="1"/>
  <c r="DH122" i="1" s="1"/>
  <c r="P122" i="7" s="1"/>
  <c r="BL122" i="7" s="1"/>
  <c r="CN102" i="1"/>
  <c r="CZ102" i="1" s="1"/>
  <c r="H102" i="7" s="1"/>
  <c r="BD102" i="7" s="1"/>
  <c r="CK88" i="1"/>
  <c r="CW88" i="1" s="1"/>
  <c r="E88" i="7" s="1"/>
  <c r="BA88" i="7" s="1"/>
  <c r="CV28" i="1"/>
  <c r="DH28" i="1" s="1"/>
  <c r="P28" i="7" s="1"/>
  <c r="BL28" i="7" s="1"/>
  <c r="CM145" i="1"/>
  <c r="CY145" i="1" s="1"/>
  <c r="G145" i="7" s="1"/>
  <c r="BC145" i="7" s="1"/>
  <c r="CL10" i="1"/>
  <c r="CX10" i="1" s="1"/>
  <c r="F10" i="7" s="1"/>
  <c r="BB10" i="7" s="1"/>
  <c r="CL105" i="1"/>
  <c r="CX105" i="1" s="1"/>
  <c r="F105" i="7" s="1"/>
  <c r="BB105" i="7" s="1"/>
  <c r="CV24" i="1"/>
  <c r="DH24" i="1" s="1"/>
  <c r="P24" i="7" s="1"/>
  <c r="BL24" i="7" s="1"/>
  <c r="CS35" i="1"/>
  <c r="DE35" i="1" s="1"/>
  <c r="M35" i="7" s="1"/>
  <c r="BI35" i="7" s="1"/>
  <c r="CN83" i="1"/>
  <c r="CZ83" i="1" s="1"/>
  <c r="H83" i="7" s="1"/>
  <c r="BD83" i="7" s="1"/>
  <c r="CT69" i="1"/>
  <c r="DF69" i="1" s="1"/>
  <c r="N69" i="7" s="1"/>
  <c r="BJ69" i="7" s="1"/>
  <c r="CQ5" i="1"/>
  <c r="DC5" i="1" s="1"/>
  <c r="K5" i="7" s="1"/>
  <c r="BG5" i="7" s="1"/>
  <c r="CV88" i="1"/>
  <c r="DH88" i="1" s="1"/>
  <c r="P88" i="7" s="1"/>
  <c r="BL88" i="7" s="1"/>
  <c r="CK53" i="1"/>
  <c r="CW53" i="1" s="1"/>
  <c r="E53" i="7" s="1"/>
  <c r="BA53" i="7" s="1"/>
  <c r="CK118" i="1"/>
  <c r="CW118" i="1" s="1"/>
  <c r="E118" i="7" s="1"/>
  <c r="BA118" i="7" s="1"/>
  <c r="CK6" i="1"/>
  <c r="CW6" i="1" s="1"/>
  <c r="E6" i="7" s="1"/>
  <c r="BA6" i="7" s="1"/>
  <c r="CN32" i="1"/>
  <c r="CZ32" i="1" s="1"/>
  <c r="H32" i="7" s="1"/>
  <c r="BD32" i="7" s="1"/>
  <c r="CL108" i="1"/>
  <c r="CX108" i="1" s="1"/>
  <c r="F108" i="7" s="1"/>
  <c r="BB108" i="7" s="1"/>
  <c r="CU68" i="1"/>
  <c r="DG68" i="1" s="1"/>
  <c r="O68" i="7" s="1"/>
  <c r="BK68" i="7" s="1"/>
  <c r="CK28" i="1"/>
  <c r="CW28" i="1" s="1"/>
  <c r="E28" i="7" s="1"/>
  <c r="BA28" i="7" s="1"/>
  <c r="CQ70" i="1"/>
  <c r="DC70" i="1" s="1"/>
  <c r="K70" i="7" s="1"/>
  <c r="BG70" i="7" s="1"/>
  <c r="CQ21" i="1"/>
  <c r="DC21" i="1" s="1"/>
  <c r="K21" i="7" s="1"/>
  <c r="BG21" i="7" s="1"/>
  <c r="CV29" i="1"/>
  <c r="DH29" i="1" s="1"/>
  <c r="P29" i="7" s="1"/>
  <c r="BL29" i="7" s="1"/>
  <c r="CO107" i="1"/>
  <c r="DA107" i="1" s="1"/>
  <c r="I107" i="7" s="1"/>
  <c r="BE107" i="7" s="1"/>
  <c r="CN27" i="1"/>
  <c r="CZ27" i="1" s="1"/>
  <c r="H27" i="7" s="1"/>
  <c r="BD27" i="7" s="1"/>
  <c r="CN59" i="1"/>
  <c r="CZ59" i="1" s="1"/>
  <c r="H59" i="7" s="1"/>
  <c r="BD59" i="7" s="1"/>
  <c r="CT64" i="1"/>
  <c r="DF64" i="1" s="1"/>
  <c r="N64" i="7" s="1"/>
  <c r="BJ64" i="7" s="1"/>
  <c r="CP5" i="1"/>
  <c r="DB5" i="1" s="1"/>
  <c r="J5" i="7" s="1"/>
  <c r="BF5" i="7" s="1"/>
  <c r="CK69" i="1"/>
  <c r="CW69" i="1" s="1"/>
  <c r="E69" i="7" s="1"/>
  <c r="BA69" i="7" s="1"/>
  <c r="CV13" i="1"/>
  <c r="DH13" i="1" s="1"/>
  <c r="P13" i="7" s="1"/>
  <c r="BL13" i="7" s="1"/>
  <c r="CP8" i="1"/>
  <c r="DB8" i="1" s="1"/>
  <c r="J8" i="7" s="1"/>
  <c r="BF8" i="7" s="1"/>
  <c r="CK47" i="1"/>
  <c r="CW47" i="1" s="1"/>
  <c r="E47" i="7" s="1"/>
  <c r="BA47" i="7" s="1"/>
  <c r="CU23" i="1"/>
  <c r="DG23" i="1" s="1"/>
  <c r="O23" i="7" s="1"/>
  <c r="BK23" i="7" s="1"/>
  <c r="CV5" i="1"/>
  <c r="DH5" i="1" s="1"/>
  <c r="P5" i="7" s="1"/>
  <c r="BL5" i="7" s="1"/>
  <c r="CV98" i="1"/>
  <c r="DH98" i="1" s="1"/>
  <c r="P98" i="7" s="1"/>
  <c r="BL98" i="7" s="1"/>
  <c r="CN101" i="1"/>
  <c r="CZ101" i="1" s="1"/>
  <c r="H101" i="7" s="1"/>
  <c r="BD101" i="7" s="1"/>
  <c r="CS106" i="1"/>
  <c r="DE106" i="1" s="1"/>
  <c r="M106" i="7" s="1"/>
  <c r="BI106" i="7" s="1"/>
  <c r="CU127" i="1"/>
  <c r="DG127" i="1" s="1"/>
  <c r="O127" i="7" s="1"/>
  <c r="BK127" i="7" s="1"/>
  <c r="CK95" i="1"/>
  <c r="CW95" i="1" s="1"/>
  <c r="E95" i="7" s="1"/>
  <c r="BA95" i="7" s="1"/>
  <c r="CR85" i="1"/>
  <c r="DD85" i="1" s="1"/>
  <c r="L85" i="7" s="1"/>
  <c r="BH85" i="7" s="1"/>
  <c r="CN94" i="1"/>
  <c r="CZ94" i="1" s="1"/>
  <c r="H94" i="7" s="1"/>
  <c r="BD94" i="7" s="1"/>
  <c r="CK71" i="1"/>
  <c r="CW71" i="1" s="1"/>
  <c r="E71" i="7" s="1"/>
  <c r="BA71" i="7" s="1"/>
  <c r="CU91" i="1"/>
  <c r="DG91" i="1" s="1"/>
  <c r="O91" i="7" s="1"/>
  <c r="BK91" i="7" s="1"/>
  <c r="CL43" i="1"/>
  <c r="CX43" i="1" s="1"/>
  <c r="F43" i="7" s="1"/>
  <c r="BB43" i="7" s="1"/>
  <c r="CU52" i="1"/>
  <c r="DG52" i="1" s="1"/>
  <c r="O52" i="7" s="1"/>
  <c r="BK52" i="7" s="1"/>
  <c r="CN18" i="1"/>
  <c r="CZ18" i="1" s="1"/>
  <c r="H18" i="7" s="1"/>
  <c r="BD18" i="7" s="1"/>
  <c r="CT70" i="1"/>
  <c r="DF70" i="1" s="1"/>
  <c r="N70" i="7" s="1"/>
  <c r="BJ70" i="7" s="1"/>
  <c r="CP73" i="1"/>
  <c r="DB73" i="1" s="1"/>
  <c r="J73" i="7" s="1"/>
  <c r="BF73" i="7" s="1"/>
  <c r="CV112" i="1"/>
  <c r="DH112" i="1" s="1"/>
  <c r="P112" i="7" s="1"/>
  <c r="BL112" i="7" s="1"/>
  <c r="CK61" i="1"/>
  <c r="CW61" i="1" s="1"/>
  <c r="E61" i="7" s="1"/>
  <c r="BA61" i="7" s="1"/>
  <c r="CL95" i="1"/>
  <c r="CX95" i="1" s="1"/>
  <c r="F95" i="7" s="1"/>
  <c r="BB95" i="7" s="1"/>
  <c r="CV83" i="1"/>
  <c r="DH83" i="1" s="1"/>
  <c r="P83" i="7" s="1"/>
  <c r="BL83" i="7" s="1"/>
  <c r="CQ79" i="1"/>
  <c r="DC79" i="1" s="1"/>
  <c r="K79" i="7" s="1"/>
  <c r="BG79" i="7" s="1"/>
  <c r="CR114" i="1"/>
  <c r="DD114" i="1" s="1"/>
  <c r="L114" i="7" s="1"/>
  <c r="BH114" i="7" s="1"/>
  <c r="CP96" i="1"/>
  <c r="DB96" i="1" s="1"/>
  <c r="J96" i="7" s="1"/>
  <c r="BF96" i="7" s="1"/>
  <c r="CV74" i="1"/>
  <c r="DH74" i="1" s="1"/>
  <c r="P74" i="7" s="1"/>
  <c r="BL74" i="7" s="1"/>
  <c r="CS44" i="1"/>
  <c r="DE44" i="1" s="1"/>
  <c r="M44" i="7" s="1"/>
  <c r="BI44" i="7" s="1"/>
  <c r="CL46" i="1"/>
  <c r="CX46" i="1" s="1"/>
  <c r="F46" i="7" s="1"/>
  <c r="BB46" i="7" s="1"/>
  <c r="CN69" i="1"/>
  <c r="CZ69" i="1" s="1"/>
  <c r="H69" i="7" s="1"/>
  <c r="BD69" i="7" s="1"/>
  <c r="CM20" i="1"/>
  <c r="CY20" i="1" s="1"/>
  <c r="G20" i="7" s="1"/>
  <c r="BC20" i="7" s="1"/>
  <c r="CN79" i="1"/>
  <c r="CZ79" i="1" s="1"/>
  <c r="H79" i="7" s="1"/>
  <c r="BD79" i="7" s="1"/>
  <c r="CR84" i="1"/>
  <c r="DD84" i="1" s="1"/>
  <c r="L84" i="7" s="1"/>
  <c r="BH84" i="7" s="1"/>
  <c r="CU45" i="1"/>
  <c r="DG45" i="1" s="1"/>
  <c r="O45" i="7" s="1"/>
  <c r="BK45" i="7" s="1"/>
  <c r="CR125" i="1"/>
  <c r="DD125" i="1" s="1"/>
  <c r="L125" i="7" s="1"/>
  <c r="BH125" i="7" s="1"/>
  <c r="CT32" i="1"/>
  <c r="DF32" i="1" s="1"/>
  <c r="N32" i="7" s="1"/>
  <c r="BJ32" i="7" s="1"/>
  <c r="CN71" i="1"/>
  <c r="CZ71" i="1" s="1"/>
  <c r="H71" i="7" s="1"/>
  <c r="BD71" i="7" s="1"/>
  <c r="CN117" i="1"/>
  <c r="CZ117" i="1" s="1"/>
  <c r="H117" i="7" s="1"/>
  <c r="BD117" i="7" s="1"/>
  <c r="CQ120" i="1"/>
  <c r="DC120" i="1" s="1"/>
  <c r="K120" i="7" s="1"/>
  <c r="BG120" i="7" s="1"/>
  <c r="CP124" i="1"/>
  <c r="DB124" i="1" s="1"/>
  <c r="J124" i="7" s="1"/>
  <c r="BF124" i="7" s="1"/>
  <c r="CR102" i="1"/>
  <c r="DD102" i="1" s="1"/>
  <c r="L102" i="7" s="1"/>
  <c r="BH102" i="7" s="1"/>
  <c r="CM95" i="1"/>
  <c r="CY95" i="1" s="1"/>
  <c r="G95" i="7" s="1"/>
  <c r="BC95" i="7" s="1"/>
  <c r="CU108" i="1"/>
  <c r="DG108" i="1" s="1"/>
  <c r="O108" i="7" s="1"/>
  <c r="BK108" i="7" s="1"/>
  <c r="CQ111" i="1"/>
  <c r="DC111" i="1" s="1"/>
  <c r="K111" i="7" s="1"/>
  <c r="BG111" i="7" s="1"/>
  <c r="CV109" i="1"/>
  <c r="DH109" i="1" s="1"/>
  <c r="P109" i="7" s="1"/>
  <c r="BL109" i="7" s="1"/>
  <c r="CL90" i="1"/>
  <c r="CX90" i="1" s="1"/>
  <c r="F90" i="7" s="1"/>
  <c r="BB90" i="7" s="1"/>
  <c r="CO100" i="1"/>
  <c r="DA100" i="1" s="1"/>
  <c r="I100" i="7" s="1"/>
  <c r="BE100" i="7" s="1"/>
  <c r="CQ16" i="1"/>
  <c r="DC16" i="1" s="1"/>
  <c r="K16" i="7" s="1"/>
  <c r="BG16" i="7" s="1"/>
  <c r="CV76" i="1"/>
  <c r="DH76" i="1" s="1"/>
  <c r="P76" i="7" s="1"/>
  <c r="BL76" i="7" s="1"/>
  <c r="CK57" i="1"/>
  <c r="CW57" i="1" s="1"/>
  <c r="E57" i="7" s="1"/>
  <c r="BA57" i="7" s="1"/>
  <c r="CO65" i="1"/>
  <c r="DA65" i="1" s="1"/>
  <c r="I65" i="7" s="1"/>
  <c r="BE65" i="7" s="1"/>
  <c r="CK68" i="1"/>
  <c r="CW68" i="1" s="1"/>
  <c r="E68" i="7" s="1"/>
  <c r="BA68" i="7" s="1"/>
  <c r="CU102" i="1"/>
  <c r="DG102" i="1" s="1"/>
  <c r="O102" i="7" s="1"/>
  <c r="BK102" i="7" s="1"/>
  <c r="CS75" i="1"/>
  <c r="DE75" i="1" s="1"/>
  <c r="M75" i="7" s="1"/>
  <c r="BI75" i="7" s="1"/>
  <c r="CP34" i="1"/>
  <c r="DB34" i="1" s="1"/>
  <c r="J34" i="7" s="1"/>
  <c r="BF34" i="7" s="1"/>
  <c r="CR69" i="1"/>
  <c r="DD69" i="1" s="1"/>
  <c r="L69" i="7" s="1"/>
  <c r="BH69" i="7" s="1"/>
  <c r="CU103" i="1"/>
  <c r="DG103" i="1" s="1"/>
  <c r="O103" i="7" s="1"/>
  <c r="BK103" i="7" s="1"/>
  <c r="CO13" i="1"/>
  <c r="DA13" i="1" s="1"/>
  <c r="I13" i="7" s="1"/>
  <c r="BE13" i="7" s="1"/>
  <c r="CP110" i="1"/>
  <c r="DB110" i="1" s="1"/>
  <c r="J110" i="7" s="1"/>
  <c r="BF110" i="7" s="1"/>
  <c r="CO58" i="1"/>
  <c r="DA58" i="1" s="1"/>
  <c r="I58" i="7" s="1"/>
  <c r="BE58" i="7" s="1"/>
  <c r="CU96" i="1"/>
  <c r="DG96" i="1" s="1"/>
  <c r="O96" i="7" s="1"/>
  <c r="BK96" i="7" s="1"/>
  <c r="CN105" i="1"/>
  <c r="CZ105" i="1" s="1"/>
  <c r="H105" i="7" s="1"/>
  <c r="BD105" i="7" s="1"/>
  <c r="CP111" i="1"/>
  <c r="DB111" i="1" s="1"/>
  <c r="J111" i="7" s="1"/>
  <c r="BF111" i="7" s="1"/>
  <c r="CN126" i="1"/>
  <c r="CZ126" i="1" s="1"/>
  <c r="H126" i="7" s="1"/>
  <c r="BD126" i="7" s="1"/>
  <c r="CM100" i="1"/>
  <c r="CY100" i="1" s="1"/>
  <c r="G100" i="7" s="1"/>
  <c r="BC100" i="7" s="1"/>
  <c r="CP46" i="1"/>
  <c r="DB46" i="1" s="1"/>
  <c r="J46" i="7" s="1"/>
  <c r="BF46" i="7" s="1"/>
  <c r="CM48" i="1"/>
  <c r="CY48" i="1" s="1"/>
  <c r="G48" i="7" s="1"/>
  <c r="BC48" i="7" s="1"/>
  <c r="CN77" i="1"/>
  <c r="CZ77" i="1" s="1"/>
  <c r="H77" i="7" s="1"/>
  <c r="BD77" i="7" s="1"/>
  <c r="CR7" i="1"/>
  <c r="DD7" i="1" s="1"/>
  <c r="L7" i="7" s="1"/>
  <c r="BH7" i="7" s="1"/>
  <c r="CO81" i="1"/>
  <c r="DA81" i="1" s="1"/>
  <c r="I81" i="7" s="1"/>
  <c r="BE81" i="7" s="1"/>
  <c r="CR39" i="1"/>
  <c r="DD39" i="1" s="1"/>
  <c r="L39" i="7" s="1"/>
  <c r="BH39" i="7" s="1"/>
  <c r="CV59" i="1"/>
  <c r="DH59" i="1" s="1"/>
  <c r="P59" i="7" s="1"/>
  <c r="BL59" i="7" s="1"/>
  <c r="CO27" i="1"/>
  <c r="DA27" i="1" s="1"/>
  <c r="I27" i="7" s="1"/>
  <c r="BE27" i="7" s="1"/>
  <c r="CR75" i="1"/>
  <c r="DD75" i="1" s="1"/>
  <c r="L75" i="7" s="1"/>
  <c r="BH75" i="7" s="1"/>
  <c r="CU80" i="1"/>
  <c r="DG80" i="1" s="1"/>
  <c r="O80" i="7" s="1"/>
  <c r="BK80" i="7" s="1"/>
  <c r="CQ68" i="1"/>
  <c r="DC68" i="1" s="1"/>
  <c r="K68" i="7" s="1"/>
  <c r="BG68" i="7" s="1"/>
  <c r="CQ92" i="1"/>
  <c r="DC92" i="1" s="1"/>
  <c r="K92" i="7" s="1"/>
  <c r="BG92" i="7" s="1"/>
  <c r="CK86" i="1"/>
  <c r="CW86" i="1" s="1"/>
  <c r="E86" i="7" s="1"/>
  <c r="BA86" i="7" s="1"/>
  <c r="CO119" i="1"/>
  <c r="DA119" i="1" s="1"/>
  <c r="I119" i="7" s="1"/>
  <c r="BE119" i="7" s="1"/>
  <c r="CN53" i="1"/>
  <c r="CZ53" i="1" s="1"/>
  <c r="H53" i="7" s="1"/>
  <c r="BD53" i="7" s="1"/>
  <c r="CV37" i="1"/>
  <c r="DH37" i="1" s="1"/>
  <c r="P37" i="7" s="1"/>
  <c r="BL37" i="7" s="1"/>
  <c r="CT81" i="1"/>
  <c r="DF81" i="1" s="1"/>
  <c r="N81" i="7" s="1"/>
  <c r="BJ81" i="7" s="1"/>
  <c r="CL11" i="1"/>
  <c r="CX11" i="1" s="1"/>
  <c r="F11" i="7" s="1"/>
  <c r="BB11" i="7" s="1"/>
  <c r="CV49" i="1"/>
  <c r="DH49" i="1" s="1"/>
  <c r="P49" i="7" s="1"/>
  <c r="BL49" i="7" s="1"/>
  <c r="CV86" i="1"/>
  <c r="DH86" i="1" s="1"/>
  <c r="P86" i="7" s="1"/>
  <c r="BL86" i="7" s="1"/>
  <c r="CN50" i="1"/>
  <c r="CZ50" i="1" s="1"/>
  <c r="H50" i="7" s="1"/>
  <c r="BD50" i="7" s="1"/>
  <c r="CN24" i="1"/>
  <c r="CZ24" i="1" s="1"/>
  <c r="H24" i="7" s="1"/>
  <c r="BD24" i="7" s="1"/>
  <c r="CQ20" i="1"/>
  <c r="DC20" i="1" s="1"/>
  <c r="K20" i="7" s="1"/>
  <c r="BG20" i="7" s="1"/>
  <c r="CV72" i="1"/>
  <c r="DH72" i="1" s="1"/>
  <c r="P72" i="7" s="1"/>
  <c r="BL72" i="7" s="1"/>
  <c r="CL5" i="1"/>
  <c r="CX5" i="1" s="1"/>
  <c r="F5" i="7" s="1"/>
  <c r="BB5" i="7" s="1"/>
  <c r="CN113" i="1"/>
  <c r="CZ113" i="1" s="1"/>
  <c r="H113" i="7" s="1"/>
  <c r="BD113" i="7" s="1"/>
  <c r="CS108" i="1"/>
  <c r="DE108" i="1" s="1"/>
  <c r="M108" i="7" s="1"/>
  <c r="BI108" i="7" s="1"/>
  <c r="CO14" i="1"/>
  <c r="DA14" i="1" s="1"/>
  <c r="I14" i="7" s="1"/>
  <c r="BE14" i="7" s="1"/>
  <c r="CS61" i="1"/>
  <c r="DE61" i="1" s="1"/>
  <c r="M61" i="7" s="1"/>
  <c r="BI61" i="7" s="1"/>
  <c r="CT41" i="1"/>
  <c r="DF41" i="1" s="1"/>
  <c r="N41" i="7" s="1"/>
  <c r="BJ41" i="7" s="1"/>
  <c r="CK79" i="1"/>
  <c r="CW79" i="1" s="1"/>
  <c r="E79" i="7" s="1"/>
  <c r="BA79" i="7" s="1"/>
  <c r="CN128" i="1"/>
  <c r="CZ128" i="1" s="1"/>
  <c r="H128" i="7" s="1"/>
  <c r="BD128" i="7" s="1"/>
  <c r="CL121" i="1"/>
  <c r="CX121" i="1" s="1"/>
  <c r="F121" i="7" s="1"/>
  <c r="BB121" i="7" s="1"/>
  <c r="CP90" i="1"/>
  <c r="DB90" i="1" s="1"/>
  <c r="J90" i="7" s="1"/>
  <c r="BF90" i="7" s="1"/>
  <c r="CN120" i="1"/>
  <c r="CZ120" i="1" s="1"/>
  <c r="H120" i="7" s="1"/>
  <c r="BD120" i="7" s="1"/>
  <c r="CN26" i="1"/>
  <c r="CZ26" i="1" s="1"/>
  <c r="H26" i="7" s="1"/>
  <c r="BD26" i="7" s="1"/>
  <c r="CT91" i="1"/>
  <c r="DF91" i="1" s="1"/>
  <c r="N91" i="7" s="1"/>
  <c r="BJ91" i="7" s="1"/>
  <c r="CK125" i="1"/>
  <c r="CW125" i="1" s="1"/>
  <c r="E125" i="7" s="1"/>
  <c r="BA125" i="7" s="1"/>
  <c r="CV91" i="1"/>
  <c r="DH91" i="1" s="1"/>
  <c r="P91" i="7" s="1"/>
  <c r="BL91" i="7" s="1"/>
  <c r="CL83" i="1"/>
  <c r="CX83" i="1" s="1"/>
  <c r="F83" i="7" s="1"/>
  <c r="BB83" i="7" s="1"/>
  <c r="CU69" i="1"/>
  <c r="DG69" i="1" s="1"/>
  <c r="O69" i="7" s="1"/>
  <c r="BK69" i="7" s="1"/>
  <c r="CN56" i="1"/>
  <c r="CZ56" i="1" s="1"/>
  <c r="H56" i="7" s="1"/>
  <c r="BD56" i="7" s="1"/>
  <c r="CP145" i="1"/>
  <c r="DB145" i="1" s="1"/>
  <c r="J145" i="7" s="1"/>
  <c r="BF145" i="7" s="1"/>
  <c r="CM113" i="1"/>
  <c r="CY113" i="1" s="1"/>
  <c r="G113" i="7" s="1"/>
  <c r="BC113" i="7" s="1"/>
  <c r="CR99" i="1"/>
  <c r="DD99" i="1" s="1"/>
  <c r="L99" i="7" s="1"/>
  <c r="BH99" i="7" s="1"/>
  <c r="CU5" i="1"/>
  <c r="DG5" i="1" s="1"/>
  <c r="O5" i="7" s="1"/>
  <c r="BK5" i="7" s="1"/>
  <c r="CK36" i="1"/>
  <c r="CW36" i="1" s="1"/>
  <c r="E36" i="7" s="1"/>
  <c r="BA36" i="7" s="1"/>
  <c r="CM37" i="1"/>
  <c r="CY37" i="1" s="1"/>
  <c r="G37" i="7" s="1"/>
  <c r="BC37" i="7" s="1"/>
  <c r="CQ118" i="1"/>
  <c r="DC118" i="1" s="1"/>
  <c r="K118" i="7" s="1"/>
  <c r="BG118" i="7" s="1"/>
  <c r="CV105" i="1"/>
  <c r="DH105" i="1" s="1"/>
  <c r="P105" i="7" s="1"/>
  <c r="BL105" i="7" s="1"/>
  <c r="CL65" i="1"/>
  <c r="CX65" i="1" s="1"/>
  <c r="F65" i="7" s="1"/>
  <c r="BB65" i="7" s="1"/>
  <c r="CV11" i="1"/>
  <c r="DH11" i="1" s="1"/>
  <c r="P11" i="7" s="1"/>
  <c r="BL11" i="7" s="1"/>
  <c r="CP88" i="1"/>
  <c r="DB88" i="1" s="1"/>
  <c r="J88" i="7" s="1"/>
  <c r="BF88" i="7" s="1"/>
  <c r="CU100" i="1"/>
  <c r="DG100" i="1" s="1"/>
  <c r="O100" i="7" s="1"/>
  <c r="BK100" i="7" s="1"/>
  <c r="CP109" i="1"/>
  <c r="DB109" i="1" s="1"/>
  <c r="J109" i="7" s="1"/>
  <c r="BF109" i="7" s="1"/>
  <c r="CL42" i="1"/>
  <c r="CX42" i="1" s="1"/>
  <c r="F42" i="7" s="1"/>
  <c r="BB42" i="7" s="1"/>
  <c r="CV85" i="1"/>
  <c r="DH85" i="1" s="1"/>
  <c r="P85" i="7" s="1"/>
  <c r="BL85" i="7" s="1"/>
  <c r="CP115" i="1"/>
  <c r="DB115" i="1" s="1"/>
  <c r="J115" i="7" s="1"/>
  <c r="BF115" i="7" s="1"/>
  <c r="CU97" i="1"/>
  <c r="DG97" i="1" s="1"/>
  <c r="O97" i="7" s="1"/>
  <c r="BK97" i="7" s="1"/>
  <c r="CU38" i="1"/>
  <c r="DG38" i="1" s="1"/>
  <c r="O38" i="7" s="1"/>
  <c r="BK38" i="7" s="1"/>
  <c r="CP38" i="1"/>
  <c r="DB38" i="1" s="1"/>
  <c r="J38" i="7" s="1"/>
  <c r="BF38" i="7" s="1"/>
  <c r="CV16" i="1"/>
  <c r="DH16" i="1" s="1"/>
  <c r="P16" i="7" s="1"/>
  <c r="BL16" i="7" s="1"/>
  <c r="CN76" i="1"/>
  <c r="CZ76" i="1" s="1"/>
  <c r="H76" i="7" s="1"/>
  <c r="BD76" i="7" s="1"/>
  <c r="CU22" i="1"/>
  <c r="DG22" i="1" s="1"/>
  <c r="O22" i="7" s="1"/>
  <c r="BK22" i="7" s="1"/>
  <c r="CN51" i="1"/>
  <c r="CZ51" i="1" s="1"/>
  <c r="H51" i="7" s="1"/>
  <c r="BD51" i="7" s="1"/>
  <c r="CN86" i="1"/>
  <c r="CZ86" i="1" s="1"/>
  <c r="H86" i="7" s="1"/>
  <c r="BD86" i="7" s="1"/>
  <c r="CR118" i="1"/>
  <c r="DD118" i="1" s="1"/>
  <c r="L118" i="7" s="1"/>
  <c r="BH118" i="7" s="1"/>
  <c r="CN123" i="1"/>
  <c r="CZ123" i="1" s="1"/>
  <c r="H123" i="7" s="1"/>
  <c r="BD123" i="7" s="1"/>
  <c r="CQ101" i="1"/>
  <c r="DC101" i="1" s="1"/>
  <c r="K101" i="7" s="1"/>
  <c r="BG101" i="7" s="1"/>
  <c r="CN72" i="1"/>
  <c r="CZ72" i="1" s="1"/>
  <c r="H72" i="7" s="1"/>
  <c r="BD72" i="7" s="1"/>
  <c r="CV106" i="1"/>
  <c r="DH106" i="1" s="1"/>
  <c r="P106" i="7" s="1"/>
  <c r="BL106" i="7" s="1"/>
  <c r="CV92" i="1"/>
  <c r="DH92" i="1" s="1"/>
  <c r="P92" i="7" s="1"/>
  <c r="BL92" i="7" s="1"/>
  <c r="CU82" i="1"/>
  <c r="DG82" i="1" s="1"/>
  <c r="O82" i="7" s="1"/>
  <c r="BK82" i="7" s="1"/>
  <c r="CN81" i="1"/>
  <c r="CZ81" i="1" s="1"/>
  <c r="H81" i="7" s="1"/>
  <c r="BD81" i="7" s="1"/>
  <c r="CM121" i="1"/>
  <c r="CY121" i="1" s="1"/>
  <c r="G121" i="7" s="1"/>
  <c r="BC121" i="7" s="1"/>
  <c r="CL33" i="1"/>
  <c r="CX33" i="1" s="1"/>
  <c r="F33" i="7" s="1"/>
  <c r="BB33" i="7" s="1"/>
  <c r="CT79" i="1"/>
  <c r="DF79" i="1" s="1"/>
  <c r="N79" i="7" s="1"/>
  <c r="BJ79" i="7" s="1"/>
  <c r="CU112" i="1"/>
  <c r="DG112" i="1" s="1"/>
  <c r="O112" i="7" s="1"/>
  <c r="BK112" i="7" s="1"/>
  <c r="CO76" i="1"/>
  <c r="DA76" i="1" s="1"/>
  <c r="I76" i="7" s="1"/>
  <c r="BE76" i="7" s="1"/>
  <c r="CT74" i="1"/>
  <c r="DF74" i="1" s="1"/>
  <c r="N74" i="7" s="1"/>
  <c r="BJ74" i="7" s="1"/>
  <c r="CU34" i="1"/>
  <c r="DG34" i="1" s="1"/>
  <c r="O34" i="7" s="1"/>
  <c r="BK34" i="7" s="1"/>
  <c r="CO18" i="1"/>
  <c r="DA18" i="1" s="1"/>
  <c r="I18" i="7" s="1"/>
  <c r="BE18" i="7" s="1"/>
  <c r="CR45" i="1"/>
  <c r="DD45" i="1" s="1"/>
  <c r="L45" i="7" s="1"/>
  <c r="BH45" i="7" s="1"/>
  <c r="CQ110" i="1"/>
  <c r="DC110" i="1" s="1"/>
  <c r="K110" i="7" s="1"/>
  <c r="BG110" i="7" s="1"/>
  <c r="CO31" i="1"/>
  <c r="DA31" i="1" s="1"/>
  <c r="I31" i="7" s="1"/>
  <c r="BE31" i="7" s="1"/>
  <c r="CR5" i="1"/>
  <c r="DD5" i="1" s="1"/>
  <c r="L5" i="7" s="1"/>
  <c r="BH5" i="7" s="1"/>
  <c r="CT13" i="1"/>
  <c r="DF13" i="1" s="1"/>
  <c r="N13" i="7" s="1"/>
  <c r="BJ13" i="7" s="1"/>
  <c r="CQ67" i="1"/>
  <c r="DC67" i="1" s="1"/>
  <c r="K67" i="7" s="1"/>
  <c r="BG67" i="7" s="1"/>
  <c r="CR128" i="1"/>
  <c r="DD128" i="1" s="1"/>
  <c r="L128" i="7" s="1"/>
  <c r="BH128" i="7" s="1"/>
  <c r="CN62" i="1"/>
  <c r="CZ62" i="1" s="1"/>
  <c r="H62" i="7" s="1"/>
  <c r="BD62" i="7" s="1"/>
  <c r="CN41" i="1"/>
  <c r="CZ41" i="1" s="1"/>
  <c r="H41" i="7" s="1"/>
  <c r="BD41" i="7" s="1"/>
  <c r="CO25" i="1"/>
  <c r="DA25" i="1" s="1"/>
  <c r="I25" i="7" s="1"/>
  <c r="BE25" i="7" s="1"/>
  <c r="CV145" i="1"/>
  <c r="DH145" i="1" s="1"/>
  <c r="P145" i="7" s="1"/>
  <c r="BL145" i="7" s="1"/>
  <c r="CM99" i="1"/>
  <c r="CY99" i="1" s="1"/>
  <c r="G99" i="7" s="1"/>
  <c r="BC99" i="7" s="1"/>
  <c r="CM81" i="1"/>
  <c r="CY81" i="1" s="1"/>
  <c r="G81" i="7" s="1"/>
  <c r="BC81" i="7" s="1"/>
  <c r="CT65" i="1"/>
  <c r="DF65" i="1" s="1"/>
  <c r="N65" i="7" s="1"/>
  <c r="BJ65" i="7" s="1"/>
  <c r="CO10" i="1"/>
  <c r="DA10" i="1" s="1"/>
  <c r="I10" i="7" s="1"/>
  <c r="BE10" i="7" s="1"/>
  <c r="CR70" i="1"/>
  <c r="DD70" i="1" s="1"/>
  <c r="L70" i="7" s="1"/>
  <c r="BH70" i="7" s="1"/>
  <c r="CV48" i="1"/>
  <c r="DH48" i="1" s="1"/>
  <c r="P48" i="7" s="1"/>
  <c r="BL48" i="7" s="1"/>
  <c r="CV50" i="1"/>
  <c r="DH50" i="1" s="1"/>
  <c r="P50" i="7" s="1"/>
  <c r="BL50" i="7" s="1"/>
  <c r="CL37" i="1"/>
  <c r="CX37" i="1" s="1"/>
  <c r="F37" i="7" s="1"/>
  <c r="BB37" i="7" s="1"/>
  <c r="CP50" i="1"/>
  <c r="DB50" i="1" s="1"/>
  <c r="J50" i="7" s="1"/>
  <c r="BF50" i="7" s="1"/>
  <c r="CT90" i="1"/>
  <c r="DF90" i="1" s="1"/>
  <c r="N90" i="7" s="1"/>
  <c r="BJ90" i="7" s="1"/>
  <c r="CP112" i="1"/>
  <c r="DB112" i="1" s="1"/>
  <c r="J112" i="7" s="1"/>
  <c r="BF112" i="7" s="1"/>
  <c r="CP122" i="1"/>
  <c r="DB122" i="1" s="1"/>
  <c r="J122" i="7" s="1"/>
  <c r="BF122" i="7" s="1"/>
  <c r="CP120" i="1"/>
  <c r="DB120" i="1" s="1"/>
  <c r="J120" i="7" s="1"/>
  <c r="BF120" i="7" s="1"/>
  <c r="CL77" i="1"/>
  <c r="CX77" i="1" s="1"/>
  <c r="F77" i="7" s="1"/>
  <c r="BB77" i="7" s="1"/>
  <c r="CT46" i="1"/>
  <c r="DF46" i="1" s="1"/>
  <c r="N46" i="7" s="1"/>
  <c r="BJ46" i="7" s="1"/>
  <c r="CM83" i="1"/>
  <c r="CY83" i="1" s="1"/>
  <c r="G83" i="7" s="1"/>
  <c r="BC83" i="7" s="1"/>
  <c r="CN46" i="1"/>
  <c r="CZ46" i="1" s="1"/>
  <c r="H46" i="7" s="1"/>
  <c r="BD46" i="7" s="1"/>
  <c r="CV14" i="1"/>
  <c r="DH14" i="1" s="1"/>
  <c r="P14" i="7" s="1"/>
  <c r="BL14" i="7" s="1"/>
  <c r="CS63" i="1"/>
  <c r="DE63" i="1" s="1"/>
  <c r="M63" i="7" s="1"/>
  <c r="BI63" i="7" s="1"/>
  <c r="CV82" i="1"/>
  <c r="DH82" i="1" s="1"/>
  <c r="P82" i="7" s="1"/>
  <c r="BL82" i="7" s="1"/>
  <c r="CP35" i="1"/>
  <c r="DB35" i="1" s="1"/>
  <c r="J35" i="7" s="1"/>
  <c r="BF35" i="7" s="1"/>
  <c r="CU13" i="1"/>
  <c r="DG13" i="1" s="1"/>
  <c r="O13" i="7" s="1"/>
  <c r="BK13" i="7" s="1"/>
  <c r="CL96" i="1"/>
  <c r="CX96" i="1" s="1"/>
  <c r="F96" i="7" s="1"/>
  <c r="BB96" i="7" s="1"/>
  <c r="CP78" i="1"/>
  <c r="DB78" i="1" s="1"/>
  <c r="J78" i="7" s="1"/>
  <c r="BF78" i="7" s="1"/>
  <c r="CL99" i="1"/>
  <c r="CX99" i="1" s="1"/>
  <c r="F99" i="7" s="1"/>
  <c r="BB99" i="7" s="1"/>
  <c r="CM18" i="1"/>
  <c r="CY18" i="1" s="1"/>
  <c r="G18" i="7" s="1"/>
  <c r="BC18" i="7" s="1"/>
  <c r="CV18" i="1"/>
  <c r="DH18" i="1" s="1"/>
  <c r="P18" i="7" s="1"/>
  <c r="BL18" i="7" s="1"/>
  <c r="CO56" i="1"/>
  <c r="DA56" i="1" s="1"/>
  <c r="I56" i="7" s="1"/>
  <c r="BE56" i="7" s="1"/>
  <c r="CT52" i="1"/>
  <c r="DF52" i="1" s="1"/>
  <c r="N52" i="7" s="1"/>
  <c r="BJ52" i="7" s="1"/>
  <c r="CP99" i="1"/>
  <c r="DB99" i="1" s="1"/>
  <c r="J99" i="7" s="1"/>
  <c r="BF99" i="7" s="1"/>
  <c r="CU50" i="1"/>
  <c r="DG50" i="1" s="1"/>
  <c r="O50" i="7" s="1"/>
  <c r="BK50" i="7" s="1"/>
  <c r="CV43" i="1"/>
  <c r="DH43" i="1" s="1"/>
  <c r="P43" i="7" s="1"/>
  <c r="BL43" i="7" s="1"/>
  <c r="CL35" i="1"/>
  <c r="CX35" i="1" s="1"/>
  <c r="F35" i="7" s="1"/>
  <c r="BB35" i="7" s="1"/>
  <c r="CN112" i="1"/>
  <c r="CZ112" i="1" s="1"/>
  <c r="H112" i="7" s="1"/>
  <c r="BD112" i="7" s="1"/>
  <c r="CR82" i="1"/>
  <c r="DD82" i="1" s="1"/>
  <c r="L82" i="7" s="1"/>
  <c r="BH82" i="7" s="1"/>
  <c r="CN82" i="1"/>
  <c r="CZ82" i="1" s="1"/>
  <c r="H82" i="7" s="1"/>
  <c r="BD82" i="7" s="1"/>
  <c r="CM16" i="1"/>
  <c r="CY16" i="1" s="1"/>
  <c r="G16" i="7" s="1"/>
  <c r="BC16" i="7" s="1"/>
  <c r="CR115" i="1"/>
  <c r="DD115" i="1" s="1"/>
  <c r="L115" i="7" s="1"/>
  <c r="BH115" i="7" s="1"/>
  <c r="CO114" i="1"/>
  <c r="DA114" i="1" s="1"/>
  <c r="I114" i="7" s="1"/>
  <c r="BE114" i="7" s="1"/>
  <c r="CP21" i="1"/>
  <c r="DB21" i="1" s="1"/>
  <c r="J21" i="7" s="1"/>
  <c r="BF21" i="7" s="1"/>
  <c r="CN21" i="1"/>
  <c r="CZ21" i="1" s="1"/>
  <c r="H21" i="7" s="1"/>
  <c r="BD21" i="7" s="1"/>
  <c r="CQ104" i="1"/>
  <c r="DC104" i="1" s="1"/>
  <c r="K104" i="7" s="1"/>
  <c r="BG104" i="7" s="1"/>
  <c r="CM35" i="1"/>
  <c r="CY35" i="1" s="1"/>
  <c r="G35" i="7" s="1"/>
  <c r="BC35" i="7" s="1"/>
  <c r="CQ30" i="1"/>
  <c r="DC30" i="1" s="1"/>
  <c r="K30" i="7" s="1"/>
  <c r="BG30" i="7" s="1"/>
  <c r="CU118" i="1"/>
  <c r="DG118" i="1" s="1"/>
  <c r="O118" i="7" s="1"/>
  <c r="BK118" i="7" s="1"/>
  <c r="CT36" i="1"/>
  <c r="DF36" i="1" s="1"/>
  <c r="N36" i="7" s="1"/>
  <c r="BJ36" i="7" s="1"/>
  <c r="CV110" i="1"/>
  <c r="DH110" i="1" s="1"/>
  <c r="P110" i="7" s="1"/>
  <c r="BL110" i="7" s="1"/>
  <c r="CQ89" i="1"/>
  <c r="DC89" i="1" s="1"/>
  <c r="K89" i="7" s="1"/>
  <c r="BG89" i="7" s="1"/>
  <c r="CR63" i="1"/>
  <c r="DD63" i="1" s="1"/>
  <c r="L63" i="7" s="1"/>
  <c r="BH63" i="7" s="1"/>
  <c r="CO125" i="1"/>
  <c r="DA125" i="1" s="1"/>
  <c r="I125" i="7" s="1"/>
  <c r="BE125" i="7" s="1"/>
  <c r="CR79" i="1"/>
  <c r="DD79" i="1" s="1"/>
  <c r="L79" i="7" s="1"/>
  <c r="BH79" i="7" s="1"/>
  <c r="CO82" i="1"/>
  <c r="DA82" i="1" s="1"/>
  <c r="I82" i="7" s="1"/>
  <c r="BE82" i="7" s="1"/>
  <c r="CL67" i="1"/>
  <c r="CX67" i="1" s="1"/>
  <c r="F67" i="7" s="1"/>
  <c r="BB67" i="7" s="1"/>
  <c r="CV34" i="1"/>
  <c r="DH34" i="1" s="1"/>
  <c r="P34" i="7" s="1"/>
  <c r="BL34" i="7" s="1"/>
  <c r="CU33" i="1"/>
  <c r="DG33" i="1" s="1"/>
  <c r="O33" i="7" s="1"/>
  <c r="BK33" i="7" s="1"/>
  <c r="CP16" i="1"/>
  <c r="DB16" i="1" s="1"/>
  <c r="J16" i="7" s="1"/>
  <c r="BF16" i="7" s="1"/>
  <c r="CV54" i="1"/>
  <c r="DH54" i="1" s="1"/>
  <c r="P54" i="7" s="1"/>
  <c r="BL54" i="7" s="1"/>
  <c r="CU94" i="1"/>
  <c r="DG94" i="1" s="1"/>
  <c r="O94" i="7" s="1"/>
  <c r="BK94" i="7" s="1"/>
  <c r="CU145" i="1"/>
  <c r="DG145" i="1" s="1"/>
  <c r="O145" i="7" s="1"/>
  <c r="BK145" i="7" s="1"/>
  <c r="CP92" i="1"/>
  <c r="DB92" i="1" s="1"/>
  <c r="J92" i="7" s="1"/>
  <c r="BF92" i="7" s="1"/>
  <c r="CU57" i="1"/>
  <c r="DG57" i="1" s="1"/>
  <c r="O57" i="7" s="1"/>
  <c r="BK57" i="7" s="1"/>
  <c r="CV17" i="1"/>
  <c r="DH17" i="1" s="1"/>
  <c r="P17" i="7" s="1"/>
  <c r="BL17" i="7" s="1"/>
  <c r="CN118" i="1"/>
  <c r="CZ118" i="1" s="1"/>
  <c r="H118" i="7" s="1"/>
  <c r="BD118" i="7" s="1"/>
  <c r="CV67" i="1"/>
  <c r="DH67" i="1" s="1"/>
  <c r="P67" i="7" s="1"/>
  <c r="BL67" i="7" s="1"/>
  <c r="CS111" i="1"/>
  <c r="DE111" i="1" s="1"/>
  <c r="M111" i="7" s="1"/>
  <c r="BI111" i="7" s="1"/>
  <c r="CO77" i="1"/>
  <c r="DA77" i="1" s="1"/>
  <c r="I77" i="7" s="1"/>
  <c r="BE77" i="7" s="1"/>
  <c r="CP128" i="1"/>
  <c r="DB128" i="1" s="1"/>
  <c r="J128" i="7" s="1"/>
  <c r="BF128" i="7" s="1"/>
  <c r="CS55" i="1"/>
  <c r="DE55" i="1" s="1"/>
  <c r="M55" i="7" s="1"/>
  <c r="BI55" i="7" s="1"/>
  <c r="CS117" i="1"/>
  <c r="DE117" i="1" s="1"/>
  <c r="M117" i="7" s="1"/>
  <c r="BI117" i="7" s="1"/>
  <c r="CO32" i="1"/>
  <c r="DA32" i="1" s="1"/>
  <c r="I32" i="7" s="1"/>
  <c r="BE32" i="7" s="1"/>
  <c r="CL86" i="1"/>
  <c r="CX86" i="1" s="1"/>
  <c r="F86" i="7" s="1"/>
  <c r="BB86" i="7" s="1"/>
  <c r="CN88" i="1"/>
  <c r="CZ88" i="1" s="1"/>
  <c r="H88" i="7" s="1"/>
  <c r="BD88" i="7" s="1"/>
  <c r="CM73" i="1"/>
  <c r="CY73" i="1" s="1"/>
  <c r="G73" i="7" s="1"/>
  <c r="BC73" i="7" s="1"/>
  <c r="CO47" i="1"/>
  <c r="DA47" i="1" s="1"/>
  <c r="I47" i="7" s="1"/>
  <c r="BE47" i="7" s="1"/>
  <c r="CS51" i="1"/>
  <c r="DE51" i="1" s="1"/>
  <c r="M51" i="7" s="1"/>
  <c r="BI51" i="7" s="1"/>
  <c r="CN10" i="1"/>
  <c r="CZ10" i="1" s="1"/>
  <c r="H10" i="7" s="1"/>
  <c r="BD10" i="7" s="1"/>
  <c r="CM74" i="1"/>
  <c r="CY74" i="1" s="1"/>
  <c r="G74" i="7" s="1"/>
  <c r="BC74" i="7" s="1"/>
  <c r="CQ7" i="1"/>
  <c r="DC7" i="1" s="1"/>
  <c r="K7" i="7" s="1"/>
  <c r="BG7" i="7" s="1"/>
  <c r="CU32" i="1"/>
  <c r="DG32" i="1" s="1"/>
  <c r="O32" i="7" s="1"/>
  <c r="BK32" i="7" s="1"/>
  <c r="CS104" i="1"/>
  <c r="DE104" i="1" s="1"/>
  <c r="M104" i="7" s="1"/>
  <c r="BI104" i="7" s="1"/>
  <c r="CQ73" i="1"/>
  <c r="DC73" i="1" s="1"/>
  <c r="K73" i="7" s="1"/>
  <c r="BG73" i="7" s="1"/>
  <c r="CL93" i="1"/>
  <c r="CX93" i="1" s="1"/>
  <c r="F93" i="7" s="1"/>
  <c r="BB93" i="7" s="1"/>
  <c r="CL59" i="1"/>
  <c r="CX59" i="1" s="1"/>
  <c r="F59" i="7" s="1"/>
  <c r="BB59" i="7" s="1"/>
  <c r="CQ35" i="1"/>
  <c r="DC35" i="1" s="1"/>
  <c r="K35" i="7" s="1"/>
  <c r="BG35" i="7" s="1"/>
  <c r="CL119" i="1"/>
  <c r="CX119" i="1" s="1"/>
  <c r="F119" i="7" s="1"/>
  <c r="BB119" i="7" s="1"/>
  <c r="CU117" i="1"/>
  <c r="DG117" i="1" s="1"/>
  <c r="O117" i="7" s="1"/>
  <c r="BK117" i="7" s="1"/>
  <c r="CV97" i="1"/>
  <c r="DH97" i="1" s="1"/>
  <c r="P97" i="7" s="1"/>
  <c r="BL97" i="7" s="1"/>
  <c r="CK25" i="1"/>
  <c r="CW25" i="1" s="1"/>
  <c r="E25" i="7" s="1"/>
  <c r="BA25" i="7" s="1"/>
  <c r="CL72" i="1"/>
  <c r="CX72" i="1" s="1"/>
  <c r="F72" i="7" s="1"/>
  <c r="BB72" i="7" s="1"/>
  <c r="CN61" i="1"/>
  <c r="CZ61" i="1" s="1"/>
  <c r="H61" i="7" s="1"/>
  <c r="BD61" i="7" s="1"/>
  <c r="CK105" i="1"/>
  <c r="CW105" i="1" s="1"/>
  <c r="E105" i="7" s="1"/>
  <c r="BA105" i="7" s="1"/>
  <c r="CK45" i="1"/>
  <c r="CW45" i="1" s="1"/>
  <c r="E45" i="7" s="1"/>
  <c r="BA45" i="7" s="1"/>
  <c r="CU26" i="1"/>
  <c r="DG26" i="1" s="1"/>
  <c r="O26" i="7" s="1"/>
  <c r="BK26" i="7" s="1"/>
  <c r="CO97" i="1"/>
  <c r="DA97" i="1" s="1"/>
  <c r="I97" i="7" s="1"/>
  <c r="BE97" i="7" s="1"/>
  <c r="CP55" i="1"/>
  <c r="DB55" i="1" s="1"/>
  <c r="J55" i="7" s="1"/>
  <c r="BF55" i="7" s="1"/>
  <c r="CQ103" i="1"/>
  <c r="DC103" i="1" s="1"/>
  <c r="K103" i="7" s="1"/>
  <c r="BG103" i="7" s="1"/>
  <c r="CK34" i="1"/>
  <c r="CW34" i="1" s="1"/>
  <c r="E34" i="7" s="1"/>
  <c r="BA34" i="7" s="1"/>
  <c r="CV126" i="1"/>
  <c r="DH126" i="1" s="1"/>
  <c r="P126" i="7" s="1"/>
  <c r="BL126" i="7" s="1"/>
  <c r="CO50" i="1"/>
  <c r="DA50" i="1" s="1"/>
  <c r="I50" i="7" s="1"/>
  <c r="BE50" i="7" s="1"/>
  <c r="CV21" i="1"/>
  <c r="DH21" i="1" s="1"/>
  <c r="P21" i="7" s="1"/>
  <c r="BL21" i="7" s="1"/>
  <c r="CU40" i="1"/>
  <c r="DG40" i="1" s="1"/>
  <c r="O40" i="7" s="1"/>
  <c r="BK40" i="7" s="1"/>
  <c r="CS37" i="1"/>
  <c r="DE37" i="1" s="1"/>
  <c r="M37" i="7" s="1"/>
  <c r="BI37" i="7" s="1"/>
  <c r="CQ61" i="1"/>
  <c r="DC61" i="1" s="1"/>
  <c r="K61" i="7" s="1"/>
  <c r="BG61" i="7" s="1"/>
  <c r="CM93" i="1"/>
  <c r="CY93" i="1" s="1"/>
  <c r="G93" i="7" s="1"/>
  <c r="BC93" i="7" s="1"/>
  <c r="CS91" i="1"/>
  <c r="DE91" i="1" s="1"/>
  <c r="M91" i="7" s="1"/>
  <c r="BI91" i="7" s="1"/>
  <c r="CP113" i="1"/>
  <c r="DB113" i="1" s="1"/>
  <c r="J113" i="7" s="1"/>
  <c r="BF113" i="7" s="1"/>
  <c r="CS116" i="1"/>
  <c r="DE116" i="1" s="1"/>
  <c r="M116" i="7" s="1"/>
  <c r="BI116" i="7" s="1"/>
  <c r="CK5" i="1"/>
  <c r="CW5" i="1" s="1"/>
  <c r="E5" i="7" s="1"/>
  <c r="BA5" i="7" s="1"/>
  <c r="CO7" i="1"/>
  <c r="DA7" i="1" s="1"/>
  <c r="I7" i="7" s="1"/>
  <c r="BE7" i="7" s="1"/>
  <c r="CQ74" i="1"/>
  <c r="DC74" i="1" s="1"/>
  <c r="K74" i="7" s="1"/>
  <c r="BG74" i="7" s="1"/>
  <c r="CO61" i="1"/>
  <c r="DA61" i="1" s="1"/>
  <c r="I61" i="7" s="1"/>
  <c r="BE61" i="7" s="1"/>
  <c r="CQ113" i="1"/>
  <c r="DC113" i="1" s="1"/>
  <c r="K113" i="7" s="1"/>
  <c r="BG113" i="7" s="1"/>
  <c r="CV38" i="1"/>
  <c r="DH38" i="1" s="1"/>
  <c r="P38" i="7" s="1"/>
  <c r="BL38" i="7" s="1"/>
  <c r="CN63" i="1"/>
  <c r="CZ63" i="1" s="1"/>
  <c r="H63" i="7" s="1"/>
  <c r="BD63" i="7" s="1"/>
  <c r="CQ25" i="1"/>
  <c r="DC25" i="1" s="1"/>
  <c r="K25" i="7" s="1"/>
  <c r="BG25" i="7" s="1"/>
  <c r="CO39" i="1"/>
  <c r="DA39" i="1" s="1"/>
  <c r="I39" i="7" s="1"/>
  <c r="BE39" i="7" s="1"/>
  <c r="CV89" i="1"/>
  <c r="DH89" i="1" s="1"/>
  <c r="P89" i="7" s="1"/>
  <c r="BL89" i="7" s="1"/>
  <c r="CO68" i="1"/>
  <c r="DA68" i="1" s="1"/>
  <c r="I68" i="7" s="1"/>
  <c r="BE68" i="7" s="1"/>
  <c r="CK48" i="1"/>
  <c r="CW48" i="1" s="1"/>
  <c r="E48" i="7" s="1"/>
  <c r="BA48" i="7" s="1"/>
  <c r="CM106" i="1"/>
  <c r="CY106" i="1" s="1"/>
  <c r="G106" i="7" s="1"/>
  <c r="BC106" i="7" s="1"/>
  <c r="CM49" i="1"/>
  <c r="CY49" i="1" s="1"/>
  <c r="G49" i="7" s="1"/>
  <c r="BC49" i="7" s="1"/>
  <c r="CU58" i="1"/>
  <c r="DG58" i="1" s="1"/>
  <c r="O58" i="7" s="1"/>
  <c r="BK58" i="7" s="1"/>
  <c r="CR16" i="1"/>
  <c r="DD16" i="1" s="1"/>
  <c r="L16" i="7" s="1"/>
  <c r="BH16" i="7" s="1"/>
  <c r="CN84" i="1"/>
  <c r="CZ84" i="1" s="1"/>
  <c r="H84" i="7" s="1"/>
  <c r="BD84" i="7" s="1"/>
  <c r="CN85" i="1"/>
  <c r="CZ85" i="1" s="1"/>
  <c r="H85" i="7" s="1"/>
  <c r="BD85" i="7" s="1"/>
  <c r="CS118" i="1"/>
  <c r="DE118" i="1" s="1"/>
  <c r="M118" i="7" s="1"/>
  <c r="BI118" i="7" s="1"/>
  <c r="CN28" i="1"/>
  <c r="CZ28" i="1" s="1"/>
  <c r="H28" i="7" s="1"/>
  <c r="BD28" i="7" s="1"/>
  <c r="CN106" i="1"/>
  <c r="CZ106" i="1" s="1"/>
  <c r="H106" i="7" s="1"/>
  <c r="BD106" i="7" s="1"/>
  <c r="CQ8" i="1"/>
  <c r="DC8" i="1" s="1"/>
  <c r="K8" i="7" s="1"/>
  <c r="BG8" i="7" s="1"/>
  <c r="CN70" i="1"/>
  <c r="CZ70" i="1" s="1"/>
  <c r="H70" i="7" s="1"/>
  <c r="BD70" i="7" s="1"/>
  <c r="CS20" i="1"/>
  <c r="DE20" i="1" s="1"/>
  <c r="M20" i="7" s="1"/>
  <c r="BI20" i="7" s="1"/>
  <c r="CU65" i="1"/>
  <c r="DG65" i="1" s="1"/>
  <c r="O65" i="7" s="1"/>
  <c r="BK65" i="7" s="1"/>
  <c r="CV81" i="1"/>
  <c r="DH81" i="1" s="1"/>
  <c r="P81" i="7" s="1"/>
  <c r="BL81" i="7" s="1"/>
  <c r="CQ125" i="1"/>
  <c r="DC125" i="1" s="1"/>
  <c r="K125" i="7" s="1"/>
  <c r="BG125" i="7" s="1"/>
  <c r="AJ3" i="7" l="1"/>
  <c r="AI3" i="7"/>
  <c r="AH3" i="7"/>
  <c r="AG3" i="7"/>
  <c r="AN3" i="7"/>
  <c r="AF3" i="7"/>
  <c r="AM3" i="7"/>
  <c r="AE3" i="7"/>
  <c r="AL3" i="7"/>
  <c r="AD3" i="7"/>
  <c r="AK3" i="7"/>
  <c r="AC3" i="7"/>
  <c r="EE3" i="6"/>
  <c r="DW3" i="6"/>
  <c r="ED3" i="6"/>
  <c r="DV3" i="6"/>
  <c r="EC3" i="6"/>
  <c r="DU3" i="6"/>
  <c r="EB3" i="6"/>
  <c r="DX3" i="6"/>
  <c r="EA3" i="6"/>
  <c r="EF3" i="6"/>
  <c r="DZ3" i="6"/>
  <c r="DY3" i="6"/>
  <c r="DL133" i="1"/>
  <c r="T133" i="7" s="1"/>
  <c r="DN132" i="1"/>
  <c r="V132" i="7" s="1"/>
  <c r="DP131" i="1"/>
  <c r="X131" i="7" s="1"/>
  <c r="DR140" i="1"/>
  <c r="Z140" i="7" s="1"/>
  <c r="DK131" i="1"/>
  <c r="S131" i="7" s="1"/>
  <c r="DS138" i="1"/>
  <c r="AA138" i="7" s="1"/>
  <c r="DQ144" i="1"/>
  <c r="Y144" i="7" s="1"/>
  <c r="DK133" i="1"/>
  <c r="S133" i="7" s="1"/>
  <c r="DI129" i="1"/>
  <c r="Q129" i="7" s="1"/>
  <c r="DI135" i="1"/>
  <c r="Q135" i="7" s="1"/>
  <c r="DP133" i="1"/>
  <c r="X133" i="7" s="1"/>
  <c r="DL144" i="1"/>
  <c r="T144" i="7" s="1"/>
  <c r="DM137" i="1"/>
  <c r="U137" i="7" s="1"/>
  <c r="DK139" i="1"/>
  <c r="S139" i="7" s="1"/>
  <c r="DN134" i="1"/>
  <c r="V134" i="7" s="1"/>
  <c r="DM132" i="1"/>
  <c r="U132" i="7" s="1"/>
  <c r="DM141" i="1"/>
  <c r="U141" i="7" s="1"/>
  <c r="DT134" i="1"/>
  <c r="AB134" i="7" s="1"/>
  <c r="DM140" i="1"/>
  <c r="U140" i="7" s="1"/>
  <c r="DK142" i="1"/>
  <c r="S142" i="7" s="1"/>
  <c r="DS143" i="1"/>
  <c r="AA143" i="7" s="1"/>
  <c r="DO131" i="1"/>
  <c r="W131" i="7" s="1"/>
  <c r="DJ133" i="1"/>
  <c r="R133" i="7" s="1"/>
  <c r="DM131" i="1"/>
  <c r="U131" i="7" s="1"/>
  <c r="DK135" i="1"/>
  <c r="S135" i="7" s="1"/>
  <c r="DR144" i="1"/>
  <c r="Z144" i="7" s="1"/>
  <c r="DQ133" i="1"/>
  <c r="Y133" i="7" s="1"/>
  <c r="DP143" i="1"/>
  <c r="X143" i="7" s="1"/>
  <c r="DR142" i="1"/>
  <c r="Z142" i="7" s="1"/>
  <c r="DM139" i="1"/>
  <c r="U139" i="7" s="1"/>
  <c r="DT139" i="1"/>
  <c r="AB139" i="7" s="1"/>
  <c r="DJ143" i="1"/>
  <c r="R143" i="7" s="1"/>
  <c r="DJ131" i="1"/>
  <c r="R131" i="7" s="1"/>
  <c r="DT141" i="1"/>
  <c r="AB141" i="7" s="1"/>
  <c r="DS142" i="1"/>
  <c r="AA142" i="7" s="1"/>
  <c r="DK143" i="1"/>
  <c r="S143" i="7" s="1"/>
  <c r="DT132" i="1"/>
  <c r="AB132" i="7" s="1"/>
  <c r="DP137" i="1"/>
  <c r="X137" i="7" s="1"/>
  <c r="DI130" i="1"/>
  <c r="Q130" i="7" s="1"/>
  <c r="DQ132" i="1"/>
  <c r="Y132" i="7" s="1"/>
  <c r="DS133" i="1"/>
  <c r="AA133" i="7" s="1"/>
  <c r="DT137" i="1"/>
  <c r="AB137" i="7" s="1"/>
  <c r="DO130" i="1"/>
  <c r="W130" i="7" s="1"/>
  <c r="DN136" i="1"/>
  <c r="V136" i="7" s="1"/>
  <c r="DR130" i="1"/>
  <c r="Z130" i="7" s="1"/>
  <c r="DN142" i="1"/>
  <c r="V142" i="7" s="1"/>
  <c r="DI142" i="1"/>
  <c r="Q142" i="7" s="1"/>
  <c r="DS131" i="1"/>
  <c r="AA131" i="7" s="1"/>
  <c r="DR141" i="1"/>
  <c r="Z141" i="7" s="1"/>
  <c r="DQ141" i="1"/>
  <c r="Y141" i="7" s="1"/>
  <c r="DL135" i="1"/>
  <c r="T135" i="7" s="1"/>
  <c r="DQ134" i="1"/>
  <c r="Y134" i="7" s="1"/>
  <c r="DL142" i="1"/>
  <c r="T142" i="7" s="1"/>
  <c r="DR139" i="1"/>
  <c r="Z139" i="7" s="1"/>
  <c r="DK141" i="1"/>
  <c r="S141" i="7" s="1"/>
  <c r="DI134" i="1"/>
  <c r="Q134" i="7" s="1"/>
  <c r="DJ142" i="1"/>
  <c r="R142" i="7" s="1"/>
  <c r="DM135" i="1"/>
  <c r="U135" i="7" s="1"/>
  <c r="DM142" i="1"/>
  <c r="U142" i="7" s="1"/>
  <c r="DR137" i="1"/>
  <c r="Z137" i="7" s="1"/>
  <c r="DJ132" i="1"/>
  <c r="R132" i="7" s="1"/>
  <c r="DS136" i="1"/>
  <c r="AA136" i="7" s="1"/>
  <c r="DP129" i="1"/>
  <c r="X129" i="7" s="1"/>
  <c r="DN131" i="1"/>
  <c r="V131" i="7" s="1"/>
  <c r="DI133" i="1"/>
  <c r="Q133" i="7" s="1"/>
  <c r="DL137" i="1"/>
  <c r="T137" i="7" s="1"/>
  <c r="DJ129" i="1"/>
  <c r="R129" i="7" s="1"/>
  <c r="DP135" i="1"/>
  <c r="X135" i="7" s="1"/>
  <c r="DJ130" i="1"/>
  <c r="R130" i="7" s="1"/>
  <c r="DL136" i="1"/>
  <c r="T136" i="7" s="1"/>
  <c r="DQ142" i="1"/>
  <c r="Y142" i="7" s="1"/>
  <c r="DI143" i="1"/>
  <c r="Q143" i="7" s="1"/>
  <c r="DS139" i="1"/>
  <c r="AA139" i="7" s="1"/>
  <c r="DO135" i="1"/>
  <c r="W135" i="7" s="1"/>
  <c r="DO133" i="1"/>
  <c r="W133" i="7" s="1"/>
  <c r="DJ137" i="1"/>
  <c r="R137" i="7" s="1"/>
  <c r="DN141" i="1"/>
  <c r="V141" i="7" s="1"/>
  <c r="DJ144" i="1"/>
  <c r="R144" i="7" s="1"/>
  <c r="DI139" i="1"/>
  <c r="Q139" i="7" s="1"/>
  <c r="DO129" i="1"/>
  <c r="W129" i="7" s="1"/>
  <c r="DO143" i="1"/>
  <c r="W143" i="7" s="1"/>
  <c r="DK134" i="1"/>
  <c r="S134" i="7" s="1"/>
  <c r="DK137" i="1"/>
  <c r="S137" i="7" s="1"/>
  <c r="DQ138" i="1"/>
  <c r="Y138" i="7" s="1"/>
  <c r="DM134" i="1"/>
  <c r="U134" i="7" s="1"/>
  <c r="DS135" i="1"/>
  <c r="AA135" i="7" s="1"/>
  <c r="DI141" i="1"/>
  <c r="Q141" i="7" s="1"/>
  <c r="DI138" i="1"/>
  <c r="Q138" i="7" s="1"/>
  <c r="DS130" i="1"/>
  <c r="AA130" i="7" s="1"/>
  <c r="DP140" i="1"/>
  <c r="X140" i="7" s="1"/>
  <c r="DN140" i="1"/>
  <c r="V140" i="7" s="1"/>
  <c r="DL132" i="1"/>
  <c r="T132" i="7" s="1"/>
  <c r="DQ131" i="1"/>
  <c r="Y131" i="7" s="1"/>
  <c r="DL141" i="1"/>
  <c r="T141" i="7" s="1"/>
  <c r="DT144" i="1"/>
  <c r="AB144" i="7" s="1"/>
  <c r="DT140" i="1"/>
  <c r="AB140" i="7" s="1"/>
  <c r="DS132" i="1"/>
  <c r="AA132" i="7" s="1"/>
  <c r="DS141" i="1"/>
  <c r="AA141" i="7" s="1"/>
  <c r="DR133" i="1"/>
  <c r="Z133" i="7" s="1"/>
  <c r="DO141" i="1"/>
  <c r="W141" i="7" s="1"/>
  <c r="DI137" i="1"/>
  <c r="Q137" i="7" s="1"/>
  <c r="DR131" i="1"/>
  <c r="Z131" i="7" s="1"/>
  <c r="DI136" i="1"/>
  <c r="Q136" i="7" s="1"/>
  <c r="DP138" i="1"/>
  <c r="X138" i="7" s="1"/>
  <c r="DN129" i="1"/>
  <c r="V129" i="7" s="1"/>
  <c r="DP132" i="1"/>
  <c r="X132" i="7" s="1"/>
  <c r="DQ136" i="1"/>
  <c r="Y136" i="7" s="1"/>
  <c r="DL130" i="1"/>
  <c r="T130" i="7" s="1"/>
  <c r="DR134" i="1"/>
  <c r="Z134" i="7" s="1"/>
  <c r="DT129" i="1"/>
  <c r="AB129" i="7" s="1"/>
  <c r="DL143" i="1"/>
  <c r="T143" i="7" s="1"/>
  <c r="DO144" i="1"/>
  <c r="W144" i="7" s="1"/>
  <c r="DQ137" i="1"/>
  <c r="Y137" i="7" s="1"/>
  <c r="DN139" i="1"/>
  <c r="V139" i="7" s="1"/>
  <c r="DQ139" i="1"/>
  <c r="Y139" i="7" s="1"/>
  <c r="DP136" i="1"/>
  <c r="X136" i="7" s="1"/>
  <c r="DP142" i="1"/>
  <c r="X142" i="7" s="1"/>
  <c r="DP141" i="1"/>
  <c r="X141" i="7" s="1"/>
  <c r="DT142" i="1"/>
  <c r="AB142" i="7" s="1"/>
  <c r="DI144" i="1"/>
  <c r="Q144" i="7" s="1"/>
  <c r="DR132" i="1"/>
  <c r="Z132" i="7" s="1"/>
  <c r="DR138" i="1"/>
  <c r="Z138" i="7" s="1"/>
  <c r="DM144" i="1"/>
  <c r="U144" i="7" s="1"/>
  <c r="DT143" i="1"/>
  <c r="AB143" i="7" s="1"/>
  <c r="DQ143" i="1"/>
  <c r="Y143" i="7" s="1"/>
  <c r="DN133" i="1"/>
  <c r="V133" i="7" s="1"/>
  <c r="DJ138" i="1"/>
  <c r="R138" i="7" s="1"/>
  <c r="DM136" i="1"/>
  <c r="U136" i="7" s="1"/>
  <c r="DJ139" i="1"/>
  <c r="R139" i="7" s="1"/>
  <c r="DJ136" i="1"/>
  <c r="R136" i="7" s="1"/>
  <c r="DL139" i="1"/>
  <c r="T139" i="7" s="1"/>
  <c r="DM133" i="1"/>
  <c r="U133" i="7" s="1"/>
  <c r="DK132" i="1"/>
  <c r="S132" i="7" s="1"/>
  <c r="DN144" i="1"/>
  <c r="V144" i="7" s="1"/>
  <c r="DK130" i="1"/>
  <c r="S130" i="7" s="1"/>
  <c r="DK140" i="1"/>
  <c r="S140" i="7" s="1"/>
  <c r="DK144" i="1"/>
  <c r="S144" i="7" s="1"/>
  <c r="DJ140" i="1"/>
  <c r="R140" i="7" s="1"/>
  <c r="DI131" i="1"/>
  <c r="Q131" i="7" s="1"/>
  <c r="DJ141" i="1"/>
  <c r="R141" i="7" s="1"/>
  <c r="DO132" i="1"/>
  <c r="W132" i="7" s="1"/>
  <c r="DQ140" i="1"/>
  <c r="Y140" i="7" s="1"/>
  <c r="DK136" i="1"/>
  <c r="S136" i="7" s="1"/>
  <c r="DN130" i="1"/>
  <c r="V130" i="7" s="1"/>
  <c r="DR135" i="1"/>
  <c r="Z135" i="7" s="1"/>
  <c r="DO137" i="1"/>
  <c r="W137" i="7" s="1"/>
  <c r="DO138" i="1"/>
  <c r="W138" i="7" s="1"/>
  <c r="DL131" i="1"/>
  <c r="T131" i="7" s="1"/>
  <c r="DQ135" i="1"/>
  <c r="Y135" i="7" s="1"/>
  <c r="DS129" i="1"/>
  <c r="AA129" i="7" s="1"/>
  <c r="DJ134" i="1"/>
  <c r="R134" i="7" s="1"/>
  <c r="DL129" i="1"/>
  <c r="T129" i="7" s="1"/>
  <c r="DP144" i="1"/>
  <c r="X144" i="7" s="1"/>
  <c r="DO142" i="1"/>
  <c r="W142" i="7" s="1"/>
  <c r="DS144" i="1"/>
  <c r="AA144" i="7" s="1"/>
  <c r="DJ135" i="1"/>
  <c r="R135" i="7" s="1"/>
  <c r="DM130" i="1"/>
  <c r="U130" i="7" s="1"/>
  <c r="DQ130" i="1"/>
  <c r="Y130" i="7" s="1"/>
  <c r="DT136" i="1"/>
  <c r="AB136" i="7" s="1"/>
  <c r="DN138" i="1"/>
  <c r="V138" i="7" s="1"/>
  <c r="DS134" i="1"/>
  <c r="AA134" i="7" s="1"/>
  <c r="DN135" i="1"/>
  <c r="V135" i="7" s="1"/>
  <c r="DI132" i="1"/>
  <c r="Q132" i="7" s="1"/>
  <c r="DL140" i="1"/>
  <c r="T140" i="7" s="1"/>
  <c r="DO136" i="1"/>
  <c r="W136" i="7" s="1"/>
  <c r="DT138" i="1"/>
  <c r="AB138" i="7" s="1"/>
  <c r="DM129" i="1"/>
  <c r="U129" i="7" s="1"/>
  <c r="DK138" i="1"/>
  <c r="S138" i="7" s="1"/>
  <c r="DL138" i="1"/>
  <c r="T138" i="7" s="1"/>
  <c r="DT131" i="1"/>
  <c r="AB131" i="7" s="1"/>
  <c r="DM138" i="1"/>
  <c r="U138" i="7" s="1"/>
  <c r="DP130" i="1"/>
  <c r="X130" i="7" s="1"/>
  <c r="DN143" i="1"/>
  <c r="V143" i="7" s="1"/>
  <c r="DM143" i="1"/>
  <c r="U143" i="7" s="1"/>
  <c r="DL134" i="1"/>
  <c r="T134" i="7" s="1"/>
  <c r="DP139" i="1"/>
  <c r="X139" i="7" s="1"/>
  <c r="DR143" i="1"/>
  <c r="Z143" i="7" s="1"/>
  <c r="DO139" i="1"/>
  <c r="W139" i="7" s="1"/>
  <c r="DS137" i="1"/>
  <c r="AA137" i="7" s="1"/>
  <c r="DS140" i="1"/>
  <c r="AA140" i="7" s="1"/>
  <c r="DQ129" i="1"/>
  <c r="Y129" i="7" s="1"/>
  <c r="DI140" i="1"/>
  <c r="Q140" i="7" s="1"/>
  <c r="DT135" i="1"/>
  <c r="AB135" i="7" s="1"/>
  <c r="DO140" i="1"/>
  <c r="W140" i="7" s="1"/>
  <c r="DO134" i="1"/>
  <c r="W134" i="7" s="1"/>
  <c r="DR136" i="1"/>
  <c r="Z136" i="7" s="1"/>
  <c r="DN137" i="1"/>
  <c r="V137" i="7" s="1"/>
  <c r="DT130" i="1"/>
  <c r="AB130" i="7" s="1"/>
  <c r="DP134" i="1"/>
  <c r="X134" i="7" s="1"/>
  <c r="DR129" i="1"/>
  <c r="Z129" i="7" s="1"/>
  <c r="DT133" i="1"/>
  <c r="AB133" i="7" s="1"/>
  <c r="DK129" i="1"/>
  <c r="S129" i="7" s="1"/>
  <c r="EE15" i="1"/>
  <c r="ED110" i="1"/>
  <c r="DZ46" i="1"/>
  <c r="DU114" i="1"/>
  <c r="DX119" i="1"/>
  <c r="DW52" i="1"/>
  <c r="DV129" i="1"/>
  <c r="DY75" i="1"/>
  <c r="EA41" i="1"/>
  <c r="EC15" i="1"/>
  <c r="EB15" i="1"/>
  <c r="DI48" i="1"/>
  <c r="Q48" i="7" s="1"/>
  <c r="DL63" i="1"/>
  <c r="T63" i="7" s="1"/>
  <c r="DM97" i="1"/>
  <c r="U97" i="7" s="1"/>
  <c r="DM7" i="1"/>
  <c r="U7" i="7" s="1"/>
  <c r="DQ104" i="1"/>
  <c r="Y104" i="7" s="1"/>
  <c r="DS22" i="1"/>
  <c r="AA22" i="7" s="1"/>
  <c r="DR91" i="1"/>
  <c r="Z91" i="7" s="1"/>
  <c r="DM58" i="1"/>
  <c r="U58" i="7" s="1"/>
  <c r="DP84" i="1"/>
  <c r="X84" i="7" s="1"/>
  <c r="DS23" i="1"/>
  <c r="AA23" i="7" s="1"/>
  <c r="DT28" i="1"/>
  <c r="AB28" i="7" s="1"/>
  <c r="DP42" i="1"/>
  <c r="X42" i="7" s="1"/>
  <c r="DK68" i="1"/>
  <c r="S68" i="7" s="1"/>
  <c r="DR99" i="1"/>
  <c r="Z99" i="7" s="1"/>
  <c r="DJ128" i="1"/>
  <c r="R128" i="7" s="1"/>
  <c r="DK103" i="1"/>
  <c r="S103" i="7" s="1"/>
  <c r="DR43" i="1"/>
  <c r="Z43" i="7" s="1"/>
  <c r="DS85" i="1"/>
  <c r="AA85" i="7" s="1"/>
  <c r="DM67" i="1"/>
  <c r="U67" i="7" s="1"/>
  <c r="DT39" i="1"/>
  <c r="AB39" i="7" s="1"/>
  <c r="DT120" i="1"/>
  <c r="AB120" i="7" s="1"/>
  <c r="DI82" i="1"/>
  <c r="Q82" i="7" s="1"/>
  <c r="DS110" i="1"/>
  <c r="AA110" i="7" s="1"/>
  <c r="DJ87" i="1"/>
  <c r="R87" i="7" s="1"/>
  <c r="DM98" i="1"/>
  <c r="U98" i="7" s="1"/>
  <c r="DO41" i="1"/>
  <c r="W41" i="7" s="1"/>
  <c r="DL80" i="1"/>
  <c r="T80" i="7" s="1"/>
  <c r="DS92" i="1"/>
  <c r="AA92" i="7" s="1"/>
  <c r="DK29" i="1"/>
  <c r="S29" i="7" s="1"/>
  <c r="DO56" i="1"/>
  <c r="W56" i="7" s="1"/>
  <c r="DI145" i="1"/>
  <c r="Q145" i="7" s="1"/>
  <c r="DR128" i="1"/>
  <c r="Z128" i="7" s="1"/>
  <c r="DQ90" i="1"/>
  <c r="Y90" i="7" s="1"/>
  <c r="DQ38" i="1"/>
  <c r="Y38" i="7" s="1"/>
  <c r="DQ31" i="1"/>
  <c r="Y31" i="7" s="1"/>
  <c r="DO48" i="1"/>
  <c r="W48" i="7" s="1"/>
  <c r="DM88" i="1"/>
  <c r="U88" i="7" s="1"/>
  <c r="DN58" i="1"/>
  <c r="V58" i="7" s="1"/>
  <c r="DQ74" i="1"/>
  <c r="Y74" i="7" s="1"/>
  <c r="DS40" i="1"/>
  <c r="AA40" i="7" s="1"/>
  <c r="DS26" i="1"/>
  <c r="AA26" i="7" s="1"/>
  <c r="DT97" i="1"/>
  <c r="AB97" i="7" s="1"/>
  <c r="DS32" i="1"/>
  <c r="AA32" i="7" s="1"/>
  <c r="DL88" i="1"/>
  <c r="T88" i="7" s="1"/>
  <c r="DQ111" i="1"/>
  <c r="Y111" i="7" s="1"/>
  <c r="DS94" i="1"/>
  <c r="AA94" i="7" s="1"/>
  <c r="DM125" i="1"/>
  <c r="U125" i="7" s="1"/>
  <c r="DS118" i="1"/>
  <c r="AA118" i="7" s="1"/>
  <c r="DN21" i="1"/>
  <c r="V21" i="7" s="1"/>
  <c r="DN35" i="1"/>
  <c r="V35" i="7" s="1"/>
  <c r="DJ77" i="1"/>
  <c r="R77" i="7" s="1"/>
  <c r="DT50" i="1"/>
  <c r="AB50" i="7" s="1"/>
  <c r="DP128" i="1"/>
  <c r="X128" i="7" s="1"/>
  <c r="DS34" i="1"/>
  <c r="AA34" i="7" s="1"/>
  <c r="DS82" i="1"/>
  <c r="AA82" i="7" s="1"/>
  <c r="DJ42" i="1"/>
  <c r="R42" i="7" s="1"/>
  <c r="DT105" i="1"/>
  <c r="AB105" i="7" s="1"/>
  <c r="DL56" i="1"/>
  <c r="T56" i="7" s="1"/>
  <c r="DI79" i="1"/>
  <c r="Q79" i="7" s="1"/>
  <c r="DO20" i="1"/>
  <c r="W20" i="7" s="1"/>
  <c r="DJ11" i="1"/>
  <c r="R11" i="7" s="1"/>
  <c r="DM119" i="1"/>
  <c r="U119" i="7" s="1"/>
  <c r="DT59" i="1"/>
  <c r="AB59" i="7" s="1"/>
  <c r="DN46" i="1"/>
  <c r="V46" i="7" s="1"/>
  <c r="DN110" i="1"/>
  <c r="V110" i="7" s="1"/>
  <c r="DI68" i="1"/>
  <c r="Q68" i="7" s="1"/>
  <c r="DM100" i="1"/>
  <c r="U100" i="7" s="1"/>
  <c r="DN124" i="1"/>
  <c r="V124" i="7" s="1"/>
  <c r="DN96" i="1"/>
  <c r="V96" i="7" s="1"/>
  <c r="DR70" i="1"/>
  <c r="Z70" i="7" s="1"/>
  <c r="DP85" i="1"/>
  <c r="X85" i="7" s="1"/>
  <c r="DI47" i="1"/>
  <c r="Q47" i="7" s="1"/>
  <c r="DL27" i="1"/>
  <c r="T27" i="7" s="1"/>
  <c r="DJ108" i="1"/>
  <c r="R108" i="7" s="1"/>
  <c r="DR69" i="1"/>
  <c r="Z69" i="7" s="1"/>
  <c r="DI88" i="1"/>
  <c r="Q88" i="7" s="1"/>
  <c r="DS128" i="1"/>
  <c r="AA128" i="7" s="1"/>
  <c r="DJ36" i="1"/>
  <c r="R36" i="7" s="1"/>
  <c r="DS6" i="1"/>
  <c r="AA6" i="7" s="1"/>
  <c r="DI72" i="1"/>
  <c r="Q72" i="7" s="1"/>
  <c r="DL38" i="1"/>
  <c r="T38" i="7" s="1"/>
  <c r="DN87" i="1"/>
  <c r="V87" i="7" s="1"/>
  <c r="DN75" i="1"/>
  <c r="V75" i="7" s="1"/>
  <c r="DN6" i="1"/>
  <c r="V6" i="7" s="1"/>
  <c r="DT51" i="1"/>
  <c r="AB51" i="7" s="1"/>
  <c r="DT55" i="1"/>
  <c r="AB55" i="7" s="1"/>
  <c r="DM23" i="1"/>
  <c r="U23" i="7" s="1"/>
  <c r="DM94" i="1"/>
  <c r="U94" i="7" s="1"/>
  <c r="DI110" i="1"/>
  <c r="Q110" i="7" s="1"/>
  <c r="DS75" i="1"/>
  <c r="AA75" i="7" s="1"/>
  <c r="DJ38" i="1"/>
  <c r="R38" i="7" s="1"/>
  <c r="DN51" i="1"/>
  <c r="V51" i="7" s="1"/>
  <c r="DK10" i="1"/>
  <c r="S10" i="7" s="1"/>
  <c r="DP14" i="1"/>
  <c r="X14" i="7" s="1"/>
  <c r="DM116" i="1"/>
  <c r="U116" i="7" s="1"/>
  <c r="DT118" i="1"/>
  <c r="AB118" i="7" s="1"/>
  <c r="DS24" i="1"/>
  <c r="AA24" i="7" s="1"/>
  <c r="DT128" i="1"/>
  <c r="AB128" i="7" s="1"/>
  <c r="DJ66" i="1"/>
  <c r="R66" i="7" s="1"/>
  <c r="DS70" i="1"/>
  <c r="AA70" i="7" s="1"/>
  <c r="DM66" i="1"/>
  <c r="U66" i="7" s="1"/>
  <c r="DR37" i="1"/>
  <c r="Z37" i="7" s="1"/>
  <c r="DT31" i="1"/>
  <c r="AB31" i="7" s="1"/>
  <c r="DO55" i="1"/>
  <c r="W55" i="7" s="1"/>
  <c r="DM54" i="1"/>
  <c r="U54" i="7" s="1"/>
  <c r="DM92" i="1"/>
  <c r="U92" i="7" s="1"/>
  <c r="DJ102" i="1"/>
  <c r="R102" i="7" s="1"/>
  <c r="DT90" i="1"/>
  <c r="AB90" i="7" s="1"/>
  <c r="DK120" i="1"/>
  <c r="S120" i="7" s="1"/>
  <c r="DO84" i="1"/>
  <c r="W84" i="7" s="1"/>
  <c r="DT121" i="1"/>
  <c r="AB121" i="7" s="1"/>
  <c r="DM73" i="1"/>
  <c r="U73" i="7" s="1"/>
  <c r="DP26" i="1"/>
  <c r="X26" i="7" s="1"/>
  <c r="DM126" i="1"/>
  <c r="U126" i="7" s="1"/>
  <c r="DP90" i="1"/>
  <c r="X90" i="7" s="1"/>
  <c r="DL89" i="1"/>
  <c r="T89" i="7" s="1"/>
  <c r="DI27" i="1"/>
  <c r="Q27" i="7" s="1"/>
  <c r="DJ45" i="1"/>
  <c r="R45" i="7" s="1"/>
  <c r="DM102" i="1"/>
  <c r="U102" i="7" s="1"/>
  <c r="DO81" i="1"/>
  <c r="W81" i="7" s="1"/>
  <c r="DM28" i="1"/>
  <c r="U28" i="7" s="1"/>
  <c r="DP121" i="1"/>
  <c r="X121" i="7" s="1"/>
  <c r="DM20" i="1"/>
  <c r="U20" i="7" s="1"/>
  <c r="DR57" i="1"/>
  <c r="Z57" i="7" s="1"/>
  <c r="DK76" i="1"/>
  <c r="S76" i="7" s="1"/>
  <c r="DK71" i="1"/>
  <c r="S71" i="7" s="1"/>
  <c r="DR48" i="1"/>
  <c r="Z48" i="7" s="1"/>
  <c r="DL60" i="1"/>
  <c r="T60" i="7" s="1"/>
  <c r="DJ61" i="1"/>
  <c r="R61" i="7" s="1"/>
  <c r="DR121" i="1"/>
  <c r="Z121" i="7" s="1"/>
  <c r="DI38" i="1"/>
  <c r="Q38" i="7" s="1"/>
  <c r="DL44" i="1"/>
  <c r="T44" i="7" s="1"/>
  <c r="DI12" i="1"/>
  <c r="Q12" i="7" s="1"/>
  <c r="DS41" i="1"/>
  <c r="AA41" i="7" s="1"/>
  <c r="DK28" i="1"/>
  <c r="S28" i="7" s="1"/>
  <c r="DS121" i="1"/>
  <c r="AA121" i="7" s="1"/>
  <c r="DJ24" i="1"/>
  <c r="R24" i="7" s="1"/>
  <c r="DP117" i="1"/>
  <c r="X117" i="7" s="1"/>
  <c r="DK47" i="1"/>
  <c r="S47" i="7" s="1"/>
  <c r="DJ64" i="1"/>
  <c r="R64" i="7" s="1"/>
  <c r="DS54" i="1"/>
  <c r="AA54" i="7" s="1"/>
  <c r="DT69" i="1"/>
  <c r="AB69" i="7" s="1"/>
  <c r="DO22" i="1"/>
  <c r="W22" i="7" s="1"/>
  <c r="DT66" i="1"/>
  <c r="AB66" i="7" s="1"/>
  <c r="DR60" i="1"/>
  <c r="Z60" i="7" s="1"/>
  <c r="DI120" i="1"/>
  <c r="Q120" i="7" s="1"/>
  <c r="DO114" i="1"/>
  <c r="W114" i="7" s="1"/>
  <c r="DO12" i="1"/>
  <c r="W12" i="7" s="1"/>
  <c r="DN63" i="1"/>
  <c r="V63" i="7" s="1"/>
  <c r="DL75" i="1"/>
  <c r="T75" i="7" s="1"/>
  <c r="DJ91" i="1"/>
  <c r="R91" i="7" s="1"/>
  <c r="DN62" i="1"/>
  <c r="V62" i="7" s="1"/>
  <c r="DM69" i="1"/>
  <c r="U69" i="7" s="1"/>
  <c r="DO10" i="1"/>
  <c r="W10" i="7" s="1"/>
  <c r="DT57" i="1"/>
  <c r="AB57" i="7" s="1"/>
  <c r="DS86" i="1"/>
  <c r="AA86" i="7" s="1"/>
  <c r="DN30" i="1"/>
  <c r="V30" i="7" s="1"/>
  <c r="DS12" i="1"/>
  <c r="AA12" i="7" s="1"/>
  <c r="DP60" i="1"/>
  <c r="X60" i="7" s="1"/>
  <c r="DT26" i="1"/>
  <c r="AB26" i="7" s="1"/>
  <c r="DK118" i="1"/>
  <c r="S118" i="7" s="1"/>
  <c r="DP116" i="1"/>
  <c r="X116" i="7" s="1"/>
  <c r="DM24" i="1"/>
  <c r="U24" i="7" s="1"/>
  <c r="DS119" i="1"/>
  <c r="AA119" i="7" s="1"/>
  <c r="DP127" i="1"/>
  <c r="X127" i="7" s="1"/>
  <c r="DN125" i="1"/>
  <c r="V125" i="7" s="1"/>
  <c r="DP106" i="1"/>
  <c r="X106" i="7" s="1"/>
  <c r="DO105" i="1"/>
  <c r="W105" i="7" s="1"/>
  <c r="DQ92" i="1"/>
  <c r="Y92" i="7" s="1"/>
  <c r="DP145" i="1"/>
  <c r="X145" i="7" s="1"/>
  <c r="DQ72" i="1"/>
  <c r="Y72" i="7" s="1"/>
  <c r="DS84" i="1"/>
  <c r="AA84" i="7" s="1"/>
  <c r="DN27" i="1"/>
  <c r="V27" i="7" s="1"/>
  <c r="DN28" i="1"/>
  <c r="V28" i="7" s="1"/>
  <c r="DP103" i="1"/>
  <c r="X103" i="7" s="1"/>
  <c r="DP123" i="1"/>
  <c r="X123" i="7" s="1"/>
  <c r="DN76" i="1"/>
  <c r="V76" i="7" s="1"/>
  <c r="DI64" i="1"/>
  <c r="Q64" i="7" s="1"/>
  <c r="DM89" i="1"/>
  <c r="U89" i="7" s="1"/>
  <c r="DI77" i="1"/>
  <c r="Q77" i="7" s="1"/>
  <c r="DJ125" i="1"/>
  <c r="R125" i="7" s="1"/>
  <c r="DT25" i="1"/>
  <c r="AB25" i="7" s="1"/>
  <c r="DM113" i="1"/>
  <c r="U113" i="7" s="1"/>
  <c r="DK114" i="1"/>
  <c r="S114" i="7" s="1"/>
  <c r="DR16" i="1"/>
  <c r="Z16" i="7" s="1"/>
  <c r="DI75" i="1"/>
  <c r="Q75" i="7" s="1"/>
  <c r="DQ125" i="1"/>
  <c r="Y125" i="7" s="1"/>
  <c r="DQ17" i="1"/>
  <c r="Y17" i="7" s="1"/>
  <c r="DK96" i="1"/>
  <c r="S96" i="7" s="1"/>
  <c r="DP20" i="1"/>
  <c r="X20" i="7" s="1"/>
  <c r="DK56" i="1"/>
  <c r="S56" i="7" s="1"/>
  <c r="DM104" i="1"/>
  <c r="U104" i="7" s="1"/>
  <c r="DI101" i="1"/>
  <c r="Q101" i="7" s="1"/>
  <c r="DI98" i="1"/>
  <c r="Q98" i="7" s="1"/>
  <c r="DJ71" i="1"/>
  <c r="R71" i="7" s="1"/>
  <c r="DP55" i="1"/>
  <c r="X55" i="7" s="1"/>
  <c r="DO60" i="1"/>
  <c r="W60" i="7" s="1"/>
  <c r="DR86" i="1"/>
  <c r="Z86" i="7" s="1"/>
  <c r="DI70" i="1"/>
  <c r="Q70" i="7" s="1"/>
  <c r="DN18" i="1"/>
  <c r="V18" i="7" s="1"/>
  <c r="DP78" i="1"/>
  <c r="X78" i="7" s="1"/>
  <c r="DO65" i="1"/>
  <c r="W65" i="7" s="1"/>
  <c r="DQ34" i="1"/>
  <c r="Y34" i="7" s="1"/>
  <c r="DQ93" i="1"/>
  <c r="Y93" i="7" s="1"/>
  <c r="DK122" i="1"/>
  <c r="S122" i="7" s="1"/>
  <c r="DM118" i="1"/>
  <c r="U118" i="7" s="1"/>
  <c r="DQ94" i="1"/>
  <c r="Y94" i="7" s="1"/>
  <c r="DQ43" i="1"/>
  <c r="Y43" i="7" s="1"/>
  <c r="DI23" i="1"/>
  <c r="Q23" i="7" s="1"/>
  <c r="DO37" i="1"/>
  <c r="W37" i="7" s="1"/>
  <c r="DT58" i="1"/>
  <c r="AB58" i="7" s="1"/>
  <c r="DI90" i="1"/>
  <c r="Q90" i="7" s="1"/>
  <c r="DP32" i="1"/>
  <c r="X32" i="7" s="1"/>
  <c r="DI65" i="1"/>
  <c r="Q65" i="7" s="1"/>
  <c r="DT96" i="1"/>
  <c r="AB96" i="7" s="1"/>
  <c r="DK19" i="1"/>
  <c r="S19" i="7" s="1"/>
  <c r="DM56" i="1"/>
  <c r="U56" i="7" s="1"/>
  <c r="DT72" i="1"/>
  <c r="AB72" i="7" s="1"/>
  <c r="DN73" i="1"/>
  <c r="V73" i="7" s="1"/>
  <c r="DS68" i="1"/>
  <c r="AA68" i="7" s="1"/>
  <c r="DN22" i="1"/>
  <c r="V22" i="7" s="1"/>
  <c r="DP86" i="1"/>
  <c r="X86" i="7" s="1"/>
  <c r="DL110" i="1"/>
  <c r="T110" i="7" s="1"/>
  <c r="DP109" i="1"/>
  <c r="X109" i="7" s="1"/>
  <c r="DS104" i="1"/>
  <c r="AA104" i="7" s="1"/>
  <c r="DI103" i="1"/>
  <c r="Q103" i="7" s="1"/>
  <c r="DL48" i="1"/>
  <c r="T48" i="7" s="1"/>
  <c r="DJ123" i="1"/>
  <c r="R123" i="7" s="1"/>
  <c r="DK112" i="1"/>
  <c r="S112" i="7" s="1"/>
  <c r="DP112" i="1"/>
  <c r="X112" i="7" s="1"/>
  <c r="DT95" i="1"/>
  <c r="AB95" i="7" s="1"/>
  <c r="DT70" i="1"/>
  <c r="AB70" i="7" s="1"/>
  <c r="DR101" i="1"/>
  <c r="Z101" i="7" s="1"/>
  <c r="DJ58" i="1"/>
  <c r="R58" i="7" s="1"/>
  <c r="DN117" i="1"/>
  <c r="V117" i="7" s="1"/>
  <c r="DM8" i="1"/>
  <c r="U8" i="7" s="1"/>
  <c r="DQ10" i="1"/>
  <c r="Y10" i="7" s="1"/>
  <c r="DP9" i="1"/>
  <c r="X9" i="7" s="1"/>
  <c r="DP50" i="1"/>
  <c r="X50" i="7" s="1"/>
  <c r="DM84" i="1"/>
  <c r="U84" i="7" s="1"/>
  <c r="DM29" i="1"/>
  <c r="U29" i="7" s="1"/>
  <c r="DK46" i="1"/>
  <c r="S46" i="7" s="1"/>
  <c r="DO28" i="1"/>
  <c r="W28" i="7" s="1"/>
  <c r="DN85" i="1"/>
  <c r="V85" i="7" s="1"/>
  <c r="DQ24" i="1"/>
  <c r="Y24" i="7" s="1"/>
  <c r="DS61" i="1"/>
  <c r="AA61" i="7" s="1"/>
  <c r="DQ21" i="1"/>
  <c r="Y21" i="7" s="1"/>
  <c r="DS19" i="1"/>
  <c r="AA19" i="7" s="1"/>
  <c r="DQ20" i="1"/>
  <c r="Y20" i="7" s="1"/>
  <c r="DM68" i="1"/>
  <c r="U68" i="7" s="1"/>
  <c r="DL70" i="1"/>
  <c r="T70" i="7" s="1"/>
  <c r="DL84" i="1"/>
  <c r="T84" i="7" s="1"/>
  <c r="DT89" i="1"/>
  <c r="AB89" i="7" s="1"/>
  <c r="DQ116" i="1"/>
  <c r="Y116" i="7" s="1"/>
  <c r="DT21" i="1"/>
  <c r="AB21" i="7" s="1"/>
  <c r="DI45" i="1"/>
  <c r="Q45" i="7" s="1"/>
  <c r="DS117" i="1"/>
  <c r="AA117" i="7" s="1"/>
  <c r="DO7" i="1"/>
  <c r="W7" i="7" s="1"/>
  <c r="DJ86" i="1"/>
  <c r="R86" i="7" s="1"/>
  <c r="DT67" i="1"/>
  <c r="AB67" i="7" s="1"/>
  <c r="DT54" i="1"/>
  <c r="AB54" i="7" s="1"/>
  <c r="DP63" i="1"/>
  <c r="X63" i="7" s="1"/>
  <c r="DM114" i="1"/>
  <c r="U114" i="7" s="1"/>
  <c r="DT43" i="1"/>
  <c r="AB43" i="7" s="1"/>
  <c r="DT82" i="1"/>
  <c r="AB82" i="7" s="1"/>
  <c r="DT48" i="1"/>
  <c r="AB48" i="7" s="1"/>
  <c r="DK81" i="1"/>
  <c r="S81" i="7" s="1"/>
  <c r="DO67" i="1"/>
  <c r="W67" i="7" s="1"/>
  <c r="DR74" i="1"/>
  <c r="Z74" i="7" s="1"/>
  <c r="DT92" i="1"/>
  <c r="AB92" i="7" s="1"/>
  <c r="DP118" i="1"/>
  <c r="X118" i="7" s="1"/>
  <c r="DL76" i="1"/>
  <c r="T76" i="7" s="1"/>
  <c r="DN109" i="1"/>
  <c r="V109" i="7" s="1"/>
  <c r="DO118" i="1"/>
  <c r="W118" i="7" s="1"/>
  <c r="DS69" i="1"/>
  <c r="AA69" i="7" s="1"/>
  <c r="DR41" i="1"/>
  <c r="Z41" i="7" s="1"/>
  <c r="DR81" i="1"/>
  <c r="Z81" i="7" s="1"/>
  <c r="DI86" i="1"/>
  <c r="Q86" i="7" s="1"/>
  <c r="DK100" i="1"/>
  <c r="S100" i="7" s="1"/>
  <c r="DM13" i="1"/>
  <c r="U13" i="7" s="1"/>
  <c r="DM65" i="1"/>
  <c r="U65" i="7" s="1"/>
  <c r="DJ90" i="1"/>
  <c r="R90" i="7" s="1"/>
  <c r="DO120" i="1"/>
  <c r="W120" i="7" s="1"/>
  <c r="DL79" i="1"/>
  <c r="T79" i="7" s="1"/>
  <c r="DP114" i="1"/>
  <c r="X114" i="7" s="1"/>
  <c r="DL18" i="1"/>
  <c r="T18" i="7" s="1"/>
  <c r="DI95" i="1"/>
  <c r="Q95" i="7" s="1"/>
  <c r="DN8" i="1"/>
  <c r="V8" i="7" s="1"/>
  <c r="DM107" i="1"/>
  <c r="U107" i="7" s="1"/>
  <c r="DL32" i="1"/>
  <c r="T32" i="7" s="1"/>
  <c r="DL83" i="1"/>
  <c r="T83" i="7" s="1"/>
  <c r="DL102" i="1"/>
  <c r="T102" i="7" s="1"/>
  <c r="DJ97" i="1"/>
  <c r="R97" i="7" s="1"/>
  <c r="DO66" i="1"/>
  <c r="W66" i="7" s="1"/>
  <c r="DQ22" i="1"/>
  <c r="Y22" i="7" s="1"/>
  <c r="DI92" i="1"/>
  <c r="Q92" i="7" s="1"/>
  <c r="DT84" i="1"/>
  <c r="AB84" i="7" s="1"/>
  <c r="DS17" i="1"/>
  <c r="AA17" i="7" s="1"/>
  <c r="DL145" i="1"/>
  <c r="T145" i="7" s="1"/>
  <c r="DM123" i="1"/>
  <c r="U123" i="7" s="1"/>
  <c r="DJ14" i="1"/>
  <c r="R14" i="7" s="1"/>
  <c r="DP95" i="1"/>
  <c r="X95" i="7" s="1"/>
  <c r="DQ120" i="1"/>
  <c r="Y120" i="7" s="1"/>
  <c r="DN54" i="1"/>
  <c r="V54" i="7" s="1"/>
  <c r="DT32" i="1"/>
  <c r="AB32" i="7" s="1"/>
  <c r="DL37" i="1"/>
  <c r="T37" i="7" s="1"/>
  <c r="DQ99" i="1"/>
  <c r="Y99" i="7" s="1"/>
  <c r="DO46" i="1"/>
  <c r="W46" i="7" s="1"/>
  <c r="DJ127" i="1"/>
  <c r="R127" i="7" s="1"/>
  <c r="DJ48" i="1"/>
  <c r="R48" i="7" s="1"/>
  <c r="DQ49" i="1"/>
  <c r="Y49" i="7" s="1"/>
  <c r="DK31" i="1"/>
  <c r="S31" i="7" s="1"/>
  <c r="DP43" i="1"/>
  <c r="X43" i="7" s="1"/>
  <c r="DK69" i="1"/>
  <c r="S69" i="7" s="1"/>
  <c r="DL109" i="1"/>
  <c r="T109" i="7" s="1"/>
  <c r="DM78" i="1"/>
  <c r="U78" i="7" s="1"/>
  <c r="DJ106" i="1"/>
  <c r="R106" i="7" s="1"/>
  <c r="DJ16" i="1"/>
  <c r="R16" i="7" s="1"/>
  <c r="DR23" i="1"/>
  <c r="Z23" i="7" s="1"/>
  <c r="DT114" i="1"/>
  <c r="AB114" i="7" s="1"/>
  <c r="DL99" i="1"/>
  <c r="T99" i="7" s="1"/>
  <c r="DO59" i="1"/>
  <c r="W59" i="7" s="1"/>
  <c r="DT127" i="1"/>
  <c r="AB127" i="7" s="1"/>
  <c r="DK23" i="1"/>
  <c r="S23" i="7" s="1"/>
  <c r="DO107" i="1"/>
  <c r="W107" i="7" s="1"/>
  <c r="DO127" i="1"/>
  <c r="W127" i="7" s="1"/>
  <c r="DI9" i="1"/>
  <c r="Q9" i="7" s="1"/>
  <c r="DO108" i="1"/>
  <c r="W108" i="7" s="1"/>
  <c r="DS66" i="1"/>
  <c r="AA66" i="7" s="1"/>
  <c r="DJ8" i="1"/>
  <c r="R8" i="7" s="1"/>
  <c r="DL9" i="1"/>
  <c r="T9" i="7" s="1"/>
  <c r="DN7" i="1"/>
  <c r="V7" i="7" s="1"/>
  <c r="DS44" i="1"/>
  <c r="AA44" i="7" s="1"/>
  <c r="DS73" i="1"/>
  <c r="AA73" i="7" s="1"/>
  <c r="DK26" i="1"/>
  <c r="S26" i="7" s="1"/>
  <c r="DT123" i="1"/>
  <c r="AB123" i="7" s="1"/>
  <c r="DL12" i="1"/>
  <c r="T12" i="7" s="1"/>
  <c r="DP100" i="1"/>
  <c r="X100" i="7" s="1"/>
  <c r="DN25" i="1"/>
  <c r="V25" i="7" s="1"/>
  <c r="DN107" i="1"/>
  <c r="V107" i="7" s="1"/>
  <c r="DJ31" i="1"/>
  <c r="R31" i="7" s="1"/>
  <c r="DT65" i="1"/>
  <c r="AB65" i="7" s="1"/>
  <c r="DM111" i="1"/>
  <c r="U111" i="7" s="1"/>
  <c r="DP38" i="1"/>
  <c r="X38" i="7" s="1"/>
  <c r="DR116" i="1"/>
  <c r="Z116" i="7" s="1"/>
  <c r="DK51" i="1"/>
  <c r="S51" i="7" s="1"/>
  <c r="DN66" i="1"/>
  <c r="V66" i="7" s="1"/>
  <c r="DQ59" i="1"/>
  <c r="Y59" i="7" s="1"/>
  <c r="DK43" i="1"/>
  <c r="S43" i="7" s="1"/>
  <c r="DQ102" i="1"/>
  <c r="Y102" i="7" s="1"/>
  <c r="DQ79" i="1"/>
  <c r="Y79" i="7" s="1"/>
  <c r="DI17" i="1"/>
  <c r="Q17" i="7" s="1"/>
  <c r="DQ25" i="1"/>
  <c r="Y25" i="7" s="1"/>
  <c r="DL36" i="1"/>
  <c r="T36" i="7" s="1"/>
  <c r="DI67" i="1"/>
  <c r="Q67" i="7" s="1"/>
  <c r="DQ32" i="1"/>
  <c r="Y32" i="7" s="1"/>
  <c r="DQ85" i="1"/>
  <c r="Y85" i="7" s="1"/>
  <c r="DL42" i="1"/>
  <c r="T42" i="7" s="1"/>
  <c r="DN26" i="1"/>
  <c r="V26" i="7" s="1"/>
  <c r="DO85" i="1"/>
  <c r="W85" i="7" s="1"/>
  <c r="DQ110" i="1"/>
  <c r="Y110" i="7" s="1"/>
  <c r="DP122" i="1"/>
  <c r="X122" i="7" s="1"/>
  <c r="DP30" i="1"/>
  <c r="X30" i="7" s="1"/>
  <c r="DR108" i="1"/>
  <c r="Z108" i="7" s="1"/>
  <c r="DK52" i="1"/>
  <c r="S52" i="7" s="1"/>
  <c r="DR18" i="1"/>
  <c r="Z18" i="7" s="1"/>
  <c r="DR68" i="1"/>
  <c r="Z68" i="7" s="1"/>
  <c r="DQ62" i="1"/>
  <c r="Y62" i="7" s="1"/>
  <c r="DQ28" i="1"/>
  <c r="Y28" i="7" s="1"/>
  <c r="DO51" i="1"/>
  <c r="W51" i="7" s="1"/>
  <c r="DS16" i="1"/>
  <c r="AA16" i="7" s="1"/>
  <c r="DI127" i="1"/>
  <c r="Q127" i="7" s="1"/>
  <c r="DQ84" i="1"/>
  <c r="Y84" i="7" s="1"/>
  <c r="DQ83" i="1"/>
  <c r="Y83" i="7" s="1"/>
  <c r="DI16" i="1"/>
  <c r="Q16" i="7" s="1"/>
  <c r="DR98" i="1"/>
  <c r="Z98" i="7" s="1"/>
  <c r="DS8" i="1"/>
  <c r="AA8" i="7" s="1"/>
  <c r="DP24" i="1"/>
  <c r="X24" i="7" s="1"/>
  <c r="DI50" i="1"/>
  <c r="Q50" i="7" s="1"/>
  <c r="DM127" i="1"/>
  <c r="U127" i="7" s="1"/>
  <c r="DO119" i="1"/>
  <c r="W119" i="7" s="1"/>
  <c r="DK50" i="1"/>
  <c r="S50" i="7" s="1"/>
  <c r="DO44" i="1"/>
  <c r="W44" i="7" s="1"/>
  <c r="DQ54" i="1"/>
  <c r="Y54" i="7" s="1"/>
  <c r="DI59" i="1"/>
  <c r="Q59" i="7" s="1"/>
  <c r="DL121" i="1"/>
  <c r="T121" i="7" s="1"/>
  <c r="DS83" i="1"/>
  <c r="AA83" i="7" s="1"/>
  <c r="DR20" i="1"/>
  <c r="Z20" i="7" s="1"/>
  <c r="DK70" i="1"/>
  <c r="S70" i="7" s="1"/>
  <c r="DP65" i="1"/>
  <c r="X65" i="7" s="1"/>
  <c r="DI78" i="1"/>
  <c r="Q78" i="7" s="1"/>
  <c r="DM57" i="1"/>
  <c r="U57" i="7" s="1"/>
  <c r="DS47" i="1"/>
  <c r="AA47" i="7" s="1"/>
  <c r="DK107" i="1"/>
  <c r="S107" i="7" s="1"/>
  <c r="DQ96" i="1"/>
  <c r="Y96" i="7" s="1"/>
  <c r="DR117" i="1"/>
  <c r="Z117" i="7" s="1"/>
  <c r="DK41" i="1"/>
  <c r="S41" i="7" s="1"/>
  <c r="DM120" i="1"/>
  <c r="U120" i="7" s="1"/>
  <c r="DO145" i="1"/>
  <c r="W145" i="7" s="1"/>
  <c r="DP53" i="1"/>
  <c r="X53" i="7" s="1"/>
  <c r="DK104" i="1"/>
  <c r="S104" i="7" s="1"/>
  <c r="DP89" i="1"/>
  <c r="X89" i="7" s="1"/>
  <c r="DR29" i="1"/>
  <c r="Z29" i="7" s="1"/>
  <c r="DI109" i="1"/>
  <c r="Q109" i="7" s="1"/>
  <c r="DN42" i="1"/>
  <c r="V42" i="7" s="1"/>
  <c r="DR106" i="1"/>
  <c r="Z106" i="7" s="1"/>
  <c r="DM55" i="1"/>
  <c r="U55" i="7" s="1"/>
  <c r="DQ65" i="1"/>
  <c r="Y65" i="7" s="1"/>
  <c r="DN69" i="1"/>
  <c r="V69" i="7" s="1"/>
  <c r="DM36" i="1"/>
  <c r="U36" i="7" s="1"/>
  <c r="DI29" i="1"/>
  <c r="Q29" i="7" s="1"/>
  <c r="DO116" i="1"/>
  <c r="W116" i="7" s="1"/>
  <c r="DR87" i="1"/>
  <c r="Z87" i="7" s="1"/>
  <c r="DP77" i="1"/>
  <c r="X77" i="7" s="1"/>
  <c r="DO80" i="1"/>
  <c r="W80" i="7" s="1"/>
  <c r="DQ40" i="1"/>
  <c r="Y40" i="7" s="1"/>
  <c r="DR24" i="1"/>
  <c r="Z24" i="7" s="1"/>
  <c r="DK59" i="1"/>
  <c r="S59" i="7" s="1"/>
  <c r="DK90" i="1"/>
  <c r="S90" i="7" s="1"/>
  <c r="DQ13" i="1"/>
  <c r="Y13" i="7" s="1"/>
  <c r="DP57" i="1"/>
  <c r="X57" i="7" s="1"/>
  <c r="DP120" i="1"/>
  <c r="X120" i="7" s="1"/>
  <c r="DR104" i="1"/>
  <c r="Z104" i="7" s="1"/>
  <c r="DK17" i="1"/>
  <c r="S17" i="7" s="1"/>
  <c r="DI55" i="1"/>
  <c r="Q55" i="7" s="1"/>
  <c r="DK40" i="1"/>
  <c r="S40" i="7" s="1"/>
  <c r="DP68" i="1"/>
  <c r="X68" i="7" s="1"/>
  <c r="DL97" i="1"/>
  <c r="T97" i="7" s="1"/>
  <c r="DS18" i="1"/>
  <c r="AA18" i="7" s="1"/>
  <c r="DR110" i="1"/>
  <c r="Z110" i="7" s="1"/>
  <c r="DK22" i="1"/>
  <c r="S22" i="7" s="1"/>
  <c r="DO77" i="1"/>
  <c r="W77" i="7" s="1"/>
  <c r="DQ36" i="1"/>
  <c r="Y36" i="7" s="1"/>
  <c r="DL124" i="1"/>
  <c r="T124" i="7" s="1"/>
  <c r="DP19" i="1"/>
  <c r="X19" i="7" s="1"/>
  <c r="DM77" i="1"/>
  <c r="U77" i="7" s="1"/>
  <c r="DR46" i="1"/>
  <c r="Z46" i="7" s="1"/>
  <c r="DN145" i="1"/>
  <c r="V145" i="7" s="1"/>
  <c r="DK48" i="1"/>
  <c r="S48" i="7" s="1"/>
  <c r="DL94" i="1"/>
  <c r="T94" i="7" s="1"/>
  <c r="DQ122" i="1"/>
  <c r="Y122" i="7" s="1"/>
  <c r="DO6" i="1"/>
  <c r="W6" i="7" s="1"/>
  <c r="DI20" i="1"/>
  <c r="Q20" i="7" s="1"/>
  <c r="DJ27" i="1"/>
  <c r="R27" i="7" s="1"/>
  <c r="DL30" i="1"/>
  <c r="T30" i="7" s="1"/>
  <c r="DN49" i="1"/>
  <c r="V49" i="7" s="1"/>
  <c r="DS77" i="1"/>
  <c r="AA77" i="7" s="1"/>
  <c r="DJ52" i="1"/>
  <c r="R52" i="7" s="1"/>
  <c r="DJ126" i="1"/>
  <c r="R126" i="7" s="1"/>
  <c r="DN118" i="1"/>
  <c r="V118" i="7" s="1"/>
  <c r="DL57" i="1"/>
  <c r="T57" i="7" s="1"/>
  <c r="DK64" i="1"/>
  <c r="S64" i="7" s="1"/>
  <c r="DK105" i="1"/>
  <c r="S105" i="7" s="1"/>
  <c r="DR122" i="1"/>
  <c r="Z122" i="7" s="1"/>
  <c r="DP98" i="1"/>
  <c r="X98" i="7" s="1"/>
  <c r="DR72" i="1"/>
  <c r="Z72" i="7" s="1"/>
  <c r="DM121" i="1"/>
  <c r="U121" i="7" s="1"/>
  <c r="DL98" i="1"/>
  <c r="T98" i="7" s="1"/>
  <c r="DN67" i="1"/>
  <c r="V67" i="7" s="1"/>
  <c r="DP62" i="1"/>
  <c r="X62" i="7" s="1"/>
  <c r="DO8" i="1"/>
  <c r="W8" i="7" s="1"/>
  <c r="DT38" i="1"/>
  <c r="AB38" i="7" s="1"/>
  <c r="DN113" i="1"/>
  <c r="V113" i="7" s="1"/>
  <c r="DM50" i="1"/>
  <c r="U50" i="7" s="1"/>
  <c r="DI105" i="1"/>
  <c r="Q105" i="7" s="1"/>
  <c r="DJ119" i="1"/>
  <c r="R119" i="7" s="1"/>
  <c r="DK74" i="1"/>
  <c r="S74" i="7" s="1"/>
  <c r="DM32" i="1"/>
  <c r="U32" i="7" s="1"/>
  <c r="DL118" i="1"/>
  <c r="T118" i="7" s="1"/>
  <c r="DN16" i="1"/>
  <c r="V16" i="7" s="1"/>
  <c r="DO89" i="1"/>
  <c r="W89" i="7" s="1"/>
  <c r="DO30" i="1"/>
  <c r="W30" i="7" s="1"/>
  <c r="DP115" i="1"/>
  <c r="X115" i="7" s="1"/>
  <c r="DS50" i="1"/>
  <c r="AA50" i="7" s="1"/>
  <c r="DT18" i="1"/>
  <c r="AB18" i="7" s="1"/>
  <c r="DQ63" i="1"/>
  <c r="Y63" i="7" s="1"/>
  <c r="DN120" i="1"/>
  <c r="V120" i="7" s="1"/>
  <c r="DP70" i="1"/>
  <c r="X70" i="7" s="1"/>
  <c r="DK99" i="1"/>
  <c r="S99" i="7" s="1"/>
  <c r="DR13" i="1"/>
  <c r="Z13" i="7" s="1"/>
  <c r="DM76" i="1"/>
  <c r="U76" i="7" s="1"/>
  <c r="DT16" i="1"/>
  <c r="AB16" i="7" s="1"/>
  <c r="DS100" i="1"/>
  <c r="AA100" i="7" s="1"/>
  <c r="DK37" i="1"/>
  <c r="S37" i="7" s="1"/>
  <c r="DJ83" i="1"/>
  <c r="R83" i="7" s="1"/>
  <c r="DL26" i="1"/>
  <c r="T26" i="7" s="1"/>
  <c r="DQ61" i="1"/>
  <c r="Y61" i="7" s="1"/>
  <c r="DL24" i="1"/>
  <c r="T24" i="7" s="1"/>
  <c r="DO92" i="1"/>
  <c r="W92" i="7" s="1"/>
  <c r="DP39" i="1"/>
  <c r="X39" i="7" s="1"/>
  <c r="DL126" i="1"/>
  <c r="T126" i="7" s="1"/>
  <c r="DS103" i="1"/>
  <c r="AA103" i="7" s="1"/>
  <c r="DT109" i="1"/>
  <c r="AB109" i="7" s="1"/>
  <c r="DL117" i="1"/>
  <c r="T117" i="7" s="1"/>
  <c r="DK20" i="1"/>
  <c r="S20" i="7" s="1"/>
  <c r="DO79" i="1"/>
  <c r="W79" i="7" s="1"/>
  <c r="DS52" i="1"/>
  <c r="AA52" i="7" s="1"/>
  <c r="DS127" i="1"/>
  <c r="AA127" i="7" s="1"/>
  <c r="DT13" i="1"/>
  <c r="AB13" i="7" s="1"/>
  <c r="DI6" i="1"/>
  <c r="Q6" i="7" s="1"/>
  <c r="DQ35" i="1"/>
  <c r="Y35" i="7" s="1"/>
  <c r="DT122" i="1"/>
  <c r="AB122" i="7" s="1"/>
  <c r="DL127" i="1"/>
  <c r="T127" i="7" s="1"/>
  <c r="DO23" i="1"/>
  <c r="W23" i="7" s="1"/>
  <c r="DO99" i="1"/>
  <c r="W99" i="7" s="1"/>
  <c r="DL31" i="1"/>
  <c r="T31" i="7" s="1"/>
  <c r="DO53" i="1"/>
  <c r="W53" i="7" s="1"/>
  <c r="DM99" i="1"/>
  <c r="U99" i="7" s="1"/>
  <c r="DM46" i="1"/>
  <c r="U46" i="7" s="1"/>
  <c r="DT73" i="1"/>
  <c r="AB73" i="7" s="1"/>
  <c r="DT119" i="1"/>
  <c r="AB119" i="7" s="1"/>
  <c r="DT78" i="1"/>
  <c r="AB78" i="7" s="1"/>
  <c r="DJ75" i="1"/>
  <c r="R75" i="7" s="1"/>
  <c r="DT7" i="1"/>
  <c r="AB7" i="7" s="1"/>
  <c r="DQ81" i="1"/>
  <c r="Y81" i="7" s="1"/>
  <c r="DP52" i="1"/>
  <c r="X52" i="7" s="1"/>
  <c r="DK54" i="1"/>
  <c r="S54" i="7" s="1"/>
  <c r="DI46" i="1"/>
  <c r="Q46" i="7" s="1"/>
  <c r="DN70" i="1"/>
  <c r="V70" i="7" s="1"/>
  <c r="DT35" i="1"/>
  <c r="AB35" i="7" s="1"/>
  <c r="DL40" i="1"/>
  <c r="T40" i="7" s="1"/>
  <c r="DK44" i="1"/>
  <c r="S44" i="7" s="1"/>
  <c r="DR33" i="1"/>
  <c r="Z33" i="7" s="1"/>
  <c r="DJ85" i="1"/>
  <c r="R85" i="7" s="1"/>
  <c r="DS53" i="1"/>
  <c r="AA53" i="7" s="1"/>
  <c r="DO17" i="1"/>
  <c r="W17" i="7" s="1"/>
  <c r="DR126" i="1"/>
  <c r="Z126" i="7" s="1"/>
  <c r="DK87" i="1"/>
  <c r="S87" i="7" s="1"/>
  <c r="DK12" i="1"/>
  <c r="S12" i="7" s="1"/>
  <c r="DN53" i="1"/>
  <c r="V53" i="7" s="1"/>
  <c r="DI87" i="1"/>
  <c r="Q87" i="7" s="1"/>
  <c r="DM9" i="1"/>
  <c r="U9" i="7" s="1"/>
  <c r="DN84" i="1"/>
  <c r="V84" i="7" s="1"/>
  <c r="DR27" i="1"/>
  <c r="Z27" i="7" s="1"/>
  <c r="DQ112" i="1"/>
  <c r="Y112" i="7" s="1"/>
  <c r="DO27" i="1"/>
  <c r="W27" i="7" s="1"/>
  <c r="DN72" i="1"/>
  <c r="V72" i="7" s="1"/>
  <c r="DT104" i="1"/>
  <c r="AB104" i="7" s="1"/>
  <c r="DK97" i="1"/>
  <c r="S97" i="7" s="1"/>
  <c r="DT6" i="1"/>
  <c r="AB6" i="7" s="1"/>
  <c r="DN59" i="1"/>
  <c r="V59" i="7" s="1"/>
  <c r="DM110" i="1"/>
  <c r="U110" i="7" s="1"/>
  <c r="DM62" i="1"/>
  <c r="U62" i="7" s="1"/>
  <c r="DS35" i="1"/>
  <c r="AA35" i="7" s="1"/>
  <c r="DK39" i="1"/>
  <c r="S39" i="7" s="1"/>
  <c r="DL122" i="1"/>
  <c r="T122" i="7" s="1"/>
  <c r="DO75" i="1"/>
  <c r="W75" i="7" s="1"/>
  <c r="DN93" i="1"/>
  <c r="V93" i="7" s="1"/>
  <c r="DL115" i="1"/>
  <c r="T115" i="7" s="1"/>
  <c r="DP71" i="1"/>
  <c r="X71" i="7" s="1"/>
  <c r="DJ54" i="1"/>
  <c r="R54" i="7" s="1"/>
  <c r="DI13" i="1"/>
  <c r="Q13" i="7" s="1"/>
  <c r="DQ57" i="1"/>
  <c r="Y57" i="7" s="1"/>
  <c r="DP111" i="1"/>
  <c r="X111" i="7" s="1"/>
  <c r="DR105" i="1"/>
  <c r="Z105" i="7" s="1"/>
  <c r="DR107" i="1"/>
  <c r="Z107" i="7" s="1"/>
  <c r="DL35" i="1"/>
  <c r="T35" i="7" s="1"/>
  <c r="DL45" i="1"/>
  <c r="T45" i="7" s="1"/>
  <c r="DS79" i="1"/>
  <c r="AA79" i="7" s="1"/>
  <c r="DO109" i="1"/>
  <c r="W109" i="7" s="1"/>
  <c r="DL39" i="1"/>
  <c r="T39" i="7" s="1"/>
  <c r="DM105" i="1"/>
  <c r="U105" i="7" s="1"/>
  <c r="DQ46" i="1"/>
  <c r="Y46" i="7" s="1"/>
  <c r="DP34" i="1"/>
  <c r="X34" i="7" s="1"/>
  <c r="DN86" i="1"/>
  <c r="V86" i="7" s="1"/>
  <c r="DJ29" i="1"/>
  <c r="R29" i="7" s="1"/>
  <c r="DJ89" i="1"/>
  <c r="R89" i="7" s="1"/>
  <c r="DT124" i="1"/>
  <c r="AB124" i="7" s="1"/>
  <c r="DI112" i="1"/>
  <c r="Q112" i="7" s="1"/>
  <c r="DJ104" i="1"/>
  <c r="R104" i="7" s="1"/>
  <c r="DN32" i="1"/>
  <c r="V32" i="7" s="1"/>
  <c r="DK85" i="1"/>
  <c r="S85" i="7" s="1"/>
  <c r="DT47" i="1"/>
  <c r="AB47" i="7" s="1"/>
  <c r="DN121" i="1"/>
  <c r="V121" i="7" s="1"/>
  <c r="DN94" i="1"/>
  <c r="V94" i="7" s="1"/>
  <c r="DQ11" i="1"/>
  <c r="Y11" i="7" s="1"/>
  <c r="DI104" i="1"/>
  <c r="Q104" i="7" s="1"/>
  <c r="DP64" i="1"/>
  <c r="X64" i="7" s="1"/>
  <c r="DR21" i="1"/>
  <c r="Z21" i="7" s="1"/>
  <c r="DR55" i="1"/>
  <c r="Z55" i="7" s="1"/>
  <c r="DO128" i="1"/>
  <c r="W128" i="7" s="1"/>
  <c r="DP12" i="1"/>
  <c r="X12" i="7" s="1"/>
  <c r="DP10" i="1"/>
  <c r="X10" i="7" s="1"/>
  <c r="DK86" i="1"/>
  <c r="S86" i="7" s="1"/>
  <c r="DO57" i="1"/>
  <c r="W57" i="7" s="1"/>
  <c r="DR25" i="1"/>
  <c r="Z25" i="7" s="1"/>
  <c r="DO54" i="1"/>
  <c r="W54" i="7" s="1"/>
  <c r="DK84" i="1"/>
  <c r="S84" i="7" s="1"/>
  <c r="DO82" i="1"/>
  <c r="W82" i="7" s="1"/>
  <c r="DI60" i="1"/>
  <c r="Q60" i="7" s="1"/>
  <c r="DP96" i="1"/>
  <c r="X96" i="7" s="1"/>
  <c r="DJ32" i="1"/>
  <c r="R32" i="7" s="1"/>
  <c r="DS109" i="1"/>
  <c r="AA109" i="7" s="1"/>
  <c r="DR118" i="1"/>
  <c r="Z118" i="7" s="1"/>
  <c r="DT77" i="1"/>
  <c r="AB77" i="7" s="1"/>
  <c r="DO32" i="1"/>
  <c r="W32" i="7" s="1"/>
  <c r="DJ12" i="1"/>
  <c r="R12" i="7" s="1"/>
  <c r="DI11" i="1"/>
  <c r="Q11" i="7" s="1"/>
  <c r="DQ82" i="1"/>
  <c r="Y82" i="7" s="1"/>
  <c r="DQ71" i="1"/>
  <c r="Y71" i="7" s="1"/>
  <c r="DJ103" i="1"/>
  <c r="R103" i="7" s="1"/>
  <c r="DN33" i="1"/>
  <c r="V33" i="7" s="1"/>
  <c r="DK123" i="1"/>
  <c r="S123" i="7" s="1"/>
  <c r="DQ97" i="1"/>
  <c r="Y97" i="7" s="1"/>
  <c r="DR38" i="1"/>
  <c r="Z38" i="7" s="1"/>
  <c r="DO76" i="1"/>
  <c r="W76" i="7" s="1"/>
  <c r="DR97" i="1"/>
  <c r="Z97" i="7" s="1"/>
  <c r="DI42" i="1"/>
  <c r="Q42" i="7" s="1"/>
  <c r="DO58" i="1"/>
  <c r="W58" i="7" s="1"/>
  <c r="DO14" i="1"/>
  <c r="W14" i="7" s="1"/>
  <c r="DQ101" i="1"/>
  <c r="Y101" i="7" s="1"/>
  <c r="DN56" i="1"/>
  <c r="V56" i="7" s="1"/>
  <c r="DK108" i="1"/>
  <c r="S108" i="7" s="1"/>
  <c r="DK57" i="1"/>
  <c r="S57" i="7" s="1"/>
  <c r="DN17" i="1"/>
  <c r="V17" i="7" s="1"/>
  <c r="DP80" i="1"/>
  <c r="X80" i="7" s="1"/>
  <c r="DP124" i="1"/>
  <c r="X124" i="7" s="1"/>
  <c r="DR92" i="1"/>
  <c r="Z92" i="7" s="1"/>
  <c r="DP56" i="1"/>
  <c r="X56" i="7" s="1"/>
  <c r="DO117" i="1"/>
  <c r="W117" i="7" s="1"/>
  <c r="DM52" i="1"/>
  <c r="U52" i="7" s="1"/>
  <c r="DR26" i="1"/>
  <c r="Z26" i="7" s="1"/>
  <c r="DP101" i="1"/>
  <c r="X101" i="7" s="1"/>
  <c r="DQ127" i="1"/>
  <c r="Y127" i="7" s="1"/>
  <c r="DQ103" i="1"/>
  <c r="Y103" i="7" s="1"/>
  <c r="DJ94" i="1"/>
  <c r="R94" i="7" s="1"/>
  <c r="DO88" i="1"/>
  <c r="W88" i="7" s="1"/>
  <c r="DP107" i="1"/>
  <c r="X107" i="7" s="1"/>
  <c r="DN95" i="1"/>
  <c r="V95" i="7" s="1"/>
  <c r="DR93" i="1"/>
  <c r="Z93" i="7" s="1"/>
  <c r="DS20" i="1"/>
  <c r="AA20" i="7" s="1"/>
  <c r="DS60" i="1"/>
  <c r="AA60" i="7" s="1"/>
  <c r="DQ109" i="1"/>
  <c r="Y109" i="7" s="1"/>
  <c r="DT20" i="1"/>
  <c r="AB20" i="7" s="1"/>
  <c r="DR10" i="1"/>
  <c r="Z10" i="7" s="1"/>
  <c r="DT27" i="1"/>
  <c r="AB27" i="7" s="1"/>
  <c r="DL19" i="1"/>
  <c r="T19" i="7" s="1"/>
  <c r="DR36" i="1"/>
  <c r="Z36" i="7" s="1"/>
  <c r="DM18" i="1"/>
  <c r="U18" i="7" s="1"/>
  <c r="DS126" i="1"/>
  <c r="AA126" i="7" s="1"/>
  <c r="DI52" i="1"/>
  <c r="Q52" i="7" s="1"/>
  <c r="DM90" i="1"/>
  <c r="U90" i="7" s="1"/>
  <c r="DT61" i="1"/>
  <c r="AB61" i="7" s="1"/>
  <c r="DJ20" i="1"/>
  <c r="R20" i="7" s="1"/>
  <c r="DI76" i="1"/>
  <c r="Q76" i="7" s="1"/>
  <c r="DT8" i="1"/>
  <c r="AB8" i="7" s="1"/>
  <c r="DT116" i="1"/>
  <c r="AB116" i="7" s="1"/>
  <c r="DS114" i="1"/>
  <c r="AA114" i="7" s="1"/>
  <c r="DN103" i="1"/>
  <c r="V103" i="7" s="1"/>
  <c r="DN37" i="1"/>
  <c r="V37" i="7" s="1"/>
  <c r="DN14" i="1"/>
  <c r="V14" i="7" s="1"/>
  <c r="DP74" i="1"/>
  <c r="X74" i="7" s="1"/>
  <c r="DP91" i="1"/>
  <c r="X91" i="7" s="1"/>
  <c r="DM49" i="1"/>
  <c r="U49" i="7" s="1"/>
  <c r="DO113" i="1"/>
  <c r="W113" i="7" s="1"/>
  <c r="DT126" i="1"/>
  <c r="AB126" i="7" s="1"/>
  <c r="DL61" i="1"/>
  <c r="T61" i="7" s="1"/>
  <c r="DO35" i="1"/>
  <c r="W35" i="7" s="1"/>
  <c r="DL10" i="1"/>
  <c r="T10" i="7" s="1"/>
  <c r="DQ117" i="1"/>
  <c r="Y117" i="7" s="1"/>
  <c r="DT17" i="1"/>
  <c r="AB17" i="7" s="1"/>
  <c r="DS33" i="1"/>
  <c r="AA33" i="7" s="1"/>
  <c r="DK35" i="1"/>
  <c r="S35" i="7" s="1"/>
  <c r="DK16" i="1"/>
  <c r="S16" i="7" s="1"/>
  <c r="DN99" i="1"/>
  <c r="V99" i="7" s="1"/>
  <c r="DK18" i="1"/>
  <c r="S18" i="7" s="1"/>
  <c r="DN122" i="1"/>
  <c r="V122" i="7" s="1"/>
  <c r="DT145" i="1"/>
  <c r="AB145" i="7" s="1"/>
  <c r="DS112" i="1"/>
  <c r="AA112" i="7" s="1"/>
  <c r="DT106" i="1"/>
  <c r="AB106" i="7" s="1"/>
  <c r="DN38" i="1"/>
  <c r="V38" i="7" s="1"/>
  <c r="DN88" i="1"/>
  <c r="V88" i="7" s="1"/>
  <c r="DI36" i="1"/>
  <c r="Q36" i="7" s="1"/>
  <c r="DT91" i="1"/>
  <c r="AB91" i="7" s="1"/>
  <c r="DL120" i="1"/>
  <c r="T120" i="7" s="1"/>
  <c r="DM14" i="1"/>
  <c r="U14" i="7" s="1"/>
  <c r="DL50" i="1"/>
  <c r="T50" i="7" s="1"/>
  <c r="DO68" i="1"/>
  <c r="W68" i="7" s="1"/>
  <c r="DM81" i="1"/>
  <c r="U81" i="7" s="1"/>
  <c r="DN111" i="1"/>
  <c r="V111" i="7" s="1"/>
  <c r="DP69" i="1"/>
  <c r="X69" i="7" s="1"/>
  <c r="DI57" i="1"/>
  <c r="Q57" i="7" s="1"/>
  <c r="DO111" i="1"/>
  <c r="W111" i="7" s="1"/>
  <c r="DL71" i="1"/>
  <c r="T71" i="7" s="1"/>
  <c r="DT83" i="1"/>
  <c r="AB83" i="7" s="1"/>
  <c r="DQ106" i="1"/>
  <c r="Y106" i="7" s="1"/>
  <c r="DI69" i="1"/>
  <c r="Q69" i="7" s="1"/>
  <c r="DT29" i="1"/>
  <c r="AB29" i="7" s="1"/>
  <c r="DI118" i="1"/>
  <c r="Q118" i="7" s="1"/>
  <c r="DT24" i="1"/>
  <c r="AB24" i="7" s="1"/>
  <c r="DK78" i="1"/>
  <c r="S78" i="7" s="1"/>
  <c r="DJ22" i="1"/>
  <c r="R22" i="7" s="1"/>
  <c r="DN102" i="1"/>
  <c r="V102" i="7" s="1"/>
  <c r="DR31" i="1"/>
  <c r="Z31" i="7" s="1"/>
  <c r="DP67" i="1"/>
  <c r="X67" i="7" s="1"/>
  <c r="DT102" i="1"/>
  <c r="AB102" i="7" s="1"/>
  <c r="DK94" i="1"/>
  <c r="S94" i="7" s="1"/>
  <c r="DN57" i="1"/>
  <c r="V57" i="7" s="1"/>
  <c r="DJ18" i="1"/>
  <c r="R18" i="7" s="1"/>
  <c r="DJ40" i="1"/>
  <c r="R40" i="7" s="1"/>
  <c r="DT87" i="1"/>
  <c r="AB87" i="7" s="1"/>
  <c r="DL65" i="1"/>
  <c r="T65" i="7" s="1"/>
  <c r="DR77" i="1"/>
  <c r="Z77" i="7" s="1"/>
  <c r="DP31" i="1"/>
  <c r="X31" i="7" s="1"/>
  <c r="DK45" i="1"/>
  <c r="S45" i="7" s="1"/>
  <c r="DJ70" i="1"/>
  <c r="R70" i="7" s="1"/>
  <c r="DL6" i="1"/>
  <c r="T6" i="7" s="1"/>
  <c r="DL67" i="1"/>
  <c r="T67" i="7" s="1"/>
  <c r="DT79" i="1"/>
  <c r="AB79" i="7" s="1"/>
  <c r="DT60" i="1"/>
  <c r="AB60" i="7" s="1"/>
  <c r="DJ118" i="1"/>
  <c r="R118" i="7" s="1"/>
  <c r="DQ45" i="1"/>
  <c r="Y45" i="7" s="1"/>
  <c r="DQ14" i="1"/>
  <c r="Y14" i="7" s="1"/>
  <c r="DS120" i="1"/>
  <c r="AA120" i="7" s="1"/>
  <c r="DQ86" i="1"/>
  <c r="Y86" i="7" s="1"/>
  <c r="DT99" i="1"/>
  <c r="AB99" i="7" s="1"/>
  <c r="DO124" i="1"/>
  <c r="W124" i="7" s="1"/>
  <c r="DO100" i="1"/>
  <c r="W100" i="7" s="1"/>
  <c r="DR73" i="1"/>
  <c r="Z73" i="7" s="1"/>
  <c r="DS55" i="1"/>
  <c r="AA55" i="7" s="1"/>
  <c r="DT36" i="1"/>
  <c r="AB36" i="7" s="1"/>
  <c r="DI117" i="1"/>
  <c r="Q117" i="7" s="1"/>
  <c r="DN116" i="1"/>
  <c r="V116" i="7" s="1"/>
  <c r="DP58" i="1"/>
  <c r="X58" i="7" s="1"/>
  <c r="DL7" i="1"/>
  <c r="T7" i="7" s="1"/>
  <c r="DL49" i="1"/>
  <c r="T49" i="7" s="1"/>
  <c r="DM103" i="1"/>
  <c r="U103" i="7" s="1"/>
  <c r="DS10" i="1"/>
  <c r="AA10" i="7" s="1"/>
  <c r="DM87" i="1"/>
  <c r="U87" i="7" s="1"/>
  <c r="DJ39" i="1"/>
  <c r="R39" i="7" s="1"/>
  <c r="DS93" i="1"/>
  <c r="AA93" i="7" s="1"/>
  <c r="DL103" i="1"/>
  <c r="T103" i="7" s="1"/>
  <c r="DQ70" i="1"/>
  <c r="Y70" i="7" s="1"/>
  <c r="DL87" i="1"/>
  <c r="T87" i="7" s="1"/>
  <c r="DQ124" i="1"/>
  <c r="Y124" i="7" s="1"/>
  <c r="DI56" i="1"/>
  <c r="Q56" i="7" s="1"/>
  <c r="DR94" i="1"/>
  <c r="Z94" i="7" s="1"/>
  <c r="DL13" i="1"/>
  <c r="T13" i="7" s="1"/>
  <c r="DS101" i="1"/>
  <c r="AA101" i="7" s="1"/>
  <c r="DJ124" i="1"/>
  <c r="R124" i="7" s="1"/>
  <c r="DO38" i="1"/>
  <c r="W38" i="7" s="1"/>
  <c r="DS124" i="1"/>
  <c r="AA124" i="7" s="1"/>
  <c r="DS98" i="1"/>
  <c r="AA98" i="7" s="1"/>
  <c r="DI91" i="1"/>
  <c r="Q91" i="7" s="1"/>
  <c r="DK89" i="1"/>
  <c r="S89" i="7" s="1"/>
  <c r="DL66" i="1"/>
  <c r="T66" i="7" s="1"/>
  <c r="DN36" i="1"/>
  <c r="V36" i="7" s="1"/>
  <c r="DJ74" i="1"/>
  <c r="R74" i="7" s="1"/>
  <c r="DP87" i="1"/>
  <c r="X87" i="7" s="1"/>
  <c r="DN65" i="1"/>
  <c r="V65" i="7" s="1"/>
  <c r="DJ88" i="1"/>
  <c r="R88" i="7" s="1"/>
  <c r="DN29" i="1"/>
  <c r="V29" i="7" s="1"/>
  <c r="DR39" i="1"/>
  <c r="Z39" i="7" s="1"/>
  <c r="DS81" i="1"/>
  <c r="AA81" i="7" s="1"/>
  <c r="DI18" i="1"/>
  <c r="Q18" i="7" s="1"/>
  <c r="DI89" i="1"/>
  <c r="Q89" i="7" s="1"/>
  <c r="DQ42" i="1"/>
  <c r="Y42" i="7" s="1"/>
  <c r="DS113" i="1"/>
  <c r="AA113" i="7" s="1"/>
  <c r="DK128" i="1"/>
  <c r="S128" i="7" s="1"/>
  <c r="DQ18" i="1"/>
  <c r="Y18" i="7" s="1"/>
  <c r="DR35" i="1"/>
  <c r="Z35" i="7" s="1"/>
  <c r="DN104" i="1"/>
  <c r="V104" i="7" s="1"/>
  <c r="DQ119" i="1"/>
  <c r="Y119" i="7" s="1"/>
  <c r="DJ49" i="1"/>
  <c r="R49" i="7" s="1"/>
  <c r="DJ78" i="1"/>
  <c r="R78" i="7" s="1"/>
  <c r="DK72" i="1"/>
  <c r="S72" i="7" s="1"/>
  <c r="DP49" i="1"/>
  <c r="X49" i="7" s="1"/>
  <c r="DJ79" i="1"/>
  <c r="R79" i="7" s="1"/>
  <c r="DT41" i="1"/>
  <c r="AB41" i="7" s="1"/>
  <c r="DL54" i="1"/>
  <c r="T54" i="7" s="1"/>
  <c r="DP6" i="1"/>
  <c r="X6" i="7" s="1"/>
  <c r="DO96" i="1"/>
  <c r="W96" i="7" s="1"/>
  <c r="DQ105" i="1"/>
  <c r="Y105" i="7" s="1"/>
  <c r="DP76" i="1"/>
  <c r="X76" i="7" s="1"/>
  <c r="DQ33" i="1"/>
  <c r="Y33" i="7" s="1"/>
  <c r="DQ6" i="1"/>
  <c r="Y6" i="7" s="1"/>
  <c r="DM53" i="1"/>
  <c r="U53" i="7" s="1"/>
  <c r="DK58" i="1"/>
  <c r="S58" i="7" s="1"/>
  <c r="DN64" i="1"/>
  <c r="V64" i="7" s="1"/>
  <c r="DJ80" i="1"/>
  <c r="R80" i="7" s="1"/>
  <c r="DR114" i="1"/>
  <c r="Z114" i="7" s="1"/>
  <c r="DP105" i="1"/>
  <c r="X105" i="7" s="1"/>
  <c r="DT93" i="1"/>
  <c r="AB93" i="7" s="1"/>
  <c r="DN45" i="1"/>
  <c r="V45" i="7" s="1"/>
  <c r="DO47" i="1"/>
  <c r="W47" i="7" s="1"/>
  <c r="DP88" i="1"/>
  <c r="X88" i="7" s="1"/>
  <c r="DR51" i="1"/>
  <c r="Z51" i="7" s="1"/>
  <c r="DO9" i="1"/>
  <c r="W9" i="7" s="1"/>
  <c r="DR75" i="1"/>
  <c r="Z75" i="7" s="1"/>
  <c r="DR63" i="1"/>
  <c r="Z63" i="7" s="1"/>
  <c r="DT80" i="1"/>
  <c r="AB80" i="7" s="1"/>
  <c r="DK117" i="1"/>
  <c r="S117" i="7" s="1"/>
  <c r="DK13" i="1"/>
  <c r="S13" i="7" s="1"/>
  <c r="DR30" i="1"/>
  <c r="Z30" i="7" s="1"/>
  <c r="DQ27" i="1"/>
  <c r="Y27" i="7" s="1"/>
  <c r="DR45" i="1"/>
  <c r="Z45" i="7" s="1"/>
  <c r="DN47" i="1"/>
  <c r="V47" i="7" s="1"/>
  <c r="DO45" i="1"/>
  <c r="W45" i="7" s="1"/>
  <c r="DN98" i="1"/>
  <c r="V98" i="7" s="1"/>
  <c r="DJ69" i="1"/>
  <c r="R69" i="7" s="1"/>
  <c r="DI115" i="1"/>
  <c r="Q115" i="7" s="1"/>
  <c r="DM75" i="1"/>
  <c r="U75" i="7" s="1"/>
  <c r="DR80" i="1"/>
  <c r="Z80" i="7" s="1"/>
  <c r="DO97" i="1"/>
  <c r="W97" i="7" s="1"/>
  <c r="DO71" i="1"/>
  <c r="W71" i="7" s="1"/>
  <c r="DQ26" i="1"/>
  <c r="Y26" i="7" s="1"/>
  <c r="DR47" i="1"/>
  <c r="Z47" i="7" s="1"/>
  <c r="DN13" i="1"/>
  <c r="V13" i="7" s="1"/>
  <c r="DR40" i="1"/>
  <c r="Z40" i="7" s="1"/>
  <c r="DO122" i="1"/>
  <c r="W122" i="7" s="1"/>
  <c r="DO42" i="1"/>
  <c r="W42" i="7" s="1"/>
  <c r="DP48" i="1"/>
  <c r="X48" i="7" s="1"/>
  <c r="DN127" i="1"/>
  <c r="V127" i="7" s="1"/>
  <c r="DP36" i="1"/>
  <c r="X36" i="7" s="1"/>
  <c r="DI44" i="1"/>
  <c r="Q44" i="7" s="1"/>
  <c r="DR145" i="1"/>
  <c r="Z145" i="7" s="1"/>
  <c r="DI94" i="1"/>
  <c r="Q94" i="7" s="1"/>
  <c r="DJ101" i="1"/>
  <c r="R101" i="7" s="1"/>
  <c r="DR42" i="1"/>
  <c r="Z42" i="7" s="1"/>
  <c r="DO63" i="1"/>
  <c r="W63" i="7" s="1"/>
  <c r="DM85" i="1"/>
  <c r="U85" i="7" s="1"/>
  <c r="DO13" i="1"/>
  <c r="W13" i="7" s="1"/>
  <c r="DT23" i="1"/>
  <c r="AB23" i="7" s="1"/>
  <c r="DI73" i="1"/>
  <c r="Q73" i="7" s="1"/>
  <c r="DK111" i="1"/>
  <c r="S111" i="7" s="1"/>
  <c r="DK126" i="1"/>
  <c r="S126" i="7" s="1"/>
  <c r="DS64" i="1"/>
  <c r="AA64" i="7" s="1"/>
  <c r="DS11" i="1"/>
  <c r="AA11" i="7" s="1"/>
  <c r="DM117" i="1"/>
  <c r="U117" i="7" s="1"/>
  <c r="DM93" i="1"/>
  <c r="U93" i="7" s="1"/>
  <c r="DS46" i="1"/>
  <c r="AA46" i="7" s="1"/>
  <c r="DO19" i="1"/>
  <c r="W19" i="7" s="1"/>
  <c r="DR19" i="1"/>
  <c r="Z19" i="7" s="1"/>
  <c r="DS145" i="1"/>
  <c r="AA145" i="7" s="1"/>
  <c r="DS13" i="1"/>
  <c r="AA13" i="7" s="1"/>
  <c r="DT85" i="1"/>
  <c r="AB85" i="7" s="1"/>
  <c r="DT49" i="1"/>
  <c r="AB49" i="7" s="1"/>
  <c r="DP102" i="1"/>
  <c r="X102" i="7" s="1"/>
  <c r="DK42" i="1"/>
  <c r="S42" i="7" s="1"/>
  <c r="DO83" i="1"/>
  <c r="W83" i="7" s="1"/>
  <c r="DN24" i="1"/>
  <c r="V24" i="7" s="1"/>
  <c r="DS21" i="1"/>
  <c r="AA21" i="7" s="1"/>
  <c r="DM12" i="1"/>
  <c r="U12" i="7" s="1"/>
  <c r="DM71" i="1"/>
  <c r="U71" i="7" s="1"/>
  <c r="DN83" i="1"/>
  <c r="V83" i="7" s="1"/>
  <c r="DP93" i="1"/>
  <c r="X93" i="7" s="1"/>
  <c r="DP28" i="1"/>
  <c r="X28" i="7" s="1"/>
  <c r="DO11" i="1"/>
  <c r="W11" i="7" s="1"/>
  <c r="DT45" i="1"/>
  <c r="AB45" i="7" s="1"/>
  <c r="DI37" i="1"/>
  <c r="Q37" i="7" s="1"/>
  <c r="DS123" i="1"/>
  <c r="AA123" i="7" s="1"/>
  <c r="DK67" i="1"/>
  <c r="S67" i="7" s="1"/>
  <c r="DN114" i="1"/>
  <c r="V114" i="7" s="1"/>
  <c r="DQ39" i="1"/>
  <c r="Y39" i="7" s="1"/>
  <c r="DP66" i="1"/>
  <c r="X66" i="7" s="1"/>
  <c r="DI85" i="1"/>
  <c r="Q85" i="7" s="1"/>
  <c r="DK60" i="1"/>
  <c r="S60" i="7" s="1"/>
  <c r="DP21" i="1"/>
  <c r="X21" i="7" s="1"/>
  <c r="DR50" i="1"/>
  <c r="Z50" i="7" s="1"/>
  <c r="DO125" i="1"/>
  <c r="W125" i="7" s="1"/>
  <c r="DS58" i="1"/>
  <c r="AA58" i="7" s="1"/>
  <c r="DQ91" i="1"/>
  <c r="Y91" i="7" s="1"/>
  <c r="DT81" i="1"/>
  <c r="AB81" i="7" s="1"/>
  <c r="DL28" i="1"/>
  <c r="T28" i="7" s="1"/>
  <c r="DM61" i="1"/>
  <c r="U61" i="7" s="1"/>
  <c r="DK93" i="1"/>
  <c r="S93" i="7" s="1"/>
  <c r="DI34" i="1"/>
  <c r="Q34" i="7" s="1"/>
  <c r="DJ72" i="1"/>
  <c r="R72" i="7" s="1"/>
  <c r="DJ59" i="1"/>
  <c r="R59" i="7" s="1"/>
  <c r="DQ51" i="1"/>
  <c r="Y51" i="7" s="1"/>
  <c r="DQ55" i="1"/>
  <c r="Y55" i="7" s="1"/>
  <c r="DS57" i="1"/>
  <c r="AA57" i="7" s="1"/>
  <c r="DT34" i="1"/>
  <c r="AB34" i="7" s="1"/>
  <c r="DL82" i="1"/>
  <c r="T82" i="7" s="1"/>
  <c r="DR52" i="1"/>
  <c r="Z52" i="7" s="1"/>
  <c r="DJ99" i="1"/>
  <c r="R99" i="7" s="1"/>
  <c r="DT14" i="1"/>
  <c r="AB14" i="7" s="1"/>
  <c r="DN112" i="1"/>
  <c r="V112" i="7" s="1"/>
  <c r="DM10" i="1"/>
  <c r="U10" i="7" s="1"/>
  <c r="DM25" i="1"/>
  <c r="U25" i="7" s="1"/>
  <c r="DM31" i="1"/>
  <c r="U31" i="7" s="1"/>
  <c r="DR79" i="1"/>
  <c r="Z79" i="7" s="1"/>
  <c r="DL72" i="1"/>
  <c r="T72" i="7" s="1"/>
  <c r="DL86" i="1"/>
  <c r="T86" i="7" s="1"/>
  <c r="DS38" i="1"/>
  <c r="AA38" i="7" s="1"/>
  <c r="DT11" i="1"/>
  <c r="AB11" i="7" s="1"/>
  <c r="DI125" i="1"/>
  <c r="Q125" i="7" s="1"/>
  <c r="DN90" i="1"/>
  <c r="V90" i="7" s="1"/>
  <c r="DQ108" i="1"/>
  <c r="Y108" i="7" s="1"/>
  <c r="DP7" i="1"/>
  <c r="X7" i="7" s="1"/>
  <c r="DL105" i="1"/>
  <c r="T105" i="7" s="1"/>
  <c r="DN34" i="1"/>
  <c r="V34" i="7" s="1"/>
  <c r="DR32" i="1"/>
  <c r="Z32" i="7" s="1"/>
  <c r="DL69" i="1"/>
  <c r="T69" i="7" s="1"/>
  <c r="DJ95" i="1"/>
  <c r="R95" i="7" s="1"/>
  <c r="DJ43" i="1"/>
  <c r="R43" i="7" s="1"/>
  <c r="DL101" i="1"/>
  <c r="T101" i="7" s="1"/>
  <c r="DO21" i="1"/>
  <c r="W21" i="7" s="1"/>
  <c r="DI53" i="1"/>
  <c r="Q53" i="7" s="1"/>
  <c r="DJ105" i="1"/>
  <c r="R105" i="7" s="1"/>
  <c r="DP59" i="1"/>
  <c r="X59" i="7" s="1"/>
  <c r="DK11" i="1"/>
  <c r="S11" i="7" s="1"/>
  <c r="DS14" i="1"/>
  <c r="AA14" i="7" s="1"/>
  <c r="DQ67" i="1"/>
  <c r="Y67" i="7" s="1"/>
  <c r="DK115" i="1"/>
  <c r="S115" i="7" s="1"/>
  <c r="DJ115" i="1"/>
  <c r="R115" i="7" s="1"/>
  <c r="DJ21" i="1"/>
  <c r="R21" i="7" s="1"/>
  <c r="DJ113" i="1"/>
  <c r="R113" i="7" s="1"/>
  <c r="DI83" i="1"/>
  <c r="Q83" i="7" s="1"/>
  <c r="DI81" i="1"/>
  <c r="Q81" i="7" s="1"/>
  <c r="DS62" i="1"/>
  <c r="AA62" i="7" s="1"/>
  <c r="DT10" i="1"/>
  <c r="AB10" i="7" s="1"/>
  <c r="DK25" i="1"/>
  <c r="S25" i="7" s="1"/>
  <c r="DR34" i="1"/>
  <c r="Z34" i="7" s="1"/>
  <c r="DI97" i="1"/>
  <c r="Q97" i="7" s="1"/>
  <c r="DJ23" i="1"/>
  <c r="R23" i="7" s="1"/>
  <c r="DS116" i="1"/>
  <c r="AA116" i="7" s="1"/>
  <c r="DR120" i="1"/>
  <c r="Z120" i="7" s="1"/>
  <c r="DT103" i="1"/>
  <c r="AB103" i="7" s="1"/>
  <c r="DO90" i="1"/>
  <c r="W90" i="7" s="1"/>
  <c r="DS7" i="1"/>
  <c r="AA7" i="7" s="1"/>
  <c r="DL92" i="1"/>
  <c r="T92" i="7" s="1"/>
  <c r="DJ30" i="1"/>
  <c r="R30" i="7" s="1"/>
  <c r="DS49" i="1"/>
  <c r="AA49" i="7" s="1"/>
  <c r="DK110" i="1"/>
  <c r="S110" i="7" s="1"/>
  <c r="DM145" i="1"/>
  <c r="U145" i="7" s="1"/>
  <c r="DT9" i="1"/>
  <c r="AB9" i="7" s="1"/>
  <c r="DK14" i="1"/>
  <c r="S14" i="7" s="1"/>
  <c r="DL107" i="1"/>
  <c r="T107" i="7" s="1"/>
  <c r="DN10" i="1"/>
  <c r="V10" i="7" s="1"/>
  <c r="DS105" i="1"/>
  <c r="AA105" i="7" s="1"/>
  <c r="DM72" i="1"/>
  <c r="U72" i="7" s="1"/>
  <c r="DL22" i="1"/>
  <c r="T22" i="7" s="1"/>
  <c r="DL25" i="1"/>
  <c r="T25" i="7" s="1"/>
  <c r="DM6" i="1"/>
  <c r="U6" i="7" s="1"/>
  <c r="DI121" i="1"/>
  <c r="Q121" i="7" s="1"/>
  <c r="DK63" i="1"/>
  <c r="S63" i="7" s="1"/>
  <c r="DL47" i="1"/>
  <c r="T47" i="7" s="1"/>
  <c r="DL11" i="1"/>
  <c r="T11" i="7" s="1"/>
  <c r="DL34" i="1"/>
  <c r="T34" i="7" s="1"/>
  <c r="DM122" i="1"/>
  <c r="U122" i="7" s="1"/>
  <c r="DN74" i="1"/>
  <c r="V74" i="7" s="1"/>
  <c r="DN82" i="1"/>
  <c r="V82" i="7" s="1"/>
  <c r="DT63" i="1"/>
  <c r="AB63" i="7" s="1"/>
  <c r="DT107" i="1"/>
  <c r="AB107" i="7" s="1"/>
  <c r="DK30" i="1"/>
  <c r="S30" i="7" s="1"/>
  <c r="DS89" i="1"/>
  <c r="AA89" i="7" s="1"/>
  <c r="DS111" i="1"/>
  <c r="AA111" i="7" s="1"/>
  <c r="DJ17" i="1"/>
  <c r="R17" i="7" s="1"/>
  <c r="DM83" i="1"/>
  <c r="U83" i="7" s="1"/>
  <c r="DS88" i="1"/>
  <c r="AA88" i="7" s="1"/>
  <c r="DM101" i="1"/>
  <c r="U101" i="7" s="1"/>
  <c r="DN101" i="1"/>
  <c r="V101" i="7" s="1"/>
  <c r="DP8" i="1"/>
  <c r="X8" i="7" s="1"/>
  <c r="DL95" i="1"/>
  <c r="T95" i="7" s="1"/>
  <c r="DL64" i="1"/>
  <c r="T64" i="7" s="1"/>
  <c r="DQ145" i="1"/>
  <c r="Y145" i="7" s="1"/>
  <c r="DJ28" i="1"/>
  <c r="R28" i="7" s="1"/>
  <c r="DM109" i="1"/>
  <c r="U109" i="7" s="1"/>
  <c r="DJ100" i="1"/>
  <c r="R100" i="7" s="1"/>
  <c r="DT113" i="1"/>
  <c r="AB113" i="7" s="1"/>
  <c r="DP27" i="1"/>
  <c r="X27" i="7" s="1"/>
  <c r="DO112" i="1"/>
  <c r="W112" i="7" s="1"/>
  <c r="DT125" i="1"/>
  <c r="AB125" i="7" s="1"/>
  <c r="DT52" i="1"/>
  <c r="AB52" i="7" s="1"/>
  <c r="DS67" i="1"/>
  <c r="AA67" i="7" s="1"/>
  <c r="DJ114" i="1"/>
  <c r="R114" i="7" s="1"/>
  <c r="DI106" i="1"/>
  <c r="Q106" i="7" s="1"/>
  <c r="DI128" i="1"/>
  <c r="Q128" i="7" s="1"/>
  <c r="DK61" i="1"/>
  <c r="S61" i="7" s="1"/>
  <c r="DJ6" i="1"/>
  <c r="R6" i="7" s="1"/>
  <c r="DR100" i="1"/>
  <c r="Z100" i="7" s="1"/>
  <c r="DL111" i="1"/>
  <c r="T111" i="7" s="1"/>
  <c r="DI8" i="1"/>
  <c r="Q8" i="7" s="1"/>
  <c r="DI39" i="1"/>
  <c r="Q39" i="7" s="1"/>
  <c r="DO94" i="1"/>
  <c r="W94" i="7" s="1"/>
  <c r="DQ64" i="1"/>
  <c r="Y64" i="7" s="1"/>
  <c r="DQ30" i="1"/>
  <c r="Y30" i="7" s="1"/>
  <c r="DN108" i="1"/>
  <c r="V108" i="7" s="1"/>
  <c r="DI93" i="1"/>
  <c r="Q93" i="7" s="1"/>
  <c r="DQ128" i="1"/>
  <c r="Y128" i="7" s="1"/>
  <c r="DI41" i="1"/>
  <c r="Q41" i="7" s="1"/>
  <c r="DR11" i="1"/>
  <c r="Z11" i="7" s="1"/>
  <c r="DR12" i="1"/>
  <c r="Z12" i="7" s="1"/>
  <c r="DN12" i="1"/>
  <c r="V12" i="7" s="1"/>
  <c r="DO18" i="1"/>
  <c r="W18" i="7" s="1"/>
  <c r="DS78" i="1"/>
  <c r="AA78" i="7" s="1"/>
  <c r="DO69" i="1"/>
  <c r="W69" i="7" s="1"/>
  <c r="DI58" i="1"/>
  <c r="Q58" i="7" s="1"/>
  <c r="DJ116" i="1"/>
  <c r="R116" i="7" s="1"/>
  <c r="DR54" i="1"/>
  <c r="Z54" i="7" s="1"/>
  <c r="DK33" i="1"/>
  <c r="S33" i="7" s="1"/>
  <c r="DJ110" i="1"/>
  <c r="R110" i="7" s="1"/>
  <c r="DO95" i="1"/>
  <c r="W95" i="7" s="1"/>
  <c r="DP54" i="1"/>
  <c r="X54" i="7" s="1"/>
  <c r="DL91" i="1"/>
  <c r="T91" i="7" s="1"/>
  <c r="DI113" i="1"/>
  <c r="Q113" i="7" s="1"/>
  <c r="DN61" i="1"/>
  <c r="V61" i="7" s="1"/>
  <c r="DO31" i="1"/>
  <c r="W31" i="7" s="1"/>
  <c r="DM74" i="1"/>
  <c r="U74" i="7" s="1"/>
  <c r="DR9" i="1"/>
  <c r="Z9" i="7" s="1"/>
  <c r="DR71" i="1"/>
  <c r="Z71" i="7" s="1"/>
  <c r="DN52" i="1"/>
  <c r="V52" i="7" s="1"/>
  <c r="DI96" i="1"/>
  <c r="Q96" i="7" s="1"/>
  <c r="DR83" i="1"/>
  <c r="Z83" i="7" s="1"/>
  <c r="DR58" i="1"/>
  <c r="Z58" i="7" s="1"/>
  <c r="DO52" i="1"/>
  <c r="W52" i="7" s="1"/>
  <c r="DP108" i="1"/>
  <c r="X108" i="7" s="1"/>
  <c r="DM38" i="1"/>
  <c r="U38" i="7" s="1"/>
  <c r="DM60" i="1"/>
  <c r="U60" i="7" s="1"/>
  <c r="DM45" i="1"/>
  <c r="U45" i="7" s="1"/>
  <c r="DQ29" i="1"/>
  <c r="Y29" i="7" s="1"/>
  <c r="DN80" i="1"/>
  <c r="V80" i="7" s="1"/>
  <c r="DP33" i="1"/>
  <c r="X33" i="7" s="1"/>
  <c r="DP47" i="1"/>
  <c r="X47" i="7" s="1"/>
  <c r="DP17" i="1"/>
  <c r="X17" i="7" s="1"/>
  <c r="DQ95" i="1"/>
  <c r="Y95" i="7" s="1"/>
  <c r="DR7" i="1"/>
  <c r="Z7" i="7" s="1"/>
  <c r="DQ121" i="1"/>
  <c r="Y121" i="7" s="1"/>
  <c r="DQ73" i="1"/>
  <c r="Y73" i="7" s="1"/>
  <c r="DO86" i="1"/>
  <c r="W86" i="7" s="1"/>
  <c r="DN71" i="1"/>
  <c r="V71" i="7" s="1"/>
  <c r="DR44" i="1"/>
  <c r="Z44" i="7" s="1"/>
  <c r="DO36" i="1"/>
  <c r="W36" i="7" s="1"/>
  <c r="DI30" i="1"/>
  <c r="Q30" i="7" s="1"/>
  <c r="DR53" i="1"/>
  <c r="Z53" i="7" s="1"/>
  <c r="DP41" i="1"/>
  <c r="X41" i="7" s="1"/>
  <c r="DN79" i="1"/>
  <c r="V79" i="7" s="1"/>
  <c r="DT30" i="1"/>
  <c r="AB30" i="7" s="1"/>
  <c r="DT115" i="1"/>
  <c r="AB115" i="7" s="1"/>
  <c r="DI119" i="1"/>
  <c r="Q119" i="7" s="1"/>
  <c r="DS37" i="1"/>
  <c r="AA37" i="7" s="1"/>
  <c r="DN89" i="1"/>
  <c r="V89" i="7" s="1"/>
  <c r="DT101" i="1"/>
  <c r="AB101" i="7" s="1"/>
  <c r="DN100" i="1"/>
  <c r="V100" i="7" s="1"/>
  <c r="DN19" i="1"/>
  <c r="V19" i="7" s="1"/>
  <c r="DJ19" i="1"/>
  <c r="R19" i="7" s="1"/>
  <c r="DJ35" i="1"/>
  <c r="R35" i="7" s="1"/>
  <c r="DL81" i="1"/>
  <c r="T81" i="7" s="1"/>
  <c r="DM27" i="1"/>
  <c r="U27" i="7" s="1"/>
  <c r="DQ52" i="1"/>
  <c r="Y52" i="7" s="1"/>
  <c r="DI54" i="1"/>
  <c r="Q54" i="7" s="1"/>
  <c r="DO126" i="1"/>
  <c r="W126" i="7" s="1"/>
  <c r="DJ44" i="1"/>
  <c r="R44" i="7" s="1"/>
  <c r="DR82" i="1"/>
  <c r="Z82" i="7" s="1"/>
  <c r="DI7" i="1"/>
  <c r="Q7" i="7" s="1"/>
  <c r="DM124" i="1"/>
  <c r="U124" i="7" s="1"/>
  <c r="DJ117" i="1"/>
  <c r="R117" i="7" s="1"/>
  <c r="DQ87" i="1"/>
  <c r="Y87" i="7" s="1"/>
  <c r="DM40" i="1"/>
  <c r="U40" i="7" s="1"/>
  <c r="DM115" i="1"/>
  <c r="U115" i="7" s="1"/>
  <c r="DM63" i="1"/>
  <c r="U63" i="7" s="1"/>
  <c r="DM16" i="1"/>
  <c r="U16" i="7" s="1"/>
  <c r="DP16" i="1"/>
  <c r="X16" i="7" s="1"/>
  <c r="DQ118" i="1"/>
  <c r="Y118" i="7" s="1"/>
  <c r="DM39" i="1"/>
  <c r="U39" i="7" s="1"/>
  <c r="DO61" i="1"/>
  <c r="W61" i="7" s="1"/>
  <c r="DO103" i="1"/>
  <c r="W103" i="7" s="1"/>
  <c r="DI25" i="1"/>
  <c r="Q25" i="7" s="1"/>
  <c r="DJ93" i="1"/>
  <c r="R93" i="7" s="1"/>
  <c r="DM47" i="1"/>
  <c r="U47" i="7" s="1"/>
  <c r="DN128" i="1"/>
  <c r="V128" i="7" s="1"/>
  <c r="DN92" i="1"/>
  <c r="V92" i="7" s="1"/>
  <c r="DJ67" i="1"/>
  <c r="R67" i="7" s="1"/>
  <c r="DO104" i="1"/>
  <c r="W104" i="7" s="1"/>
  <c r="DP82" i="1"/>
  <c r="X82" i="7" s="1"/>
  <c r="DN78" i="1"/>
  <c r="V78" i="7" s="1"/>
  <c r="DL46" i="1"/>
  <c r="T46" i="7" s="1"/>
  <c r="DR90" i="1"/>
  <c r="Z90" i="7" s="1"/>
  <c r="DR65" i="1"/>
  <c r="Z65" i="7" s="1"/>
  <c r="DL41" i="1"/>
  <c r="T41" i="7" s="1"/>
  <c r="DO110" i="1"/>
  <c r="W110" i="7" s="1"/>
  <c r="DJ33" i="1"/>
  <c r="R33" i="7" s="1"/>
  <c r="DO101" i="1"/>
  <c r="W101" i="7" s="1"/>
  <c r="DS97" i="1"/>
  <c r="AA97" i="7" s="1"/>
  <c r="DJ65" i="1"/>
  <c r="R65" i="7" s="1"/>
  <c r="DP99" i="1"/>
  <c r="X99" i="7" s="1"/>
  <c r="DJ121" i="1"/>
  <c r="R121" i="7" s="1"/>
  <c r="DL113" i="1"/>
  <c r="T113" i="7" s="1"/>
  <c r="DT37" i="1"/>
  <c r="AB37" i="7" s="1"/>
  <c r="DS80" i="1"/>
  <c r="AA80" i="7" s="1"/>
  <c r="DL77" i="1"/>
  <c r="T77" i="7" s="1"/>
  <c r="DT76" i="1"/>
  <c r="AB76" i="7" s="1"/>
  <c r="DS108" i="1"/>
  <c r="AA108" i="7" s="1"/>
  <c r="DP125" i="1"/>
  <c r="X125" i="7" s="1"/>
  <c r="DJ46" i="1"/>
  <c r="R46" i="7" s="1"/>
  <c r="DI61" i="1"/>
  <c r="Q61" i="7" s="1"/>
  <c r="DS91" i="1"/>
  <c r="AA91" i="7" s="1"/>
  <c r="DT98" i="1"/>
  <c r="AB98" i="7" s="1"/>
  <c r="DR64" i="1"/>
  <c r="Z64" i="7" s="1"/>
  <c r="DO70" i="1"/>
  <c r="W70" i="7" s="1"/>
  <c r="DT88" i="1"/>
  <c r="AB88" i="7" s="1"/>
  <c r="DJ10" i="1"/>
  <c r="R10" i="7" s="1"/>
  <c r="DL104" i="1"/>
  <c r="T104" i="7" s="1"/>
  <c r="DJ47" i="1"/>
  <c r="R47" i="7" s="1"/>
  <c r="DR123" i="1"/>
  <c r="Z123" i="7" s="1"/>
  <c r="DJ120" i="1"/>
  <c r="R120" i="7" s="1"/>
  <c r="DP61" i="1"/>
  <c r="X61" i="7" s="1"/>
  <c r="DL73" i="1"/>
  <c r="T73" i="7" s="1"/>
  <c r="DT71" i="1"/>
  <c r="AB71" i="7" s="1"/>
  <c r="DT68" i="1"/>
  <c r="AB68" i="7" s="1"/>
  <c r="DT12" i="1"/>
  <c r="AB12" i="7" s="1"/>
  <c r="DT33" i="1"/>
  <c r="AB33" i="7" s="1"/>
  <c r="DQ53" i="1"/>
  <c r="Y53" i="7" s="1"/>
  <c r="DS25" i="1"/>
  <c r="AA25" i="7" s="1"/>
  <c r="DL33" i="1"/>
  <c r="T33" i="7" s="1"/>
  <c r="DK92" i="1"/>
  <c r="S92" i="7" s="1"/>
  <c r="DN43" i="1"/>
  <c r="V43" i="7" s="1"/>
  <c r="DM26" i="1"/>
  <c r="U26" i="7" s="1"/>
  <c r="DI123" i="1"/>
  <c r="Q123" i="7" s="1"/>
  <c r="DS39" i="1"/>
  <c r="AA39" i="7" s="1"/>
  <c r="DJ63" i="1"/>
  <c r="R63" i="7" s="1"/>
  <c r="DJ53" i="1"/>
  <c r="R53" i="7" s="1"/>
  <c r="DK7" i="1"/>
  <c r="S7" i="7" s="1"/>
  <c r="DK109" i="1"/>
  <c r="S109" i="7" s="1"/>
  <c r="DL23" i="1"/>
  <c r="T23" i="7" s="1"/>
  <c r="DK88" i="1"/>
  <c r="S88" i="7" s="1"/>
  <c r="DL125" i="1"/>
  <c r="T125" i="7" s="1"/>
  <c r="DK38" i="1"/>
  <c r="S38" i="7" s="1"/>
  <c r="DS72" i="1"/>
  <c r="AA72" i="7" s="1"/>
  <c r="DS125" i="1"/>
  <c r="AA125" i="7" s="1"/>
  <c r="DR109" i="1"/>
  <c r="Z109" i="7" s="1"/>
  <c r="DI116" i="1"/>
  <c r="Q116" i="7" s="1"/>
  <c r="DT100" i="1"/>
  <c r="AB100" i="7" s="1"/>
  <c r="DT56" i="1"/>
  <c r="AB56" i="7" s="1"/>
  <c r="DJ13" i="1"/>
  <c r="R13" i="7" s="1"/>
  <c r="DS56" i="1"/>
  <c r="AA56" i="7" s="1"/>
  <c r="DN39" i="1"/>
  <c r="V39" i="7" s="1"/>
  <c r="DR28" i="1"/>
  <c r="Z28" i="7" s="1"/>
  <c r="DP22" i="1"/>
  <c r="X22" i="7" s="1"/>
  <c r="DI111" i="1"/>
  <c r="Q111" i="7" s="1"/>
  <c r="DM112" i="1"/>
  <c r="U112" i="7" s="1"/>
  <c r="DM95" i="1"/>
  <c r="U95" i="7" s="1"/>
  <c r="DJ55" i="1"/>
  <c r="R55" i="7" s="1"/>
  <c r="DL74" i="1"/>
  <c r="T74" i="7" s="1"/>
  <c r="DT94" i="1"/>
  <c r="AB94" i="7" s="1"/>
  <c r="DL96" i="1"/>
  <c r="T96" i="7" s="1"/>
  <c r="DR124" i="1"/>
  <c r="Z124" i="7" s="1"/>
  <c r="DL8" i="1"/>
  <c r="T8" i="7" s="1"/>
  <c r="DK27" i="1"/>
  <c r="S27" i="7" s="1"/>
  <c r="DT64" i="1"/>
  <c r="AB64" i="7" s="1"/>
  <c r="DO29" i="1"/>
  <c r="W29" i="7" s="1"/>
  <c r="DL52" i="1"/>
  <c r="T52" i="7" s="1"/>
  <c r="DL114" i="1"/>
  <c r="T114" i="7" s="1"/>
  <c r="DM11" i="1"/>
  <c r="U11" i="7" s="1"/>
  <c r="DT44" i="1"/>
  <c r="AB44" i="7" s="1"/>
  <c r="DI80" i="1"/>
  <c r="Q80" i="7" s="1"/>
  <c r="DQ50" i="1"/>
  <c r="Y50" i="7" s="1"/>
  <c r="DI10" i="1"/>
  <c r="Q10" i="7" s="1"/>
  <c r="DQ8" i="1"/>
  <c r="Y8" i="7" s="1"/>
  <c r="DQ69" i="1"/>
  <c r="Y69" i="7" s="1"/>
  <c r="DJ107" i="1"/>
  <c r="R107" i="7" s="1"/>
  <c r="DJ34" i="1"/>
  <c r="R34" i="7" s="1"/>
  <c r="DQ77" i="1"/>
  <c r="Y77" i="7" s="1"/>
  <c r="DI40" i="1"/>
  <c r="Q40" i="7" s="1"/>
  <c r="DL20" i="1"/>
  <c r="T20" i="7" s="1"/>
  <c r="DQ89" i="1"/>
  <c r="Y89" i="7" s="1"/>
  <c r="DJ122" i="1"/>
  <c r="R122" i="7" s="1"/>
  <c r="DK82" i="1"/>
  <c r="S82" i="7" s="1"/>
  <c r="DQ66" i="1"/>
  <c r="Y66" i="7" s="1"/>
  <c r="DS106" i="1"/>
  <c r="AA106" i="7" s="1"/>
  <c r="DR17" i="1"/>
  <c r="Z17" i="7" s="1"/>
  <c r="DN60" i="1"/>
  <c r="V60" i="7" s="1"/>
  <c r="DP40" i="1"/>
  <c r="X40" i="7" s="1"/>
  <c r="DI62" i="1"/>
  <c r="Q62" i="7" s="1"/>
  <c r="DK102" i="1"/>
  <c r="S102" i="7" s="1"/>
  <c r="DK24" i="1"/>
  <c r="S24" i="7" s="1"/>
  <c r="DR66" i="1"/>
  <c r="Z66" i="7" s="1"/>
  <c r="DQ113" i="1"/>
  <c r="Y113" i="7" s="1"/>
  <c r="DT62" i="1"/>
  <c r="AB62" i="7" s="1"/>
  <c r="DP23" i="1"/>
  <c r="X23" i="7" s="1"/>
  <c r="DS76" i="1"/>
  <c r="AA76" i="7" s="1"/>
  <c r="DO64" i="1"/>
  <c r="W64" i="7" s="1"/>
  <c r="DN11" i="1"/>
  <c r="V11" i="7" s="1"/>
  <c r="DR111" i="1"/>
  <c r="Z111" i="7" s="1"/>
  <c r="DI43" i="1"/>
  <c r="Q43" i="7" s="1"/>
  <c r="DQ115" i="1"/>
  <c r="Y115" i="7" s="1"/>
  <c r="DM51" i="1"/>
  <c r="U51" i="7" s="1"/>
  <c r="DK6" i="1"/>
  <c r="S6" i="7" s="1"/>
  <c r="DR67" i="1"/>
  <c r="Z67" i="7" s="1"/>
  <c r="DO40" i="1"/>
  <c r="W40" i="7" s="1"/>
  <c r="DI66" i="1"/>
  <c r="Q66" i="7" s="1"/>
  <c r="DR6" i="1"/>
  <c r="Z6" i="7" s="1"/>
  <c r="DJ60" i="1"/>
  <c r="R60" i="7" s="1"/>
  <c r="DN106" i="1"/>
  <c r="V106" i="7" s="1"/>
  <c r="DP46" i="1"/>
  <c r="X46" i="7" s="1"/>
  <c r="DM59" i="1"/>
  <c r="U59" i="7" s="1"/>
  <c r="DO72" i="1"/>
  <c r="W72" i="7" s="1"/>
  <c r="DP51" i="1"/>
  <c r="X51" i="7" s="1"/>
  <c r="DR95" i="1"/>
  <c r="Z95" i="7" s="1"/>
  <c r="DI108" i="1"/>
  <c r="Q108" i="7" s="1"/>
  <c r="DM70" i="1"/>
  <c r="U70" i="7" s="1"/>
  <c r="DO26" i="1"/>
  <c r="W26" i="7" s="1"/>
  <c r="DP113" i="1"/>
  <c r="X113" i="7" s="1"/>
  <c r="DP83" i="1"/>
  <c r="X83" i="7" s="1"/>
  <c r="DO78" i="1"/>
  <c r="W78" i="7" s="1"/>
  <c r="DQ56" i="1"/>
  <c r="Y56" i="7" s="1"/>
  <c r="DN20" i="1"/>
  <c r="V20" i="7" s="1"/>
  <c r="DQ80" i="1"/>
  <c r="Y80" i="7" s="1"/>
  <c r="DN40" i="1"/>
  <c r="V40" i="7" s="1"/>
  <c r="DR85" i="1"/>
  <c r="Z85" i="7" s="1"/>
  <c r="DI21" i="1"/>
  <c r="Q21" i="7" s="1"/>
  <c r="DS36" i="1"/>
  <c r="AA36" i="7" s="1"/>
  <c r="DN81" i="1"/>
  <c r="V81" i="7" s="1"/>
  <c r="DO115" i="1"/>
  <c r="W115" i="7" s="1"/>
  <c r="DJ112" i="1"/>
  <c r="R112" i="7" s="1"/>
  <c r="DP11" i="1"/>
  <c r="X11" i="7" s="1"/>
  <c r="DK98" i="1"/>
  <c r="S98" i="7" s="1"/>
  <c r="DQ60" i="1"/>
  <c r="Y60" i="7" s="1"/>
  <c r="DR14" i="1"/>
  <c r="Z14" i="7" s="1"/>
  <c r="DO62" i="1"/>
  <c r="W62" i="7" s="1"/>
  <c r="DI107" i="1"/>
  <c r="Q107" i="7" s="1"/>
  <c r="DI122" i="1"/>
  <c r="Q122" i="7" s="1"/>
  <c r="DN123" i="1"/>
  <c r="V123" i="7" s="1"/>
  <c r="DQ68" i="1"/>
  <c r="Y68" i="7" s="1"/>
  <c r="DK119" i="1"/>
  <c r="S119" i="7" s="1"/>
  <c r="DO39" i="1"/>
  <c r="W39" i="7" s="1"/>
  <c r="DO50" i="1"/>
  <c r="W50" i="7" s="1"/>
  <c r="DR89" i="1"/>
  <c r="Z89" i="7" s="1"/>
  <c r="DI126" i="1"/>
  <c r="Q126" i="7" s="1"/>
  <c r="DP119" i="1"/>
  <c r="X119" i="7" s="1"/>
  <c r="DM42" i="1"/>
  <c r="U42" i="7" s="1"/>
  <c r="DO33" i="1"/>
  <c r="W33" i="7" s="1"/>
  <c r="DI100" i="1"/>
  <c r="Q100" i="7" s="1"/>
  <c r="DJ62" i="1"/>
  <c r="R62" i="7" s="1"/>
  <c r="DM22" i="1"/>
  <c r="U22" i="7" s="1"/>
  <c r="DM35" i="1"/>
  <c r="U35" i="7" s="1"/>
  <c r="DQ88" i="1"/>
  <c r="Y88" i="7" s="1"/>
  <c r="DR102" i="1"/>
  <c r="Z102" i="7" s="1"/>
  <c r="DR8" i="1"/>
  <c r="Z8" i="7" s="1"/>
  <c r="DR127" i="1"/>
  <c r="Z127" i="7" s="1"/>
  <c r="DS27" i="1"/>
  <c r="AA27" i="7" s="1"/>
  <c r="DQ126" i="1"/>
  <c r="Y126" i="7" s="1"/>
  <c r="DP97" i="1"/>
  <c r="X97" i="7" s="1"/>
  <c r="DJ7" i="1"/>
  <c r="R7" i="7" s="1"/>
  <c r="DO123" i="1"/>
  <c r="W123" i="7" s="1"/>
  <c r="DI51" i="1"/>
  <c r="Q51" i="7" s="1"/>
  <c r="DP94" i="1"/>
  <c r="X94" i="7" s="1"/>
  <c r="DR76" i="1"/>
  <c r="Z76" i="7" s="1"/>
  <c r="DS87" i="1"/>
  <c r="AA87" i="7" s="1"/>
  <c r="DS31" i="1"/>
  <c r="AA31" i="7" s="1"/>
  <c r="DJ109" i="1"/>
  <c r="R109" i="7" s="1"/>
  <c r="DM19" i="1"/>
  <c r="U19" i="7" s="1"/>
  <c r="DQ19" i="1"/>
  <c r="Y19" i="7" s="1"/>
  <c r="DP79" i="1"/>
  <c r="X79" i="7" s="1"/>
  <c r="DJ37" i="1"/>
  <c r="R37" i="7" s="1"/>
  <c r="DL128" i="1"/>
  <c r="T128" i="7" s="1"/>
  <c r="DS102" i="1"/>
  <c r="AA102" i="7" s="1"/>
  <c r="DT74" i="1"/>
  <c r="AB74" i="7" s="1"/>
  <c r="DN119" i="1"/>
  <c r="V119" i="7" s="1"/>
  <c r="DP126" i="1"/>
  <c r="X126" i="7" s="1"/>
  <c r="DL93" i="1"/>
  <c r="T93" i="7" s="1"/>
  <c r="DL68" i="1"/>
  <c r="T68" i="7" s="1"/>
  <c r="DN41" i="1"/>
  <c r="V41" i="7" s="1"/>
  <c r="DI33" i="1"/>
  <c r="Q33" i="7" s="1"/>
  <c r="DT22" i="1"/>
  <c r="AB22" i="7" s="1"/>
  <c r="DI63" i="1"/>
  <c r="Q63" i="7" s="1"/>
  <c r="DR61" i="1"/>
  <c r="Z61" i="7" s="1"/>
  <c r="DK91" i="1"/>
  <c r="S91" i="7" s="1"/>
  <c r="DS42" i="1"/>
  <c r="AA42" i="7" s="1"/>
  <c r="DL78" i="1"/>
  <c r="T78" i="7" s="1"/>
  <c r="DP29" i="1"/>
  <c r="X29" i="7" s="1"/>
  <c r="DJ68" i="1"/>
  <c r="R68" i="7" s="1"/>
  <c r="DJ92" i="1"/>
  <c r="R92" i="7" s="1"/>
  <c r="DP13" i="1"/>
  <c r="X13" i="7" s="1"/>
  <c r="DM86" i="1"/>
  <c r="U86" i="7" s="1"/>
  <c r="DR115" i="1"/>
  <c r="Z115" i="7" s="1"/>
  <c r="DK124" i="1"/>
  <c r="S124" i="7" s="1"/>
  <c r="DL106" i="1"/>
  <c r="T106" i="7" s="1"/>
  <c r="DS65" i="1"/>
  <c r="AA65" i="7" s="1"/>
  <c r="DK49" i="1"/>
  <c r="S49" i="7" s="1"/>
  <c r="DL85" i="1"/>
  <c r="T85" i="7" s="1"/>
  <c r="DK106" i="1"/>
  <c r="S106" i="7" s="1"/>
  <c r="DO25" i="1"/>
  <c r="W25" i="7" s="1"/>
  <c r="DO74" i="1"/>
  <c r="W74" i="7" s="1"/>
  <c r="DQ37" i="1"/>
  <c r="Y37" i="7" s="1"/>
  <c r="DN55" i="1"/>
  <c r="V55" i="7" s="1"/>
  <c r="DO73" i="1"/>
  <c r="W73" i="7" s="1"/>
  <c r="DK73" i="1"/>
  <c r="S73" i="7" s="1"/>
  <c r="DM82" i="1"/>
  <c r="U82" i="7" s="1"/>
  <c r="DT110" i="1"/>
  <c r="AB110" i="7" s="1"/>
  <c r="DL21" i="1"/>
  <c r="T21" i="7" s="1"/>
  <c r="DL112" i="1"/>
  <c r="T112" i="7" s="1"/>
  <c r="DJ96" i="1"/>
  <c r="R96" i="7" s="1"/>
  <c r="DK83" i="1"/>
  <c r="S83" i="7" s="1"/>
  <c r="DN50" i="1"/>
  <c r="V50" i="7" s="1"/>
  <c r="DL62" i="1"/>
  <c r="T62" i="7" s="1"/>
  <c r="DP45" i="1"/>
  <c r="X45" i="7" s="1"/>
  <c r="DK121" i="1"/>
  <c r="S121" i="7" s="1"/>
  <c r="DL123" i="1"/>
  <c r="T123" i="7" s="1"/>
  <c r="DL51" i="1"/>
  <c r="T51" i="7" s="1"/>
  <c r="DN115" i="1"/>
  <c r="V115" i="7" s="1"/>
  <c r="DK113" i="1"/>
  <c r="S113" i="7" s="1"/>
  <c r="DT86" i="1"/>
  <c r="AB86" i="7" s="1"/>
  <c r="DL53" i="1"/>
  <c r="T53" i="7" s="1"/>
  <c r="DP75" i="1"/>
  <c r="X75" i="7" s="1"/>
  <c r="DS96" i="1"/>
  <c r="AA96" i="7" s="1"/>
  <c r="DQ75" i="1"/>
  <c r="Y75" i="7" s="1"/>
  <c r="DO16" i="1"/>
  <c r="W16" i="7" s="1"/>
  <c r="DK95" i="1"/>
  <c r="S95" i="7" s="1"/>
  <c r="DS45" i="1"/>
  <c r="AA45" i="7" s="1"/>
  <c r="DQ44" i="1"/>
  <c r="Y44" i="7" s="1"/>
  <c r="DT112" i="1"/>
  <c r="AB112" i="7" s="1"/>
  <c r="DI71" i="1"/>
  <c r="Q71" i="7" s="1"/>
  <c r="DL59" i="1"/>
  <c r="T59" i="7" s="1"/>
  <c r="DI28" i="1"/>
  <c r="Q28" i="7" s="1"/>
  <c r="DK145" i="1"/>
  <c r="S145" i="7" s="1"/>
  <c r="DR78" i="1"/>
  <c r="Z78" i="7" s="1"/>
  <c r="DS90" i="1"/>
  <c r="AA90" i="7" s="1"/>
  <c r="DS95" i="1"/>
  <c r="AA95" i="7" s="1"/>
  <c r="DK32" i="1"/>
  <c r="S32" i="7" s="1"/>
  <c r="DJ51" i="1"/>
  <c r="R51" i="7" s="1"/>
  <c r="DQ76" i="1"/>
  <c r="Y76" i="7" s="1"/>
  <c r="DK36" i="1"/>
  <c r="S36" i="7" s="1"/>
  <c r="DR96" i="1"/>
  <c r="Z96" i="7" s="1"/>
  <c r="DS30" i="1"/>
  <c r="AA30" i="7" s="1"/>
  <c r="DK65" i="1"/>
  <c r="S65" i="7" s="1"/>
  <c r="DS28" i="1"/>
  <c r="AA28" i="7" s="1"/>
  <c r="DO98" i="1"/>
  <c r="W98" i="7" s="1"/>
  <c r="DS9" i="1"/>
  <c r="AA9" i="7" s="1"/>
  <c r="DM21" i="1"/>
  <c r="U21" i="7" s="1"/>
  <c r="DQ47" i="1"/>
  <c r="Y47" i="7" s="1"/>
  <c r="DS29" i="1"/>
  <c r="AA29" i="7" s="1"/>
  <c r="DJ9" i="1"/>
  <c r="R9" i="7" s="1"/>
  <c r="DR62" i="1"/>
  <c r="Z62" i="7" s="1"/>
  <c r="DS122" i="1"/>
  <c r="AA122" i="7" s="1"/>
  <c r="DN105" i="1"/>
  <c r="V105" i="7" s="1"/>
  <c r="DL116" i="1"/>
  <c r="T116" i="7" s="1"/>
  <c r="DL90" i="1"/>
  <c r="T90" i="7" s="1"/>
  <c r="DT75" i="1"/>
  <c r="AB75" i="7" s="1"/>
  <c r="DS63" i="1"/>
  <c r="AA63" i="7" s="1"/>
  <c r="DM44" i="1"/>
  <c r="U44" i="7" s="1"/>
  <c r="DK125" i="1"/>
  <c r="S125" i="7" s="1"/>
  <c r="DS48" i="1"/>
  <c r="AA48" i="7" s="1"/>
  <c r="DM41" i="1"/>
  <c r="U41" i="7" s="1"/>
  <c r="DK77" i="1"/>
  <c r="S77" i="7" s="1"/>
  <c r="DQ9" i="1"/>
  <c r="Y9" i="7" s="1"/>
  <c r="DK8" i="1"/>
  <c r="S8" i="7" s="1"/>
  <c r="DP35" i="1"/>
  <c r="X35" i="7" s="1"/>
  <c r="DS71" i="1"/>
  <c r="AA71" i="7" s="1"/>
  <c r="DK101" i="1"/>
  <c r="S101" i="7" s="1"/>
  <c r="DM37" i="1"/>
  <c r="U37" i="7" s="1"/>
  <c r="DT111" i="1"/>
  <c r="AB111" i="7" s="1"/>
  <c r="DO34" i="1"/>
  <c r="W34" i="7" s="1"/>
  <c r="DK66" i="1"/>
  <c r="S66" i="7" s="1"/>
  <c r="DM79" i="1"/>
  <c r="U79" i="7" s="1"/>
  <c r="DM33" i="1"/>
  <c r="U33" i="7" s="1"/>
  <c r="DT40" i="1"/>
  <c r="AB40" i="7" s="1"/>
  <c r="DJ76" i="1"/>
  <c r="R76" i="7" s="1"/>
  <c r="DS59" i="1"/>
  <c r="AA59" i="7" s="1"/>
  <c r="DS115" i="1"/>
  <c r="AA115" i="7" s="1"/>
  <c r="DK62" i="1"/>
  <c r="S62" i="7" s="1"/>
  <c r="DQ98" i="1"/>
  <c r="Y98" i="7" s="1"/>
  <c r="DM48" i="1"/>
  <c r="U48" i="7" s="1"/>
  <c r="DJ111" i="1"/>
  <c r="R111" i="7" s="1"/>
  <c r="DQ100" i="1"/>
  <c r="Y100" i="7" s="1"/>
  <c r="DL43" i="1"/>
  <c r="T43" i="7" s="1"/>
  <c r="DI22" i="1"/>
  <c r="Q22" i="7" s="1"/>
  <c r="DP110" i="1"/>
  <c r="X110" i="7" s="1"/>
  <c r="DP73" i="1"/>
  <c r="X73" i="7" s="1"/>
  <c r="DQ48" i="1"/>
  <c r="Y48" i="7" s="1"/>
  <c r="DI24" i="1"/>
  <c r="Q24" i="7" s="1"/>
  <c r="DK9" i="1"/>
  <c r="S9" i="7" s="1"/>
  <c r="DT53" i="1"/>
  <c r="AB53" i="7" s="1"/>
  <c r="DQ7" i="1"/>
  <c r="Y7" i="7" s="1"/>
  <c r="DP44" i="1"/>
  <c r="X44" i="7" s="1"/>
  <c r="DS107" i="1"/>
  <c r="AA107" i="7" s="1"/>
  <c r="DP72" i="1"/>
  <c r="X72" i="7" s="1"/>
  <c r="DK116" i="1"/>
  <c r="S116" i="7" s="1"/>
  <c r="DR119" i="1"/>
  <c r="Z119" i="7" s="1"/>
  <c r="DO93" i="1"/>
  <c r="W93" i="7" s="1"/>
  <c r="DJ145" i="1"/>
  <c r="R145" i="7" s="1"/>
  <c r="DT46" i="1"/>
  <c r="AB46" i="7" s="1"/>
  <c r="DJ50" i="1"/>
  <c r="R50" i="7" s="1"/>
  <c r="DM91" i="1"/>
  <c r="U91" i="7" s="1"/>
  <c r="DR103" i="1"/>
  <c r="Z103" i="7" s="1"/>
  <c r="ED103" i="1"/>
  <c r="DK79" i="1"/>
  <c r="S79" i="7" s="1"/>
  <c r="DL29" i="1"/>
  <c r="T29" i="7" s="1"/>
  <c r="DT117" i="1"/>
  <c r="AB117" i="7" s="1"/>
  <c r="DM108" i="1"/>
  <c r="U108" i="7" s="1"/>
  <c r="DK80" i="1"/>
  <c r="S80" i="7" s="1"/>
  <c r="DO102" i="1"/>
  <c r="W102" i="7" s="1"/>
  <c r="DJ25" i="1"/>
  <c r="R25" i="7" s="1"/>
  <c r="DO87" i="1"/>
  <c r="W87" i="7" s="1"/>
  <c r="DP18" i="1"/>
  <c r="X18" i="7" s="1"/>
  <c r="DI84" i="1"/>
  <c r="Q84" i="7" s="1"/>
  <c r="DS51" i="1"/>
  <c r="AA51" i="7" s="1"/>
  <c r="DI26" i="1"/>
  <c r="Q26" i="7" s="1"/>
  <c r="DS99" i="1"/>
  <c r="AA99" i="7" s="1"/>
  <c r="DN68" i="1"/>
  <c r="V68" i="7" s="1"/>
  <c r="DR84" i="1"/>
  <c r="Z84" i="7" s="1"/>
  <c r="DQ23" i="1"/>
  <c r="Y23" i="7" s="1"/>
  <c r="DO91" i="1"/>
  <c r="W91" i="7" s="1"/>
  <c r="DS43" i="1"/>
  <c r="AA43" i="7" s="1"/>
  <c r="DO106" i="1"/>
  <c r="W106" i="7" s="1"/>
  <c r="DJ84" i="1"/>
  <c r="R84" i="7" s="1"/>
  <c r="DQ58" i="1"/>
  <c r="Y58" i="7" s="1"/>
  <c r="DO24" i="1"/>
  <c r="W24" i="7" s="1"/>
  <c r="DN31" i="1"/>
  <c r="V31" i="7" s="1"/>
  <c r="DP37" i="1"/>
  <c r="X37" i="7" s="1"/>
  <c r="DP25" i="1"/>
  <c r="X25" i="7" s="1"/>
  <c r="DR88" i="1"/>
  <c r="Z88" i="7" s="1"/>
  <c r="DR112" i="1"/>
  <c r="Z112" i="7" s="1"/>
  <c r="DL58" i="1"/>
  <c r="T58" i="7" s="1"/>
  <c r="DO43" i="1"/>
  <c r="W43" i="7" s="1"/>
  <c r="DN48" i="1"/>
  <c r="V48" i="7" s="1"/>
  <c r="DJ41" i="1"/>
  <c r="R41" i="7" s="1"/>
  <c r="DK127" i="1"/>
  <c r="S127" i="7" s="1"/>
  <c r="DQ78" i="1"/>
  <c r="Y78" i="7" s="1"/>
  <c r="DR49" i="1"/>
  <c r="Z49" i="7" s="1"/>
  <c r="DI99" i="1"/>
  <c r="Q99" i="7" s="1"/>
  <c r="DM34" i="1"/>
  <c r="U34" i="7" s="1"/>
  <c r="DP81" i="1"/>
  <c r="X81" i="7" s="1"/>
  <c r="DK75" i="1"/>
  <c r="S75" i="7" s="1"/>
  <c r="DS74" i="1"/>
  <c r="AA74" i="7" s="1"/>
  <c r="DL100" i="1"/>
  <c r="T100" i="7" s="1"/>
  <c r="DK21" i="1"/>
  <c r="S21" i="7" s="1"/>
  <c r="DJ57" i="1"/>
  <c r="R57" i="7" s="1"/>
  <c r="DJ82" i="1"/>
  <c r="R82" i="7" s="1"/>
  <c r="DR59" i="1"/>
  <c r="Z59" i="7" s="1"/>
  <c r="DM64" i="1"/>
  <c r="U64" i="7" s="1"/>
  <c r="DQ16" i="1"/>
  <c r="Y16" i="7" s="1"/>
  <c r="DO49" i="1"/>
  <c r="W49" i="7" s="1"/>
  <c r="DR22" i="1"/>
  <c r="Z22" i="7" s="1"/>
  <c r="DR113" i="1"/>
  <c r="Z113" i="7" s="1"/>
  <c r="DM80" i="1"/>
  <c r="U80" i="7" s="1"/>
  <c r="DQ123" i="1"/>
  <c r="Y123" i="7" s="1"/>
  <c r="DN126" i="1"/>
  <c r="V126" i="7" s="1"/>
  <c r="DN44" i="1"/>
  <c r="V44" i="7" s="1"/>
  <c r="DJ56" i="1"/>
  <c r="R56" i="7" s="1"/>
  <c r="DI35" i="1"/>
  <c r="Q35" i="7" s="1"/>
  <c r="DK34" i="1"/>
  <c r="S34" i="7" s="1"/>
  <c r="DM106" i="1"/>
  <c r="U106" i="7" s="1"/>
  <c r="DI124" i="1"/>
  <c r="Q124" i="7" s="1"/>
  <c r="DJ98" i="1"/>
  <c r="R98" i="7" s="1"/>
  <c r="DP104" i="1"/>
  <c r="X104" i="7" s="1"/>
  <c r="DP92" i="1"/>
  <c r="X92" i="7" s="1"/>
  <c r="DM30" i="1"/>
  <c r="U30" i="7" s="1"/>
  <c r="DI14" i="1"/>
  <c r="Q14" i="7" s="1"/>
  <c r="DN91" i="1"/>
  <c r="V91" i="7" s="1"/>
  <c r="DN23" i="1"/>
  <c r="V23" i="7" s="1"/>
  <c r="DL17" i="1"/>
  <c r="T17" i="7" s="1"/>
  <c r="DL16" i="1"/>
  <c r="T16" i="7" s="1"/>
  <c r="DI74" i="1"/>
  <c r="Q74" i="7" s="1"/>
  <c r="DI31" i="1"/>
  <c r="Q31" i="7" s="1"/>
  <c r="DM96" i="1"/>
  <c r="U96" i="7" s="1"/>
  <c r="DL14" i="1"/>
  <c r="T14" i="7" s="1"/>
  <c r="DI49" i="1"/>
  <c r="Q49" i="7" s="1"/>
  <c r="DR56" i="1"/>
  <c r="Z56" i="7" s="1"/>
  <c r="DT19" i="1"/>
  <c r="AB19" i="7" s="1"/>
  <c r="DI19" i="1"/>
  <c r="Q19" i="7" s="1"/>
  <c r="DL5" i="1"/>
  <c r="T5" i="7" s="1"/>
  <c r="DK5" i="1"/>
  <c r="S5" i="7" s="1"/>
  <c r="DQ5" i="1"/>
  <c r="Y5" i="7" s="1"/>
  <c r="DP5" i="1"/>
  <c r="X5" i="7" s="1"/>
  <c r="DS5" i="1"/>
  <c r="AA5" i="7" s="1"/>
  <c r="DN5" i="1"/>
  <c r="V5" i="7" s="1"/>
  <c r="DR5" i="1"/>
  <c r="Z5" i="7" s="1"/>
  <c r="DM5" i="1"/>
  <c r="U5" i="7" s="1"/>
  <c r="DJ5" i="1"/>
  <c r="R5" i="7" s="1"/>
  <c r="DT5" i="1"/>
  <c r="AB5" i="7" s="1"/>
  <c r="DO5" i="1"/>
  <c r="W5" i="7" s="1"/>
  <c r="DI5" i="1"/>
  <c r="Q5" i="7" s="1"/>
  <c r="DI114" i="1"/>
  <c r="Q114" i="7" s="1"/>
  <c r="DJ73" i="1"/>
  <c r="R73" i="7" s="1"/>
  <c r="DJ15" i="1"/>
  <c r="R15" i="7" s="1"/>
  <c r="DM15" i="1"/>
  <c r="U15" i="7" s="1"/>
  <c r="DO121" i="1"/>
  <c r="W121" i="7" s="1"/>
  <c r="DR125" i="1"/>
  <c r="Z125" i="7" s="1"/>
  <c r="DQ107" i="1"/>
  <c r="Y107" i="7" s="1"/>
  <c r="DL15" i="1"/>
  <c r="T15" i="7" s="1"/>
  <c r="DL119" i="1"/>
  <c r="T119" i="7" s="1"/>
  <c r="DR15" i="1"/>
  <c r="Z15" i="7" s="1"/>
  <c r="DJ26" i="1"/>
  <c r="R26" i="7" s="1"/>
  <c r="DL55" i="1"/>
  <c r="T55" i="7" s="1"/>
  <c r="DS15" i="1"/>
  <c r="AA15" i="7" s="1"/>
  <c r="DI15" i="1"/>
  <c r="Q15" i="7" s="1"/>
  <c r="DN15" i="1"/>
  <c r="V15" i="7" s="1"/>
  <c r="DT15" i="1"/>
  <c r="AB15" i="7" s="1"/>
  <c r="DN97" i="1"/>
  <c r="V97" i="7" s="1"/>
  <c r="DN77" i="1"/>
  <c r="V77" i="7" s="1"/>
  <c r="DQ41" i="1"/>
  <c r="Y41" i="7" s="1"/>
  <c r="DT42" i="1"/>
  <c r="AB42" i="7" s="1"/>
  <c r="DJ81" i="1"/>
  <c r="R81" i="7" s="1"/>
  <c r="DK15" i="1"/>
  <c r="S15" i="7" s="1"/>
  <c r="DM128" i="1"/>
  <c r="U128" i="7" s="1"/>
  <c r="DQ114" i="1"/>
  <c r="Y114" i="7" s="1"/>
  <c r="DP15" i="1"/>
  <c r="X15" i="7" s="1"/>
  <c r="DT108" i="1"/>
  <c r="AB108" i="7" s="1"/>
  <c r="DI32" i="1"/>
  <c r="Q32" i="7" s="1"/>
  <c r="DK55" i="1"/>
  <c r="S55" i="7" s="1"/>
  <c r="DL108" i="1"/>
  <c r="T108" i="7" s="1"/>
  <c r="DQ15" i="1"/>
  <c r="Y15" i="7" s="1"/>
  <c r="DK53" i="1"/>
  <c r="S53" i="7" s="1"/>
  <c r="DO15" i="1"/>
  <c r="W15" i="7" s="1"/>
  <c r="DI102" i="1"/>
  <c r="Q102" i="7" s="1"/>
  <c r="DM43" i="1"/>
  <c r="U43" i="7" s="1"/>
  <c r="DB9" i="1"/>
  <c r="J9" i="7" s="1"/>
  <c r="BF9" i="7" s="1"/>
  <c r="DE12" i="1"/>
  <c r="M12" i="7" s="1"/>
  <c r="BI12" i="7" s="1"/>
  <c r="DA17" i="1"/>
  <c r="I17" i="7" s="1"/>
  <c r="BE17" i="7" s="1"/>
  <c r="O3" i="7" l="1"/>
  <c r="DX115" i="6"/>
  <c r="DX121" i="6"/>
  <c r="DX140" i="6"/>
  <c r="DX7" i="6"/>
  <c r="DX53" i="6"/>
  <c r="DX25" i="6"/>
  <c r="DX97" i="6"/>
  <c r="DX28" i="6"/>
  <c r="DX124" i="6"/>
  <c r="DX127" i="6"/>
  <c r="DX142" i="6"/>
  <c r="DX43" i="6"/>
  <c r="DX126" i="6"/>
  <c r="DX66" i="6"/>
  <c r="DX80" i="6"/>
  <c r="DX120" i="6"/>
  <c r="DX14" i="6"/>
  <c r="DX74" i="6"/>
  <c r="DX113" i="6"/>
  <c r="DX6" i="6"/>
  <c r="DX23" i="6"/>
  <c r="DX65" i="6"/>
  <c r="DX91" i="6"/>
  <c r="DX18" i="6"/>
  <c r="DX34" i="6"/>
  <c r="DX129" i="6"/>
  <c r="DX108" i="6"/>
  <c r="DX130" i="6"/>
  <c r="DX29" i="6"/>
  <c r="DX44" i="6"/>
  <c r="DX86" i="6"/>
  <c r="DX30" i="6"/>
  <c r="DX50" i="6"/>
  <c r="DX109" i="6"/>
  <c r="DX27" i="6"/>
  <c r="DX61" i="6"/>
  <c r="DX136" i="6"/>
  <c r="DX67" i="6"/>
  <c r="DX105" i="6"/>
  <c r="DX75" i="6"/>
  <c r="DX84" i="6"/>
  <c r="DX19" i="6"/>
  <c r="DX56" i="6"/>
  <c r="DX128" i="6"/>
  <c r="DX10" i="6"/>
  <c r="DX35" i="6"/>
  <c r="DX101" i="6"/>
  <c r="DX88" i="6"/>
  <c r="DX117" i="6"/>
  <c r="DX54" i="6"/>
  <c r="DX72" i="6"/>
  <c r="DX89" i="6"/>
  <c r="DX93" i="6"/>
  <c r="DX116" i="6"/>
  <c r="DX20" i="6"/>
  <c r="DX82" i="6"/>
  <c r="DX8" i="6"/>
  <c r="DX64" i="6"/>
  <c r="DX85" i="6"/>
  <c r="DX63" i="6"/>
  <c r="DX39" i="6"/>
  <c r="DX62" i="6"/>
  <c r="DX16" i="6"/>
  <c r="DX77" i="6"/>
  <c r="DX107" i="6"/>
  <c r="DX99" i="6"/>
  <c r="DX94" i="6"/>
  <c r="DX24" i="6"/>
  <c r="DX76" i="6"/>
  <c r="DX141" i="6"/>
  <c r="DX13" i="6"/>
  <c r="DX83" i="6"/>
  <c r="DX36" i="6"/>
  <c r="DX60" i="6"/>
  <c r="DX103" i="6"/>
  <c r="DX69" i="6"/>
  <c r="DX92" i="6"/>
  <c r="DX59" i="6"/>
  <c r="DX78" i="6"/>
  <c r="DX11" i="6"/>
  <c r="DX32" i="6"/>
  <c r="DX81" i="6"/>
  <c r="DX100" i="6"/>
  <c r="DX137" i="6"/>
  <c r="DX143" i="6"/>
  <c r="DX33" i="6"/>
  <c r="DX38" i="6"/>
  <c r="DX47" i="6"/>
  <c r="DX106" i="6"/>
  <c r="DX98" i="6"/>
  <c r="DX122" i="6"/>
  <c r="DX31" i="6"/>
  <c r="DX112" i="6"/>
  <c r="DX26" i="6"/>
  <c r="DX46" i="6"/>
  <c r="DX51" i="6"/>
  <c r="DX41" i="6"/>
  <c r="DX138" i="6"/>
  <c r="DX37" i="6"/>
  <c r="DX119" i="6"/>
  <c r="DX144" i="6"/>
  <c r="DX12" i="6"/>
  <c r="DX22" i="6"/>
  <c r="DX15" i="6"/>
  <c r="DX118" i="6"/>
  <c r="DX135" i="6"/>
  <c r="DX40" i="6"/>
  <c r="DX42" i="6"/>
  <c r="DX79" i="6"/>
  <c r="DX52" i="6"/>
  <c r="DX73" i="6"/>
  <c r="DX9" i="6"/>
  <c r="DX111" i="6"/>
  <c r="DX5" i="6"/>
  <c r="DX70" i="6"/>
  <c r="DX114" i="6"/>
  <c r="DX133" i="6"/>
  <c r="DX45" i="6"/>
  <c r="DX68" i="6"/>
  <c r="DX96" i="6"/>
  <c r="DX90" i="6"/>
  <c r="DX58" i="6"/>
  <c r="DX87" i="6"/>
  <c r="DX132" i="6"/>
  <c r="DX49" i="6"/>
  <c r="DX55" i="6"/>
  <c r="DX104" i="6"/>
  <c r="DX21" i="6"/>
  <c r="DX95" i="6"/>
  <c r="DX110" i="6"/>
  <c r="DX125" i="6"/>
  <c r="DX145" i="6"/>
  <c r="DX71" i="6"/>
  <c r="DX139" i="6"/>
  <c r="DX102" i="6"/>
  <c r="DX57" i="6"/>
  <c r="DX123" i="6"/>
  <c r="DX134" i="6"/>
  <c r="DX17" i="6"/>
  <c r="DX131" i="6"/>
  <c r="DX48" i="6"/>
  <c r="EB21" i="6"/>
  <c r="EB43" i="6"/>
  <c r="EB71" i="6"/>
  <c r="EB35" i="6"/>
  <c r="EB75" i="6"/>
  <c r="EB83" i="6"/>
  <c r="EB92" i="6"/>
  <c r="EB121" i="6"/>
  <c r="EB7" i="6"/>
  <c r="EB31" i="6"/>
  <c r="EB65" i="6"/>
  <c r="EB77" i="6"/>
  <c r="EB94" i="6"/>
  <c r="EB90" i="6"/>
  <c r="EB84" i="6"/>
  <c r="EB14" i="6"/>
  <c r="EB57" i="6"/>
  <c r="EB91" i="6"/>
  <c r="EB108" i="6"/>
  <c r="EB119" i="6"/>
  <c r="EB29" i="6"/>
  <c r="EB66" i="6"/>
  <c r="EB122" i="6"/>
  <c r="EB96" i="6"/>
  <c r="EB45" i="6"/>
  <c r="EB118" i="6"/>
  <c r="EB120" i="6"/>
  <c r="EB46" i="6"/>
  <c r="EB8" i="6"/>
  <c r="EB61" i="6"/>
  <c r="EB60" i="6"/>
  <c r="EB131" i="6"/>
  <c r="EB103" i="6"/>
  <c r="EB26" i="6"/>
  <c r="EB104" i="6"/>
  <c r="EB140" i="6"/>
  <c r="EB51" i="6"/>
  <c r="EB137" i="6"/>
  <c r="EB111" i="6"/>
  <c r="EB133" i="6"/>
  <c r="EB10" i="6"/>
  <c r="EB38" i="6"/>
  <c r="EB53" i="6"/>
  <c r="EB76" i="6"/>
  <c r="EB52" i="6"/>
  <c r="EB32" i="6"/>
  <c r="EB127" i="6"/>
  <c r="EB145" i="6"/>
  <c r="EB37" i="6"/>
  <c r="EB97" i="6"/>
  <c r="EB106" i="6"/>
  <c r="EB9" i="6"/>
  <c r="EB50" i="6"/>
  <c r="EB58" i="6"/>
  <c r="EB69" i="6"/>
  <c r="EB78" i="6"/>
  <c r="EB112" i="6"/>
  <c r="EB129" i="6"/>
  <c r="EB143" i="6"/>
  <c r="EB40" i="6"/>
  <c r="EB93" i="6"/>
  <c r="EB128" i="6"/>
  <c r="EB28" i="6"/>
  <c r="EB48" i="6"/>
  <c r="EB102" i="6"/>
  <c r="EB19" i="6"/>
  <c r="EB16" i="6"/>
  <c r="EB87" i="6"/>
  <c r="EB20" i="6"/>
  <c r="EB110" i="6"/>
  <c r="EB82" i="6"/>
  <c r="EB17" i="6"/>
  <c r="EB33" i="6"/>
  <c r="EB115" i="6"/>
  <c r="EB126" i="6"/>
  <c r="EB54" i="6"/>
  <c r="EB135" i="6"/>
  <c r="EB141" i="6"/>
  <c r="EB85" i="6"/>
  <c r="EB117" i="6"/>
  <c r="EB123" i="6"/>
  <c r="EB142" i="6"/>
  <c r="EB68" i="6"/>
  <c r="EB79" i="6"/>
  <c r="EB109" i="6"/>
  <c r="EB23" i="6"/>
  <c r="EB59" i="6"/>
  <c r="EB6" i="6"/>
  <c r="EB70" i="6"/>
  <c r="EB80" i="6"/>
  <c r="EB12" i="6"/>
  <c r="EB18" i="6"/>
  <c r="EB24" i="6"/>
  <c r="EB44" i="6"/>
  <c r="EB49" i="6"/>
  <c r="EB15" i="6"/>
  <c r="EB47" i="6"/>
  <c r="EB56" i="6"/>
  <c r="EB99" i="6"/>
  <c r="EB100" i="6"/>
  <c r="EB116" i="6"/>
  <c r="EB67" i="6"/>
  <c r="EB63" i="6"/>
  <c r="EB41" i="6"/>
  <c r="EB95" i="6"/>
  <c r="EB11" i="6"/>
  <c r="EB62" i="6"/>
  <c r="EB73" i="6"/>
  <c r="EB81" i="6"/>
  <c r="EB89" i="6"/>
  <c r="EB39" i="6"/>
  <c r="EB74" i="6"/>
  <c r="EB125" i="6"/>
  <c r="EB139" i="6"/>
  <c r="EB34" i="6"/>
  <c r="EB55" i="6"/>
  <c r="EB88" i="6"/>
  <c r="EB134" i="6"/>
  <c r="EB27" i="6"/>
  <c r="EB101" i="6"/>
  <c r="EB124" i="6"/>
  <c r="EB105" i="6"/>
  <c r="EB13" i="6"/>
  <c r="EB113" i="6"/>
  <c r="EB138" i="6"/>
  <c r="EB30" i="6"/>
  <c r="EB98" i="6"/>
  <c r="EB144" i="6"/>
  <c r="EB72" i="6"/>
  <c r="EB64" i="6"/>
  <c r="EB25" i="6"/>
  <c r="EB136" i="6"/>
  <c r="EB22" i="6"/>
  <c r="EB42" i="6"/>
  <c r="EB36" i="6"/>
  <c r="EB107" i="6"/>
  <c r="EB132" i="6"/>
  <c r="EB5" i="6"/>
  <c r="EB114" i="6"/>
  <c r="EB130" i="6"/>
  <c r="EB86" i="6"/>
  <c r="DU61" i="6"/>
  <c r="DU115" i="6"/>
  <c r="DU78" i="6"/>
  <c r="DU116" i="6"/>
  <c r="DU13" i="6"/>
  <c r="DU130" i="6"/>
  <c r="DU137" i="6"/>
  <c r="DU32" i="6"/>
  <c r="DU49" i="6"/>
  <c r="DU69" i="6"/>
  <c r="DU46" i="6"/>
  <c r="DU92" i="6"/>
  <c r="DU109" i="6"/>
  <c r="DU131" i="6"/>
  <c r="DU56" i="6"/>
  <c r="DU63" i="6"/>
  <c r="DU52" i="6"/>
  <c r="DU51" i="6"/>
  <c r="DU48" i="6"/>
  <c r="DU72" i="6"/>
  <c r="DU77" i="6"/>
  <c r="DU108" i="6"/>
  <c r="DU38" i="6"/>
  <c r="DU90" i="6"/>
  <c r="DU126" i="6"/>
  <c r="DU57" i="6"/>
  <c r="DU64" i="6"/>
  <c r="DU97" i="6"/>
  <c r="DU132" i="6"/>
  <c r="DU93" i="6"/>
  <c r="DU99" i="6"/>
  <c r="DU65" i="6"/>
  <c r="DU89" i="6"/>
  <c r="DU84" i="6"/>
  <c r="DU85" i="6"/>
  <c r="DU7" i="6"/>
  <c r="DU41" i="6"/>
  <c r="DU110" i="6"/>
  <c r="DU127" i="6"/>
  <c r="DU39" i="6"/>
  <c r="DU104" i="6"/>
  <c r="DU117" i="6"/>
  <c r="DU145" i="6"/>
  <c r="DU6" i="6"/>
  <c r="DU11" i="6"/>
  <c r="DU62" i="6"/>
  <c r="DU30" i="6"/>
  <c r="DU119" i="6"/>
  <c r="DU124" i="6"/>
  <c r="DU138" i="6"/>
  <c r="DU53" i="6"/>
  <c r="DU21" i="6"/>
  <c r="DU10" i="6"/>
  <c r="DU55" i="6"/>
  <c r="DU17" i="6"/>
  <c r="DU80" i="6"/>
  <c r="DU28" i="6"/>
  <c r="DU107" i="6"/>
  <c r="DU144" i="6"/>
  <c r="DU37" i="6"/>
  <c r="DU35" i="6"/>
  <c r="DU70" i="6"/>
  <c r="DU94" i="6"/>
  <c r="DU105" i="6"/>
  <c r="DU19" i="6"/>
  <c r="DU36" i="6"/>
  <c r="DU128" i="6"/>
  <c r="DU121" i="6"/>
  <c r="DU129" i="6"/>
  <c r="DU29" i="6"/>
  <c r="DU76" i="6"/>
  <c r="DU20" i="6"/>
  <c r="DU12" i="6"/>
  <c r="DU26" i="6"/>
  <c r="DU134" i="6"/>
  <c r="DU47" i="6"/>
  <c r="DU44" i="6"/>
  <c r="DU58" i="6"/>
  <c r="DU59" i="6"/>
  <c r="DU136" i="6"/>
  <c r="DU103" i="6"/>
  <c r="DU42" i="6"/>
  <c r="DU83" i="6"/>
  <c r="DU24" i="6"/>
  <c r="DU82" i="6"/>
  <c r="DU106" i="6"/>
  <c r="DU14" i="6"/>
  <c r="DU25" i="6"/>
  <c r="DU140" i="6"/>
  <c r="DU5" i="6"/>
  <c r="DU31" i="6"/>
  <c r="DU73" i="6"/>
  <c r="DU141" i="6"/>
  <c r="DU50" i="6"/>
  <c r="DU23" i="6"/>
  <c r="DU43" i="6"/>
  <c r="DU40" i="6"/>
  <c r="DU86" i="6"/>
  <c r="DU75" i="6"/>
  <c r="DU15" i="6"/>
  <c r="DU34" i="6"/>
  <c r="DU98" i="6"/>
  <c r="DU96" i="6"/>
  <c r="DU139" i="6"/>
  <c r="DU112" i="6"/>
  <c r="DU135" i="6"/>
  <c r="DU16" i="6"/>
  <c r="DU71" i="6"/>
  <c r="DU101" i="6"/>
  <c r="DU100" i="6"/>
  <c r="DU67" i="6"/>
  <c r="DU18" i="6"/>
  <c r="DU45" i="6"/>
  <c r="DU74" i="6"/>
  <c r="DU123" i="6"/>
  <c r="DU66" i="6"/>
  <c r="DU68" i="6"/>
  <c r="DU88" i="6"/>
  <c r="DU91" i="6"/>
  <c r="DU118" i="6"/>
  <c r="DU79" i="6"/>
  <c r="DU87" i="6"/>
  <c r="DU9" i="6"/>
  <c r="DU27" i="6"/>
  <c r="DU22" i="6"/>
  <c r="DU81" i="6"/>
  <c r="DU33" i="6"/>
  <c r="DU122" i="6"/>
  <c r="DU8" i="6"/>
  <c r="DU95" i="6"/>
  <c r="DU111" i="6"/>
  <c r="DU114" i="6"/>
  <c r="DU133" i="6"/>
  <c r="DU113" i="6"/>
  <c r="DU125" i="6"/>
  <c r="DU143" i="6"/>
  <c r="DU120" i="6"/>
  <c r="DU102" i="6"/>
  <c r="DU60" i="6"/>
  <c r="DU54" i="6"/>
  <c r="DU142" i="6"/>
  <c r="EC24" i="6"/>
  <c r="EC43" i="6"/>
  <c r="EC40" i="6"/>
  <c r="EC73" i="6"/>
  <c r="EC120" i="6"/>
  <c r="EC137" i="6"/>
  <c r="EC105" i="6"/>
  <c r="EC116" i="6"/>
  <c r="EC30" i="6"/>
  <c r="EC55" i="6"/>
  <c r="EC110" i="6"/>
  <c r="EC32" i="6"/>
  <c r="EC35" i="6"/>
  <c r="EC49" i="6"/>
  <c r="EC14" i="6"/>
  <c r="EC124" i="6"/>
  <c r="EC133" i="6"/>
  <c r="EC52" i="6"/>
  <c r="EC61" i="6"/>
  <c r="EC103" i="6"/>
  <c r="EC97" i="6"/>
  <c r="EC126" i="6"/>
  <c r="EC139" i="6"/>
  <c r="EC83" i="6"/>
  <c r="EC92" i="6"/>
  <c r="EC65" i="6"/>
  <c r="EC8" i="6"/>
  <c r="EC51" i="6"/>
  <c r="EC48" i="6"/>
  <c r="EC76" i="6"/>
  <c r="EC77" i="6"/>
  <c r="EC99" i="6"/>
  <c r="EC108" i="6"/>
  <c r="EC80" i="6"/>
  <c r="EC115" i="6"/>
  <c r="EC16" i="6"/>
  <c r="EC46" i="6"/>
  <c r="EC101" i="6"/>
  <c r="EC57" i="6"/>
  <c r="EC64" i="6"/>
  <c r="EC129" i="6"/>
  <c r="EC141" i="6"/>
  <c r="EC29" i="6"/>
  <c r="EC114" i="6"/>
  <c r="EC138" i="6"/>
  <c r="EC96" i="6"/>
  <c r="EC10" i="6"/>
  <c r="EC25" i="6"/>
  <c r="EC90" i="6"/>
  <c r="EC27" i="6"/>
  <c r="EC19" i="6"/>
  <c r="EC54" i="6"/>
  <c r="EC131" i="6"/>
  <c r="EC21" i="6"/>
  <c r="EC94" i="6"/>
  <c r="EC134" i="6"/>
  <c r="EC37" i="6"/>
  <c r="EC68" i="6"/>
  <c r="EC93" i="6"/>
  <c r="EC121" i="6"/>
  <c r="EC118" i="6"/>
  <c r="EC135" i="6"/>
  <c r="EC31" i="6"/>
  <c r="EC136" i="6"/>
  <c r="EC15" i="6"/>
  <c r="EC42" i="6"/>
  <c r="EC53" i="6"/>
  <c r="EC109" i="6"/>
  <c r="EC74" i="6"/>
  <c r="EC87" i="6"/>
  <c r="EC127" i="6"/>
  <c r="EC6" i="6"/>
  <c r="EC11" i="6"/>
  <c r="EC62" i="6"/>
  <c r="EC107" i="6"/>
  <c r="EC144" i="6"/>
  <c r="EC9" i="6"/>
  <c r="EC63" i="6"/>
  <c r="EC79" i="6"/>
  <c r="EC36" i="6"/>
  <c r="EC84" i="6"/>
  <c r="EC7" i="6"/>
  <c r="EC41" i="6"/>
  <c r="EC143" i="6"/>
  <c r="EC119" i="6"/>
  <c r="EC23" i="6"/>
  <c r="EC12" i="6"/>
  <c r="EC26" i="6"/>
  <c r="EC81" i="6"/>
  <c r="EC39" i="6"/>
  <c r="EC67" i="6"/>
  <c r="EC91" i="6"/>
  <c r="EC85" i="6"/>
  <c r="EC112" i="6"/>
  <c r="EC140" i="6"/>
  <c r="EC18" i="6"/>
  <c r="EC13" i="6"/>
  <c r="EC56" i="6"/>
  <c r="EC130" i="6"/>
  <c r="EC128" i="6"/>
  <c r="EC132" i="6"/>
  <c r="EC106" i="6"/>
  <c r="EC5" i="6"/>
  <c r="EC20" i="6"/>
  <c r="EC22" i="6"/>
  <c r="EC78" i="6"/>
  <c r="EC33" i="6"/>
  <c r="EC89" i="6"/>
  <c r="EC88" i="6"/>
  <c r="EC95" i="6"/>
  <c r="EC104" i="6"/>
  <c r="EC117" i="6"/>
  <c r="EC45" i="6"/>
  <c r="EC69" i="6"/>
  <c r="EC125" i="6"/>
  <c r="EC145" i="6"/>
  <c r="EC28" i="6"/>
  <c r="EC50" i="6"/>
  <c r="EC98" i="6"/>
  <c r="EC100" i="6"/>
  <c r="EC38" i="6"/>
  <c r="EC102" i="6"/>
  <c r="EC47" i="6"/>
  <c r="EC58" i="6"/>
  <c r="EC72" i="6"/>
  <c r="EC75" i="6"/>
  <c r="EC122" i="6"/>
  <c r="EC17" i="6"/>
  <c r="EC59" i="6"/>
  <c r="EC71" i="6"/>
  <c r="EC60" i="6"/>
  <c r="EC34" i="6"/>
  <c r="EC70" i="6"/>
  <c r="EC111" i="6"/>
  <c r="EC123" i="6"/>
  <c r="EC142" i="6"/>
  <c r="EC86" i="6"/>
  <c r="EC113" i="6"/>
  <c r="EC44" i="6"/>
  <c r="EC82" i="6"/>
  <c r="EC66" i="6"/>
  <c r="DY77" i="6"/>
  <c r="DY112" i="6"/>
  <c r="DY68" i="6"/>
  <c r="DY27" i="6"/>
  <c r="DY63" i="6"/>
  <c r="DY117" i="6"/>
  <c r="DY107" i="6"/>
  <c r="DY99" i="6"/>
  <c r="DY126" i="6"/>
  <c r="DY25" i="6"/>
  <c r="DY15" i="6"/>
  <c r="DY139" i="6"/>
  <c r="DY24" i="6"/>
  <c r="DY69" i="6"/>
  <c r="DY82" i="6"/>
  <c r="DY17" i="6"/>
  <c r="DY67" i="6"/>
  <c r="DY45" i="6"/>
  <c r="DY42" i="6"/>
  <c r="DY76" i="6"/>
  <c r="DY75" i="6"/>
  <c r="DY122" i="6"/>
  <c r="DY130" i="6"/>
  <c r="DY74" i="6"/>
  <c r="DY13" i="6"/>
  <c r="DY20" i="6"/>
  <c r="DY64" i="6"/>
  <c r="DY35" i="6"/>
  <c r="DY49" i="6"/>
  <c r="DY46" i="6"/>
  <c r="DY47" i="6"/>
  <c r="DY72" i="6"/>
  <c r="DY85" i="6"/>
  <c r="DY81" i="6"/>
  <c r="DY38" i="6"/>
  <c r="DY118" i="6"/>
  <c r="DY127" i="6"/>
  <c r="DY39" i="6"/>
  <c r="DY103" i="6"/>
  <c r="DY36" i="6"/>
  <c r="DY116" i="6"/>
  <c r="DY128" i="6"/>
  <c r="DY96" i="6"/>
  <c r="DY111" i="6"/>
  <c r="DY44" i="6"/>
  <c r="DY65" i="6"/>
  <c r="DY12" i="6"/>
  <c r="DY31" i="6"/>
  <c r="DY138" i="6"/>
  <c r="DY26" i="6"/>
  <c r="DY97" i="6"/>
  <c r="DY100" i="6"/>
  <c r="DY125" i="6"/>
  <c r="DY30" i="6"/>
  <c r="DY53" i="6"/>
  <c r="DY54" i="6"/>
  <c r="DY70" i="6"/>
  <c r="DY106" i="6"/>
  <c r="DY120" i="6"/>
  <c r="DY43" i="6"/>
  <c r="DY98" i="6"/>
  <c r="DY21" i="6"/>
  <c r="DY23" i="6"/>
  <c r="DY83" i="6"/>
  <c r="DY78" i="6"/>
  <c r="DY102" i="6"/>
  <c r="DY18" i="6"/>
  <c r="DY16" i="6"/>
  <c r="DY32" i="6"/>
  <c r="DY79" i="6"/>
  <c r="DY132" i="6"/>
  <c r="DY93" i="6"/>
  <c r="DY94" i="6"/>
  <c r="DY145" i="6"/>
  <c r="DY33" i="6"/>
  <c r="DY50" i="6"/>
  <c r="DY58" i="6"/>
  <c r="DY84" i="6"/>
  <c r="DY37" i="6"/>
  <c r="DY60" i="6"/>
  <c r="DY95" i="6"/>
  <c r="DY113" i="6"/>
  <c r="DY48" i="6"/>
  <c r="DY109" i="6"/>
  <c r="DY131" i="6"/>
  <c r="DY141" i="6"/>
  <c r="DY59" i="6"/>
  <c r="DY66" i="6"/>
  <c r="DY7" i="6"/>
  <c r="DY9" i="6"/>
  <c r="DY88" i="6"/>
  <c r="DY129" i="6"/>
  <c r="DY144" i="6"/>
  <c r="DY11" i="6"/>
  <c r="DY123" i="6"/>
  <c r="DY87" i="6"/>
  <c r="DY108" i="6"/>
  <c r="DY136" i="6"/>
  <c r="DY62" i="6"/>
  <c r="DY6" i="6"/>
  <c r="DY92" i="6"/>
  <c r="DY89" i="6"/>
  <c r="DY121" i="6"/>
  <c r="DY57" i="6"/>
  <c r="DY34" i="6"/>
  <c r="DY5" i="6"/>
  <c r="DY86" i="6"/>
  <c r="DY143" i="6"/>
  <c r="DY19" i="6"/>
  <c r="DY110" i="6"/>
  <c r="DY133" i="6"/>
  <c r="DY114" i="6"/>
  <c r="DY61" i="6"/>
  <c r="DY142" i="6"/>
  <c r="DY29" i="6"/>
  <c r="DY41" i="6"/>
  <c r="DY56" i="6"/>
  <c r="DY105" i="6"/>
  <c r="DY90" i="6"/>
  <c r="DY119" i="6"/>
  <c r="DY134" i="6"/>
  <c r="DY51" i="6"/>
  <c r="DY73" i="6"/>
  <c r="DY71" i="6"/>
  <c r="DY115" i="6"/>
  <c r="DY140" i="6"/>
  <c r="DY55" i="6"/>
  <c r="DY40" i="6"/>
  <c r="DY137" i="6"/>
  <c r="DY101" i="6"/>
  <c r="DY28" i="6"/>
  <c r="DY10" i="6"/>
  <c r="DY22" i="6"/>
  <c r="DY8" i="6"/>
  <c r="DY52" i="6"/>
  <c r="DY80" i="6"/>
  <c r="DY104" i="6"/>
  <c r="DY124" i="6"/>
  <c r="DY135" i="6"/>
  <c r="DY14" i="6"/>
  <c r="DY91" i="6"/>
  <c r="DV13" i="6"/>
  <c r="DV46" i="6"/>
  <c r="DV56" i="6"/>
  <c r="DV137" i="6"/>
  <c r="DV34" i="6"/>
  <c r="DV49" i="6"/>
  <c r="DV90" i="6"/>
  <c r="DV132" i="6"/>
  <c r="DV42" i="6"/>
  <c r="DV61" i="6"/>
  <c r="DV29" i="6"/>
  <c r="DV72" i="6"/>
  <c r="DV76" i="6"/>
  <c r="DV96" i="6"/>
  <c r="DV113" i="6"/>
  <c r="DV121" i="6"/>
  <c r="DV134" i="6"/>
  <c r="DV140" i="6"/>
  <c r="DV98" i="6"/>
  <c r="DV119" i="6"/>
  <c r="DV128" i="6"/>
  <c r="DV116" i="6"/>
  <c r="DV122" i="6"/>
  <c r="DV141" i="6"/>
  <c r="DV73" i="6"/>
  <c r="DV14" i="6"/>
  <c r="DV50" i="6"/>
  <c r="DV103" i="6"/>
  <c r="DV43" i="6"/>
  <c r="DV93" i="6"/>
  <c r="DV97" i="6"/>
  <c r="DV8" i="6"/>
  <c r="DV63" i="6"/>
  <c r="DV107" i="6"/>
  <c r="DV53" i="6"/>
  <c r="DV117" i="6"/>
  <c r="DV120" i="6"/>
  <c r="DV145" i="6"/>
  <c r="DV6" i="6"/>
  <c r="DV104" i="6"/>
  <c r="DV125" i="6"/>
  <c r="DV21" i="6"/>
  <c r="DV30" i="6"/>
  <c r="DV10" i="6"/>
  <c r="DV55" i="6"/>
  <c r="DV115" i="6"/>
  <c r="DV112" i="6"/>
  <c r="DV33" i="6"/>
  <c r="DV18" i="6"/>
  <c r="DV126" i="6"/>
  <c r="DV36" i="6"/>
  <c r="DV71" i="6"/>
  <c r="DV135" i="6"/>
  <c r="DV28" i="6"/>
  <c r="DV58" i="6"/>
  <c r="DV88" i="6"/>
  <c r="DV39" i="6"/>
  <c r="DV118" i="6"/>
  <c r="DV12" i="6"/>
  <c r="DV16" i="6"/>
  <c r="DV70" i="6"/>
  <c r="DV37" i="6"/>
  <c r="DV59" i="6"/>
  <c r="DV94" i="6"/>
  <c r="DV123" i="6"/>
  <c r="DV130" i="6"/>
  <c r="DV44" i="6"/>
  <c r="DV64" i="6"/>
  <c r="DV84" i="6"/>
  <c r="DV26" i="6"/>
  <c r="DV62" i="6"/>
  <c r="DV108" i="6"/>
  <c r="DV69" i="6"/>
  <c r="DV79" i="6"/>
  <c r="DV105" i="6"/>
  <c r="DV32" i="6"/>
  <c r="DV54" i="6"/>
  <c r="DV9" i="6"/>
  <c r="DV52" i="6"/>
  <c r="DV65" i="6"/>
  <c r="DV67" i="6"/>
  <c r="DV89" i="6"/>
  <c r="DV7" i="6"/>
  <c r="DV24" i="6"/>
  <c r="DV86" i="6"/>
  <c r="DV124" i="6"/>
  <c r="DV48" i="6"/>
  <c r="DV91" i="6"/>
  <c r="DV92" i="6"/>
  <c r="DV77" i="6"/>
  <c r="DV142" i="6"/>
  <c r="DV80" i="6"/>
  <c r="DV133" i="6"/>
  <c r="DV19" i="6"/>
  <c r="DV87" i="6"/>
  <c r="DV110" i="6"/>
  <c r="DV45" i="6"/>
  <c r="DV22" i="6"/>
  <c r="DV57" i="6"/>
  <c r="DV66" i="6"/>
  <c r="DV68" i="6"/>
  <c r="DV60" i="6"/>
  <c r="DV23" i="6"/>
  <c r="DV25" i="6"/>
  <c r="DV11" i="6"/>
  <c r="DV100" i="6"/>
  <c r="DV75" i="6"/>
  <c r="DV106" i="6"/>
  <c r="DV139" i="6"/>
  <c r="DV143" i="6"/>
  <c r="DV127" i="6"/>
  <c r="DV38" i="6"/>
  <c r="DV144" i="6"/>
  <c r="DV41" i="6"/>
  <c r="DV51" i="6"/>
  <c r="DV85" i="6"/>
  <c r="DV20" i="6"/>
  <c r="DV109" i="6"/>
  <c r="DV131" i="6"/>
  <c r="DV27" i="6"/>
  <c r="DV47" i="6"/>
  <c r="DV31" i="6"/>
  <c r="DV114" i="6"/>
  <c r="DV78" i="6"/>
  <c r="DV15" i="6"/>
  <c r="DV129" i="6"/>
  <c r="DV17" i="6"/>
  <c r="DV81" i="6"/>
  <c r="DV35" i="6"/>
  <c r="DV40" i="6"/>
  <c r="DV83" i="6"/>
  <c r="DV136" i="6"/>
  <c r="DV138" i="6"/>
  <c r="DV101" i="6"/>
  <c r="DV95" i="6"/>
  <c r="DV5" i="6"/>
  <c r="DV82" i="6"/>
  <c r="DV74" i="6"/>
  <c r="DV99" i="6"/>
  <c r="DV102" i="6"/>
  <c r="DV111" i="6"/>
  <c r="DZ15" i="6"/>
  <c r="DZ82" i="6"/>
  <c r="DZ87" i="6"/>
  <c r="DZ24" i="6"/>
  <c r="DZ55" i="6"/>
  <c r="DZ76" i="6"/>
  <c r="DZ119" i="6"/>
  <c r="DZ7" i="6"/>
  <c r="DZ68" i="6"/>
  <c r="DZ125" i="6"/>
  <c r="DZ56" i="6"/>
  <c r="DZ79" i="6"/>
  <c r="DZ46" i="6"/>
  <c r="DZ9" i="6"/>
  <c r="DZ5" i="6"/>
  <c r="DZ22" i="6"/>
  <c r="DZ38" i="6"/>
  <c r="DZ32" i="6"/>
  <c r="DZ86" i="6"/>
  <c r="DZ94" i="6"/>
  <c r="DZ107" i="6"/>
  <c r="DZ53" i="6"/>
  <c r="DZ66" i="6"/>
  <c r="DZ120" i="6"/>
  <c r="DZ19" i="6"/>
  <c r="DZ85" i="6"/>
  <c r="DZ78" i="6"/>
  <c r="DZ20" i="6"/>
  <c r="DZ92" i="6"/>
  <c r="DZ113" i="6"/>
  <c r="DZ116" i="6"/>
  <c r="DZ62" i="6"/>
  <c r="DZ27" i="6"/>
  <c r="DZ91" i="6"/>
  <c r="DZ141" i="6"/>
  <c r="DZ18" i="6"/>
  <c r="DZ34" i="6"/>
  <c r="DZ127" i="6"/>
  <c r="DZ11" i="6"/>
  <c r="DZ21" i="6"/>
  <c r="DZ90" i="6"/>
  <c r="DZ12" i="6"/>
  <c r="DZ51" i="6"/>
  <c r="DZ73" i="6"/>
  <c r="DZ123" i="6"/>
  <c r="DZ13" i="6"/>
  <c r="DZ33" i="6"/>
  <c r="DZ98" i="6"/>
  <c r="DZ109" i="6"/>
  <c r="DZ40" i="6"/>
  <c r="DZ71" i="6"/>
  <c r="DZ81" i="6"/>
  <c r="DZ105" i="6"/>
  <c r="DZ88" i="6"/>
  <c r="DZ131" i="6"/>
  <c r="DZ59" i="6"/>
  <c r="DZ65" i="6"/>
  <c r="DZ102" i="6"/>
  <c r="DZ145" i="6"/>
  <c r="DZ52" i="6"/>
  <c r="DZ112" i="6"/>
  <c r="DZ36" i="6"/>
  <c r="DZ29" i="6"/>
  <c r="DZ49" i="6"/>
  <c r="DZ8" i="6"/>
  <c r="DZ39" i="6"/>
  <c r="DZ93" i="6"/>
  <c r="DZ122" i="6"/>
  <c r="DZ99" i="6"/>
  <c r="DZ37" i="6"/>
  <c r="DZ108" i="6"/>
  <c r="DZ83" i="6"/>
  <c r="DZ106" i="6"/>
  <c r="DZ58" i="6"/>
  <c r="DZ77" i="6"/>
  <c r="DZ136" i="6"/>
  <c r="DZ142" i="6"/>
  <c r="DZ118" i="6"/>
  <c r="DZ124" i="6"/>
  <c r="DZ135" i="6"/>
  <c r="DZ143" i="6"/>
  <c r="DZ10" i="6"/>
  <c r="DZ6" i="6"/>
  <c r="DZ47" i="6"/>
  <c r="DZ104" i="6"/>
  <c r="DZ111" i="6"/>
  <c r="DZ129" i="6"/>
  <c r="DZ31" i="6"/>
  <c r="DZ25" i="6"/>
  <c r="DZ45" i="6"/>
  <c r="DZ50" i="6"/>
  <c r="DZ95" i="6"/>
  <c r="DZ16" i="6"/>
  <c r="DZ48" i="6"/>
  <c r="DZ84" i="6"/>
  <c r="DZ96" i="6"/>
  <c r="DZ54" i="6"/>
  <c r="DZ89" i="6"/>
  <c r="DZ110" i="6"/>
  <c r="DZ69" i="6"/>
  <c r="DZ101" i="6"/>
  <c r="DZ121" i="6"/>
  <c r="DZ60" i="6"/>
  <c r="DZ14" i="6"/>
  <c r="DZ64" i="6"/>
  <c r="DZ126" i="6"/>
  <c r="DZ137" i="6"/>
  <c r="DZ28" i="6"/>
  <c r="DZ30" i="6"/>
  <c r="DZ144" i="6"/>
  <c r="DZ57" i="6"/>
  <c r="DZ70" i="6"/>
  <c r="DZ133" i="6"/>
  <c r="DZ42" i="6"/>
  <c r="DZ115" i="6"/>
  <c r="DZ130" i="6"/>
  <c r="DZ23" i="6"/>
  <c r="DZ26" i="6"/>
  <c r="DZ134" i="6"/>
  <c r="DZ72" i="6"/>
  <c r="DZ67" i="6"/>
  <c r="DZ103" i="6"/>
  <c r="DZ35" i="6"/>
  <c r="DZ138" i="6"/>
  <c r="DZ63" i="6"/>
  <c r="DZ97" i="6"/>
  <c r="DZ17" i="6"/>
  <c r="DZ132" i="6"/>
  <c r="DZ100" i="6"/>
  <c r="DZ74" i="6"/>
  <c r="DZ117" i="6"/>
  <c r="DZ61" i="6"/>
  <c r="DZ75" i="6"/>
  <c r="DZ140" i="6"/>
  <c r="DZ139" i="6"/>
  <c r="DZ44" i="6"/>
  <c r="DZ128" i="6"/>
  <c r="DZ41" i="6"/>
  <c r="DZ43" i="6"/>
  <c r="DZ80" i="6"/>
  <c r="DZ114" i="6"/>
  <c r="ED68" i="6"/>
  <c r="ED133" i="6"/>
  <c r="ED86" i="6"/>
  <c r="ED91" i="6"/>
  <c r="ED48" i="6"/>
  <c r="ED104" i="6"/>
  <c r="ED132" i="6"/>
  <c r="ED23" i="6"/>
  <c r="ED98" i="6"/>
  <c r="ED136" i="6"/>
  <c r="ED44" i="6"/>
  <c r="ED54" i="6"/>
  <c r="ED61" i="6"/>
  <c r="ED100" i="6"/>
  <c r="ED41" i="6"/>
  <c r="ED119" i="6"/>
  <c r="ED13" i="6"/>
  <c r="ED56" i="6"/>
  <c r="ED107" i="6"/>
  <c r="ED134" i="6"/>
  <c r="ED140" i="6"/>
  <c r="ED28" i="6"/>
  <c r="ED93" i="6"/>
  <c r="ED111" i="6"/>
  <c r="ED25" i="6"/>
  <c r="ED62" i="6"/>
  <c r="ED139" i="6"/>
  <c r="ED96" i="6"/>
  <c r="ED43" i="6"/>
  <c r="ED97" i="6"/>
  <c r="ED55" i="6"/>
  <c r="ED63" i="6"/>
  <c r="ED113" i="6"/>
  <c r="ED11" i="6"/>
  <c r="ED49" i="6"/>
  <c r="ED31" i="6"/>
  <c r="ED72" i="6"/>
  <c r="ED92" i="6"/>
  <c r="ED144" i="6"/>
  <c r="ED50" i="6"/>
  <c r="ED9" i="6"/>
  <c r="ED19" i="6"/>
  <c r="ED37" i="6"/>
  <c r="ED52" i="6"/>
  <c r="ED65" i="6"/>
  <c r="ED108" i="6"/>
  <c r="ED42" i="6"/>
  <c r="ED36" i="6"/>
  <c r="ED27" i="6"/>
  <c r="ED47" i="6"/>
  <c r="ED121" i="6"/>
  <c r="ED120" i="6"/>
  <c r="ED145" i="6"/>
  <c r="ED17" i="6"/>
  <c r="ED71" i="6"/>
  <c r="ED124" i="6"/>
  <c r="ED77" i="6"/>
  <c r="ED142" i="6"/>
  <c r="ED39" i="6"/>
  <c r="ED66" i="6"/>
  <c r="ED12" i="6"/>
  <c r="ED75" i="6"/>
  <c r="ED81" i="6"/>
  <c r="ED18" i="6"/>
  <c r="ED76" i="6"/>
  <c r="ED59" i="6"/>
  <c r="ED130" i="6"/>
  <c r="ED26" i="6"/>
  <c r="ED5" i="6"/>
  <c r="ED103" i="6"/>
  <c r="ED16" i="6"/>
  <c r="ED126" i="6"/>
  <c r="ED125" i="6"/>
  <c r="ED6" i="6"/>
  <c r="ED30" i="6"/>
  <c r="ED116" i="6"/>
  <c r="ED122" i="6"/>
  <c r="ED141" i="6"/>
  <c r="ED8" i="6"/>
  <c r="ED32" i="6"/>
  <c r="ED67" i="6"/>
  <c r="ED80" i="6"/>
  <c r="ED99" i="6"/>
  <c r="ED7" i="6"/>
  <c r="ED24" i="6"/>
  <c r="ED94" i="6"/>
  <c r="ED110" i="6"/>
  <c r="ED21" i="6"/>
  <c r="ED35" i="6"/>
  <c r="ED53" i="6"/>
  <c r="ED74" i="6"/>
  <c r="ED89" i="6"/>
  <c r="ED38" i="6"/>
  <c r="ED45" i="6"/>
  <c r="ED69" i="6"/>
  <c r="ED79" i="6"/>
  <c r="ED105" i="6"/>
  <c r="ED14" i="6"/>
  <c r="ED10" i="6"/>
  <c r="ED123" i="6"/>
  <c r="ED87" i="6"/>
  <c r="ED51" i="6"/>
  <c r="ED128" i="6"/>
  <c r="ED114" i="6"/>
  <c r="ED137" i="6"/>
  <c r="ED20" i="6"/>
  <c r="ED70" i="6"/>
  <c r="ED131" i="6"/>
  <c r="ED83" i="6"/>
  <c r="ED40" i="6"/>
  <c r="ED143" i="6"/>
  <c r="ED118" i="6"/>
  <c r="ED73" i="6"/>
  <c r="ED29" i="6"/>
  <c r="ED84" i="6"/>
  <c r="ED106" i="6"/>
  <c r="ED127" i="6"/>
  <c r="ED88" i="6"/>
  <c r="ED112" i="6"/>
  <c r="ED33" i="6"/>
  <c r="ED85" i="6"/>
  <c r="ED57" i="6"/>
  <c r="ED95" i="6"/>
  <c r="ED60" i="6"/>
  <c r="ED34" i="6"/>
  <c r="ED102" i="6"/>
  <c r="ED117" i="6"/>
  <c r="ED109" i="6"/>
  <c r="ED15" i="6"/>
  <c r="ED138" i="6"/>
  <c r="ED78" i="6"/>
  <c r="ED90" i="6"/>
  <c r="ED101" i="6"/>
  <c r="ED135" i="6"/>
  <c r="ED46" i="6"/>
  <c r="ED22" i="6"/>
  <c r="ED58" i="6"/>
  <c r="ED64" i="6"/>
  <c r="ED82" i="6"/>
  <c r="ED129" i="6"/>
  <c r="ED115" i="6"/>
  <c r="EF13" i="6"/>
  <c r="EF39" i="6"/>
  <c r="EF106" i="6"/>
  <c r="EF133" i="6"/>
  <c r="EF139" i="6"/>
  <c r="EF60" i="6"/>
  <c r="EF66" i="6"/>
  <c r="EF136" i="6"/>
  <c r="EF7" i="6"/>
  <c r="EF35" i="6"/>
  <c r="EF75" i="6"/>
  <c r="EF65" i="6"/>
  <c r="EF28" i="6"/>
  <c r="EF83" i="6"/>
  <c r="EF89" i="6"/>
  <c r="EF142" i="6"/>
  <c r="EF31" i="6"/>
  <c r="EF42" i="6"/>
  <c r="EF123" i="6"/>
  <c r="EF47" i="6"/>
  <c r="EF115" i="6"/>
  <c r="EF121" i="6"/>
  <c r="EF140" i="6"/>
  <c r="EF88" i="6"/>
  <c r="EF14" i="6"/>
  <c r="EF20" i="6"/>
  <c r="EF72" i="6"/>
  <c r="EF33" i="6"/>
  <c r="EF34" i="6"/>
  <c r="EF5" i="6"/>
  <c r="EF103" i="6"/>
  <c r="EF105" i="6"/>
  <c r="EF93" i="6"/>
  <c r="EF97" i="6"/>
  <c r="EF132" i="6"/>
  <c r="EF40" i="6"/>
  <c r="EF107" i="6"/>
  <c r="EF11" i="6"/>
  <c r="EF70" i="6"/>
  <c r="EF135" i="6"/>
  <c r="EF29" i="6"/>
  <c r="EF53" i="6"/>
  <c r="EF85" i="6"/>
  <c r="EF16" i="6"/>
  <c r="EF84" i="6"/>
  <c r="EF19" i="6"/>
  <c r="EF58" i="6"/>
  <c r="EF134" i="6"/>
  <c r="EF27" i="6"/>
  <c r="EF48" i="6"/>
  <c r="EF62" i="6"/>
  <c r="EF82" i="6"/>
  <c r="EF36" i="6"/>
  <c r="EF122" i="6"/>
  <c r="EF118" i="6"/>
  <c r="EF25" i="6"/>
  <c r="EF130" i="6"/>
  <c r="EF77" i="6"/>
  <c r="EF81" i="6"/>
  <c r="EF112" i="6"/>
  <c r="EF125" i="6"/>
  <c r="EF8" i="6"/>
  <c r="EF52" i="6"/>
  <c r="EF64" i="6"/>
  <c r="EF54" i="6"/>
  <c r="EF92" i="6"/>
  <c r="EF6" i="6"/>
  <c r="EF23" i="6"/>
  <c r="EF59" i="6"/>
  <c r="EF129" i="6"/>
  <c r="EF44" i="6"/>
  <c r="EF102" i="6"/>
  <c r="EF117" i="6"/>
  <c r="EF131" i="6"/>
  <c r="EF76" i="6"/>
  <c r="EF113" i="6"/>
  <c r="EF141" i="6"/>
  <c r="EF38" i="6"/>
  <c r="EF86" i="6"/>
  <c r="EF98" i="6"/>
  <c r="EF32" i="6"/>
  <c r="EF71" i="6"/>
  <c r="EF69" i="6"/>
  <c r="EF63" i="6"/>
  <c r="EF110" i="6"/>
  <c r="EF9" i="6"/>
  <c r="EF43" i="6"/>
  <c r="EF67" i="6"/>
  <c r="EF137" i="6"/>
  <c r="EF143" i="6"/>
  <c r="EF12" i="6"/>
  <c r="EF45" i="6"/>
  <c r="EF55" i="6"/>
  <c r="EF41" i="6"/>
  <c r="EF30" i="6"/>
  <c r="EF24" i="6"/>
  <c r="EF91" i="6"/>
  <c r="EF95" i="6"/>
  <c r="EF145" i="6"/>
  <c r="EF119" i="6"/>
  <c r="EF61" i="6"/>
  <c r="EF127" i="6"/>
  <c r="EF56" i="6"/>
  <c r="EF108" i="6"/>
  <c r="EF126" i="6"/>
  <c r="EF10" i="6"/>
  <c r="EF46" i="6"/>
  <c r="EF80" i="6"/>
  <c r="EF124" i="6"/>
  <c r="EF116" i="6"/>
  <c r="EF120" i="6"/>
  <c r="EF94" i="6"/>
  <c r="EF128" i="6"/>
  <c r="EF144" i="6"/>
  <c r="EF99" i="6"/>
  <c r="EF57" i="6"/>
  <c r="EF114" i="6"/>
  <c r="EF37" i="6"/>
  <c r="EF26" i="6"/>
  <c r="EF79" i="6"/>
  <c r="EF73" i="6"/>
  <c r="EF87" i="6"/>
  <c r="EF17" i="6"/>
  <c r="EF74" i="6"/>
  <c r="EF100" i="6"/>
  <c r="EF22" i="6"/>
  <c r="EF78" i="6"/>
  <c r="EF96" i="6"/>
  <c r="EF15" i="6"/>
  <c r="EF101" i="6"/>
  <c r="EF50" i="6"/>
  <c r="EF109" i="6"/>
  <c r="EF51" i="6"/>
  <c r="EF68" i="6"/>
  <c r="EF104" i="6"/>
  <c r="EF18" i="6"/>
  <c r="EF49" i="6"/>
  <c r="EF111" i="6"/>
  <c r="EF21" i="6"/>
  <c r="EF138" i="6"/>
  <c r="EF90" i="6"/>
  <c r="DW26" i="6"/>
  <c r="DW13" i="6"/>
  <c r="DW59" i="6"/>
  <c r="DW66" i="6"/>
  <c r="DW82" i="6"/>
  <c r="DW143" i="6"/>
  <c r="DW69" i="6"/>
  <c r="DW77" i="6"/>
  <c r="DW89" i="6"/>
  <c r="DW40" i="6"/>
  <c r="DW70" i="6"/>
  <c r="DW93" i="6"/>
  <c r="DW99" i="6"/>
  <c r="DW108" i="6"/>
  <c r="DW57" i="6"/>
  <c r="DW86" i="6"/>
  <c r="DW7" i="6"/>
  <c r="DW78" i="6"/>
  <c r="DW88" i="6"/>
  <c r="DW25" i="6"/>
  <c r="DW128" i="6"/>
  <c r="DW104" i="6"/>
  <c r="DW110" i="6"/>
  <c r="DW139" i="6"/>
  <c r="DW6" i="6"/>
  <c r="DW109" i="6"/>
  <c r="DW17" i="6"/>
  <c r="DW121" i="6"/>
  <c r="DW131" i="6"/>
  <c r="DW54" i="6"/>
  <c r="DW71" i="6"/>
  <c r="DW130" i="6"/>
  <c r="DW125" i="6"/>
  <c r="DW29" i="6"/>
  <c r="DW30" i="6"/>
  <c r="DW73" i="6"/>
  <c r="DW31" i="6"/>
  <c r="DW81" i="6"/>
  <c r="DW90" i="6"/>
  <c r="DW11" i="6"/>
  <c r="DW48" i="6"/>
  <c r="DW75" i="6"/>
  <c r="DW8" i="6"/>
  <c r="DW85" i="6"/>
  <c r="DW20" i="6"/>
  <c r="DW21" i="6"/>
  <c r="DW42" i="6"/>
  <c r="DW28" i="6"/>
  <c r="DW50" i="6"/>
  <c r="DW47" i="6"/>
  <c r="DW76" i="6"/>
  <c r="DW107" i="6"/>
  <c r="DW37" i="6"/>
  <c r="DW96" i="6"/>
  <c r="DW145" i="6"/>
  <c r="DW38" i="6"/>
  <c r="DW62" i="6"/>
  <c r="DW16" i="6"/>
  <c r="DW18" i="6"/>
  <c r="DW137" i="6"/>
  <c r="DW15" i="6"/>
  <c r="DW53" i="6"/>
  <c r="DW101" i="6"/>
  <c r="DW129" i="6"/>
  <c r="DW64" i="6"/>
  <c r="DW44" i="6"/>
  <c r="DW41" i="6"/>
  <c r="DW106" i="6"/>
  <c r="DW103" i="6"/>
  <c r="DW127" i="6"/>
  <c r="DW144" i="6"/>
  <c r="DW46" i="6"/>
  <c r="DW43" i="6"/>
  <c r="DW84" i="6"/>
  <c r="DW132" i="6"/>
  <c r="DW140" i="6"/>
  <c r="DW33" i="6"/>
  <c r="DW95" i="6"/>
  <c r="DW113" i="6"/>
  <c r="DW27" i="6"/>
  <c r="DW23" i="6"/>
  <c r="DW55" i="6"/>
  <c r="DW12" i="6"/>
  <c r="DW105" i="6"/>
  <c r="DW52" i="6"/>
  <c r="DW114" i="6"/>
  <c r="DW79" i="6"/>
  <c r="DW92" i="6"/>
  <c r="DW98" i="6"/>
  <c r="DW133" i="6"/>
  <c r="DW19" i="6"/>
  <c r="DW49" i="6"/>
  <c r="DW97" i="6"/>
  <c r="DW134" i="6"/>
  <c r="DW142" i="6"/>
  <c r="DW32" i="6"/>
  <c r="DW60" i="6"/>
  <c r="DW67" i="6"/>
  <c r="DW124" i="6"/>
  <c r="DW117" i="6"/>
  <c r="DW22" i="6"/>
  <c r="DW72" i="6"/>
  <c r="DW39" i="6"/>
  <c r="DW141" i="6"/>
  <c r="DW56" i="6"/>
  <c r="DW63" i="6"/>
  <c r="DW118" i="6"/>
  <c r="DW138" i="6"/>
  <c r="DW100" i="6"/>
  <c r="DW102" i="6"/>
  <c r="DW65" i="6"/>
  <c r="DW61" i="6"/>
  <c r="DW5" i="6"/>
  <c r="DW10" i="6"/>
  <c r="DW80" i="6"/>
  <c r="DW36" i="6"/>
  <c r="DW126" i="6"/>
  <c r="DW83" i="6"/>
  <c r="DW24" i="6"/>
  <c r="DW45" i="6"/>
  <c r="DW35" i="6"/>
  <c r="DW135" i="6"/>
  <c r="DW9" i="6"/>
  <c r="DW123" i="6"/>
  <c r="DW34" i="6"/>
  <c r="DW51" i="6"/>
  <c r="DW111" i="6"/>
  <c r="DW112" i="6"/>
  <c r="DW122" i="6"/>
  <c r="DW14" i="6"/>
  <c r="DW94" i="6"/>
  <c r="DW119" i="6"/>
  <c r="DW68" i="6"/>
  <c r="DW87" i="6"/>
  <c r="DW136" i="6"/>
  <c r="DW58" i="6"/>
  <c r="DW74" i="6"/>
  <c r="DW115" i="6"/>
  <c r="DW91" i="6"/>
  <c r="DW116" i="6"/>
  <c r="DW120" i="6"/>
  <c r="EA23" i="6"/>
  <c r="EA60" i="6"/>
  <c r="EA138" i="6"/>
  <c r="EA25" i="6"/>
  <c r="EA42" i="6"/>
  <c r="EA28" i="6"/>
  <c r="EA30" i="6"/>
  <c r="EA94" i="6"/>
  <c r="EA108" i="6"/>
  <c r="EA121" i="6"/>
  <c r="EA111" i="6"/>
  <c r="EA20" i="6"/>
  <c r="EA33" i="6"/>
  <c r="EA24" i="6"/>
  <c r="EA96" i="6"/>
  <c r="EA44" i="6"/>
  <c r="EA41" i="6"/>
  <c r="EA31" i="6"/>
  <c r="EA14" i="6"/>
  <c r="EA56" i="6"/>
  <c r="EA66" i="6"/>
  <c r="EA26" i="6"/>
  <c r="EA46" i="6"/>
  <c r="EA84" i="6"/>
  <c r="EA98" i="6"/>
  <c r="EA118" i="6"/>
  <c r="EA127" i="6"/>
  <c r="EA140" i="6"/>
  <c r="EA15" i="6"/>
  <c r="EA47" i="6"/>
  <c r="EA82" i="6"/>
  <c r="EA106" i="6"/>
  <c r="EA35" i="6"/>
  <c r="EA40" i="6"/>
  <c r="EA77" i="6"/>
  <c r="EA74" i="6"/>
  <c r="EA92" i="6"/>
  <c r="EA7" i="6"/>
  <c r="EA91" i="6"/>
  <c r="EA6" i="6"/>
  <c r="EA37" i="6"/>
  <c r="EA81" i="6"/>
  <c r="EA117" i="6"/>
  <c r="EA128" i="6"/>
  <c r="EA86" i="6"/>
  <c r="EA104" i="6"/>
  <c r="EA21" i="6"/>
  <c r="EA22" i="6"/>
  <c r="EA51" i="6"/>
  <c r="EA100" i="6"/>
  <c r="EA99" i="6"/>
  <c r="EA62" i="6"/>
  <c r="EA61" i="6"/>
  <c r="EA19" i="6"/>
  <c r="EA43" i="6"/>
  <c r="EA64" i="6"/>
  <c r="EA54" i="6"/>
  <c r="EA83" i="6"/>
  <c r="EA18" i="6"/>
  <c r="EA101" i="6"/>
  <c r="EA142" i="6"/>
  <c r="EA38" i="6"/>
  <c r="EA69" i="6"/>
  <c r="EA119" i="6"/>
  <c r="EA12" i="6"/>
  <c r="EA63" i="6"/>
  <c r="EA36" i="6"/>
  <c r="EA55" i="6"/>
  <c r="EA72" i="6"/>
  <c r="EA85" i="6"/>
  <c r="EA133" i="6"/>
  <c r="EA17" i="6"/>
  <c r="EA75" i="6"/>
  <c r="EA124" i="6"/>
  <c r="EA93" i="6"/>
  <c r="EA129" i="6"/>
  <c r="EA120" i="6"/>
  <c r="EA135" i="6"/>
  <c r="EA39" i="6"/>
  <c r="EA68" i="6"/>
  <c r="EA67" i="6"/>
  <c r="EA130" i="6"/>
  <c r="EA116" i="6"/>
  <c r="EA139" i="6"/>
  <c r="EA29" i="6"/>
  <c r="EA79" i="6"/>
  <c r="EA126" i="6"/>
  <c r="EA9" i="6"/>
  <c r="EA58" i="6"/>
  <c r="EA65" i="6"/>
  <c r="EA8" i="6"/>
  <c r="EA134" i="6"/>
  <c r="EA90" i="6"/>
  <c r="EA32" i="6"/>
  <c r="EA53" i="6"/>
  <c r="EA27" i="6"/>
  <c r="EA87" i="6"/>
  <c r="EA97" i="6"/>
  <c r="EA132" i="6"/>
  <c r="EA59" i="6"/>
  <c r="EA76" i="6"/>
  <c r="EA102" i="6"/>
  <c r="EA136" i="6"/>
  <c r="EA45" i="6"/>
  <c r="EA11" i="6"/>
  <c r="EA10" i="6"/>
  <c r="EA13" i="6"/>
  <c r="EA88" i="6"/>
  <c r="EA70" i="6"/>
  <c r="EA95" i="6"/>
  <c r="EA114" i="6"/>
  <c r="EA48" i="6"/>
  <c r="EA73" i="6"/>
  <c r="EA57" i="6"/>
  <c r="EA143" i="6"/>
  <c r="EA49" i="6"/>
  <c r="EA122" i="6"/>
  <c r="EA5" i="6"/>
  <c r="EA103" i="6"/>
  <c r="EA115" i="6"/>
  <c r="EA123" i="6"/>
  <c r="EA34" i="6"/>
  <c r="EA112" i="6"/>
  <c r="EA125" i="6"/>
  <c r="EA144" i="6"/>
  <c r="EA145" i="6"/>
  <c r="EA105" i="6"/>
  <c r="EA16" i="6"/>
  <c r="EA78" i="6"/>
  <c r="EA109" i="6"/>
  <c r="EA113" i="6"/>
  <c r="EA141" i="6"/>
  <c r="EA50" i="6"/>
  <c r="EA52" i="6"/>
  <c r="EA80" i="6"/>
  <c r="EA137" i="6"/>
  <c r="EA89" i="6"/>
  <c r="EA71" i="6"/>
  <c r="EA110" i="6"/>
  <c r="EA107" i="6"/>
  <c r="EA131" i="6"/>
  <c r="EE5" i="6"/>
  <c r="EE91" i="6"/>
  <c r="EE125" i="6"/>
  <c r="EE143" i="6"/>
  <c r="EE18" i="6"/>
  <c r="EE48" i="6"/>
  <c r="EE64" i="6"/>
  <c r="EE142" i="6"/>
  <c r="EE87" i="6"/>
  <c r="EE123" i="6"/>
  <c r="EE70" i="6"/>
  <c r="EE56" i="6"/>
  <c r="EE63" i="6"/>
  <c r="EE6" i="6"/>
  <c r="EE73" i="6"/>
  <c r="EE130" i="6"/>
  <c r="EE55" i="6"/>
  <c r="EE75" i="6"/>
  <c r="EE78" i="6"/>
  <c r="EE131" i="6"/>
  <c r="EE140" i="6"/>
  <c r="EE37" i="6"/>
  <c r="EE145" i="6"/>
  <c r="EE104" i="6"/>
  <c r="EE89" i="6"/>
  <c r="EE127" i="6"/>
  <c r="EE7" i="6"/>
  <c r="EE16" i="6"/>
  <c r="EE118" i="6"/>
  <c r="EE121" i="6"/>
  <c r="EE139" i="6"/>
  <c r="EE92" i="6"/>
  <c r="EE101" i="6"/>
  <c r="EE122" i="6"/>
  <c r="EE15" i="6"/>
  <c r="EE20" i="6"/>
  <c r="EE66" i="6"/>
  <c r="EE109" i="6"/>
  <c r="EE138" i="6"/>
  <c r="EE31" i="6"/>
  <c r="EE126" i="6"/>
  <c r="EE135" i="6"/>
  <c r="EE103" i="6"/>
  <c r="EE144" i="6"/>
  <c r="EE83" i="6"/>
  <c r="EE36" i="6"/>
  <c r="EE21" i="6"/>
  <c r="EE29" i="6"/>
  <c r="EE30" i="6"/>
  <c r="EE134" i="6"/>
  <c r="EE50" i="6"/>
  <c r="EE47" i="6"/>
  <c r="EE76" i="6"/>
  <c r="EE106" i="6"/>
  <c r="EE107" i="6"/>
  <c r="EE57" i="6"/>
  <c r="EE68" i="6"/>
  <c r="EE141" i="6"/>
  <c r="EE77" i="6"/>
  <c r="EE35" i="6"/>
  <c r="EE113" i="6"/>
  <c r="EE28" i="6"/>
  <c r="EE90" i="6"/>
  <c r="EE69" i="6"/>
  <c r="EE93" i="6"/>
  <c r="EE124" i="6"/>
  <c r="EE108" i="6"/>
  <c r="EE38" i="6"/>
  <c r="EE54" i="6"/>
  <c r="EE51" i="6"/>
  <c r="EE111" i="6"/>
  <c r="EE17" i="6"/>
  <c r="EE62" i="6"/>
  <c r="EE137" i="6"/>
  <c r="EE19" i="6"/>
  <c r="EE74" i="6"/>
  <c r="EE25" i="6"/>
  <c r="EE98" i="6"/>
  <c r="EE128" i="6"/>
  <c r="EE46" i="6"/>
  <c r="EE43" i="6"/>
  <c r="EE94" i="6"/>
  <c r="EE116" i="6"/>
  <c r="EE33" i="6"/>
  <c r="EE9" i="6"/>
  <c r="EE23" i="6"/>
  <c r="EE34" i="6"/>
  <c r="EE81" i="6"/>
  <c r="EE115" i="6"/>
  <c r="EE27" i="6"/>
  <c r="EE41" i="6"/>
  <c r="EE105" i="6"/>
  <c r="EE53" i="6"/>
  <c r="EE52" i="6"/>
  <c r="EE110" i="6"/>
  <c r="EE72" i="6"/>
  <c r="EE49" i="6"/>
  <c r="EE97" i="6"/>
  <c r="EE114" i="6"/>
  <c r="EE95" i="6"/>
  <c r="EE24" i="6"/>
  <c r="EE60" i="6"/>
  <c r="EE67" i="6"/>
  <c r="EE85" i="6"/>
  <c r="EE117" i="6"/>
  <c r="EE8" i="6"/>
  <c r="EE45" i="6"/>
  <c r="EE120" i="6"/>
  <c r="EE71" i="6"/>
  <c r="EE14" i="6"/>
  <c r="EE40" i="6"/>
  <c r="EE42" i="6"/>
  <c r="EE13" i="6"/>
  <c r="EE112" i="6"/>
  <c r="EE65" i="6"/>
  <c r="EE102" i="6"/>
  <c r="EE59" i="6"/>
  <c r="EE84" i="6"/>
  <c r="EE39" i="6"/>
  <c r="EE79" i="6"/>
  <c r="EE10" i="6"/>
  <c r="EE136" i="6"/>
  <c r="EE133" i="6"/>
  <c r="EE44" i="6"/>
  <c r="EE100" i="6"/>
  <c r="EE12" i="6"/>
  <c r="EE119" i="6"/>
  <c r="EE129" i="6"/>
  <c r="EE96" i="6"/>
  <c r="EE26" i="6"/>
  <c r="EE82" i="6"/>
  <c r="EE22" i="6"/>
  <c r="EE11" i="6"/>
  <c r="EE61" i="6"/>
  <c r="EE80" i="6"/>
  <c r="EE99" i="6"/>
  <c r="EE132" i="6"/>
  <c r="EE58" i="6"/>
  <c r="EE88" i="6"/>
  <c r="EE86" i="6"/>
  <c r="EE32" i="6"/>
  <c r="EA102" i="1"/>
  <c r="EM102" i="1" s="1"/>
  <c r="ED26" i="1"/>
  <c r="EP26" i="1" s="1"/>
  <c r="ED119" i="1"/>
  <c r="ED10" i="1"/>
  <c r="EP10" i="1" s="1"/>
  <c r="DV144" i="1"/>
  <c r="EH144" i="1" s="1"/>
  <c r="EA45" i="1"/>
  <c r="EM45" i="1" s="1"/>
  <c r="ED112" i="1"/>
  <c r="EP112" i="1" s="1"/>
  <c r="ED89" i="1"/>
  <c r="DW131" i="1"/>
  <c r="EI131" i="1" s="1"/>
  <c r="ED9" i="1"/>
  <c r="EP9" i="1" s="1"/>
  <c r="EA97" i="1"/>
  <c r="EM97" i="1" s="1"/>
  <c r="ED22" i="1"/>
  <c r="EP22" i="1" s="1"/>
  <c r="ED73" i="1"/>
  <c r="EP73" i="1" s="1"/>
  <c r="ED58" i="1"/>
  <c r="EP58" i="1" s="1"/>
  <c r="ED40" i="1"/>
  <c r="EP40" i="1" s="1"/>
  <c r="EA96" i="1"/>
  <c r="EM96" i="1" s="1"/>
  <c r="EA38" i="1"/>
  <c r="EM38" i="1" s="1"/>
  <c r="DZ141" i="1"/>
  <c r="EL141" i="1" s="1"/>
  <c r="ED17" i="1"/>
  <c r="EP17" i="1" s="1"/>
  <c r="EA63" i="1"/>
  <c r="EM63" i="1" s="1"/>
  <c r="EA47" i="1"/>
  <c r="EM47" i="1" s="1"/>
  <c r="ED77" i="1"/>
  <c r="EP77" i="1" s="1"/>
  <c r="EA142" i="1"/>
  <c r="EM142" i="1" s="1"/>
  <c r="EA34" i="1"/>
  <c r="EM34" i="1" s="1"/>
  <c r="ED96" i="1"/>
  <c r="EP96" i="1" s="1"/>
  <c r="ED78" i="1"/>
  <c r="EP78" i="1" s="1"/>
  <c r="EA25" i="1"/>
  <c r="EM25" i="1" s="1"/>
  <c r="ED115" i="1"/>
  <c r="EP115" i="1" s="1"/>
  <c r="EA50" i="1"/>
  <c r="EM50" i="1" s="1"/>
  <c r="EA78" i="1"/>
  <c r="EM78" i="1" s="1"/>
  <c r="ED6" i="1"/>
  <c r="EP6" i="1" s="1"/>
  <c r="EA104" i="1"/>
  <c r="EM104" i="1" s="1"/>
  <c r="EA103" i="1"/>
  <c r="EM103" i="1" s="1"/>
  <c r="EA36" i="1"/>
  <c r="EM36" i="1" s="1"/>
  <c r="EA31" i="1"/>
  <c r="EM31" i="1" s="1"/>
  <c r="EA18" i="1"/>
  <c r="EM18" i="1" s="1"/>
  <c r="EA83" i="1"/>
  <c r="EM83" i="1" s="1"/>
  <c r="ED19" i="1"/>
  <c r="EP19" i="1" s="1"/>
  <c r="ED45" i="1"/>
  <c r="EP45" i="1" s="1"/>
  <c r="ED63" i="1"/>
  <c r="EP63" i="1" s="1"/>
  <c r="EA88" i="1"/>
  <c r="EM88" i="1" s="1"/>
  <c r="EH129" i="1"/>
  <c r="ED127" i="1"/>
  <c r="EP127" i="1" s="1"/>
  <c r="EA123" i="1"/>
  <c r="EM123" i="1" s="1"/>
  <c r="EA33" i="1"/>
  <c r="EM33" i="1" s="1"/>
  <c r="ED32" i="1"/>
  <c r="EP32" i="1" s="1"/>
  <c r="ED56" i="1"/>
  <c r="EP56" i="1" s="1"/>
  <c r="EA91" i="1"/>
  <c r="EM91" i="1" s="1"/>
  <c r="EA16" i="1"/>
  <c r="EM16" i="1" s="1"/>
  <c r="ED61" i="1"/>
  <c r="EP61" i="1" s="1"/>
  <c r="ED85" i="1"/>
  <c r="EP85" i="1" s="1"/>
  <c r="EA72" i="1"/>
  <c r="EM72" i="1" s="1"/>
  <c r="EA61" i="1"/>
  <c r="EM61" i="1" s="1"/>
  <c r="EA42" i="1"/>
  <c r="EM42" i="1" s="1"/>
  <c r="ED75" i="1"/>
  <c r="EP75" i="1" s="1"/>
  <c r="EA49" i="1"/>
  <c r="EM49" i="1" s="1"/>
  <c r="EA106" i="1"/>
  <c r="EM106" i="1" s="1"/>
  <c r="ED8" i="1"/>
  <c r="EP8" i="1" s="1"/>
  <c r="ED47" i="1"/>
  <c r="EP47" i="1" s="1"/>
  <c r="ED39" i="1"/>
  <c r="EP39" i="1" s="1"/>
  <c r="ED31" i="1"/>
  <c r="EP31" i="1" s="1"/>
  <c r="ED113" i="1"/>
  <c r="EP113" i="1" s="1"/>
  <c r="ED59" i="1"/>
  <c r="EP59" i="1" s="1"/>
  <c r="EA43" i="1"/>
  <c r="EM43" i="1" s="1"/>
  <c r="EA98" i="1"/>
  <c r="EM98" i="1" s="1"/>
  <c r="EA73" i="1"/>
  <c r="EM73" i="1" s="1"/>
  <c r="ED64" i="1"/>
  <c r="EP64" i="1" s="1"/>
  <c r="ED90" i="1"/>
  <c r="EP90" i="1" s="1"/>
  <c r="ED71" i="1"/>
  <c r="EP71" i="1" s="1"/>
  <c r="ED12" i="1"/>
  <c r="EP12" i="1" s="1"/>
  <c r="ED34" i="1"/>
  <c r="EP34" i="1" s="1"/>
  <c r="ED30" i="1"/>
  <c r="EP30" i="1" s="1"/>
  <c r="ED92" i="1"/>
  <c r="EP92" i="1" s="1"/>
  <c r="EA32" i="1"/>
  <c r="EM32" i="1" s="1"/>
  <c r="EA82" i="1"/>
  <c r="EM82" i="1" s="1"/>
  <c r="EA136" i="1"/>
  <c r="EM136" i="1" s="1"/>
  <c r="ED95" i="1"/>
  <c r="EP95" i="1" s="1"/>
  <c r="ED82" i="1"/>
  <c r="EP82" i="1" s="1"/>
  <c r="ED65" i="1"/>
  <c r="EP65" i="1" s="1"/>
  <c r="ED54" i="1"/>
  <c r="EP54" i="1" s="1"/>
  <c r="EA113" i="1"/>
  <c r="EM113" i="1" s="1"/>
  <c r="ED38" i="1"/>
  <c r="EP38" i="1" s="1"/>
  <c r="EA27" i="1"/>
  <c r="EM27" i="1" s="1"/>
  <c r="ED116" i="1"/>
  <c r="EP116" i="1" s="1"/>
  <c r="EA5" i="1"/>
  <c r="EM5" i="1" s="1"/>
  <c r="ED62" i="1"/>
  <c r="EP62" i="1" s="1"/>
  <c r="ED123" i="1"/>
  <c r="EP123" i="1" s="1"/>
  <c r="EA101" i="1"/>
  <c r="EM101" i="1" s="1"/>
  <c r="EA86" i="1"/>
  <c r="EM86" i="1" s="1"/>
  <c r="EA52" i="1"/>
  <c r="EM52" i="1" s="1"/>
  <c r="EA90" i="1"/>
  <c r="EM90" i="1" s="1"/>
  <c r="ED50" i="1"/>
  <c r="EP50" i="1" s="1"/>
  <c r="EA13" i="1"/>
  <c r="EM13" i="1" s="1"/>
  <c r="ED145" i="1"/>
  <c r="EP145" i="1" s="1"/>
  <c r="EA122" i="1"/>
  <c r="EM122" i="1" s="1"/>
  <c r="EA71" i="1"/>
  <c r="EM71" i="1" s="1"/>
  <c r="ED93" i="1"/>
  <c r="EP93" i="1" s="1"/>
  <c r="EE37" i="1"/>
  <c r="EQ37" i="1" s="1"/>
  <c r="EE45" i="1"/>
  <c r="EQ45" i="1" s="1"/>
  <c r="EC135" i="1"/>
  <c r="EO135" i="1" s="1"/>
  <c r="EA132" i="1"/>
  <c r="EM132" i="1" s="1"/>
  <c r="EB129" i="1"/>
  <c r="EN129" i="1" s="1"/>
  <c r="EE140" i="1"/>
  <c r="EQ140" i="1" s="1"/>
  <c r="EB144" i="1"/>
  <c r="EN144" i="1" s="1"/>
  <c r="EC143" i="1"/>
  <c r="EO143" i="1" s="1"/>
  <c r="EB137" i="1"/>
  <c r="EN137" i="1" s="1"/>
  <c r="EA140" i="1"/>
  <c r="EM140" i="1" s="1"/>
  <c r="ED134" i="1"/>
  <c r="EP134" i="1" s="1"/>
  <c r="EA133" i="1"/>
  <c r="EM133" i="1" s="1"/>
  <c r="DY139" i="1"/>
  <c r="EK139" i="1" s="1"/>
  <c r="DY132" i="1"/>
  <c r="EK132" i="1" s="1"/>
  <c r="DU144" i="1"/>
  <c r="EG144" i="1" s="1"/>
  <c r="EB133" i="1"/>
  <c r="EN133" i="1" s="1"/>
  <c r="DY138" i="1"/>
  <c r="EK138" i="1" s="1"/>
  <c r="ED138" i="1"/>
  <c r="EP138" i="1" s="1"/>
  <c r="ED142" i="1"/>
  <c r="EP142" i="1" s="1"/>
  <c r="EE137" i="1"/>
  <c r="EQ137" i="1" s="1"/>
  <c r="EB138" i="1"/>
  <c r="EN138" i="1" s="1"/>
  <c r="EE91" i="1"/>
  <c r="EQ91" i="1" s="1"/>
  <c r="DY47" i="1"/>
  <c r="EK47" i="1" s="1"/>
  <c r="EE7" i="1"/>
  <c r="EQ7" i="1" s="1"/>
  <c r="EE129" i="1"/>
  <c r="EQ129" i="1" s="1"/>
  <c r="DY134" i="1"/>
  <c r="EK134" i="1" s="1"/>
  <c r="EE143" i="1"/>
  <c r="EQ143" i="1" s="1"/>
  <c r="EB134" i="1"/>
  <c r="EN134" i="1" s="1"/>
  <c r="DU134" i="1"/>
  <c r="EG134" i="1" s="1"/>
  <c r="DX135" i="1"/>
  <c r="EJ135" i="1" s="1"/>
  <c r="EC132" i="1"/>
  <c r="EO132" i="1" s="1"/>
  <c r="DU135" i="1"/>
  <c r="EG135" i="1" s="1"/>
  <c r="DU140" i="1"/>
  <c r="EG140" i="1" s="1"/>
  <c r="DZ143" i="1"/>
  <c r="EL143" i="1" s="1"/>
  <c r="DZ138" i="1"/>
  <c r="EL138" i="1" s="1"/>
  <c r="EE144" i="1"/>
  <c r="EQ144" i="1" s="1"/>
  <c r="EA138" i="1"/>
  <c r="EM138" i="1" s="1"/>
  <c r="DY136" i="1"/>
  <c r="EK136" i="1" s="1"/>
  <c r="ED131" i="1"/>
  <c r="EP131" i="1" s="1"/>
  <c r="EA129" i="1"/>
  <c r="EM129" i="1" s="1"/>
  <c r="EC141" i="1"/>
  <c r="EO141" i="1" s="1"/>
  <c r="ED130" i="1"/>
  <c r="EP130" i="1" s="1"/>
  <c r="DX129" i="1"/>
  <c r="EJ129" i="1" s="1"/>
  <c r="DU142" i="1"/>
  <c r="EG142" i="1" s="1"/>
  <c r="DZ140" i="1"/>
  <c r="EL140" i="1" s="1"/>
  <c r="DU133" i="1"/>
  <c r="EG133" i="1" s="1"/>
  <c r="DZ137" i="1"/>
  <c r="EL137" i="1" s="1"/>
  <c r="DW138" i="1"/>
  <c r="EI138" i="1" s="1"/>
  <c r="DY144" i="1"/>
  <c r="EK144" i="1" s="1"/>
  <c r="EB142" i="1"/>
  <c r="EN142" i="1" s="1"/>
  <c r="EA144" i="1"/>
  <c r="EM144" i="1" s="1"/>
  <c r="EC136" i="1"/>
  <c r="EO136" i="1" s="1"/>
  <c r="DU137" i="1"/>
  <c r="EG137" i="1" s="1"/>
  <c r="DX136" i="1"/>
  <c r="EJ136" i="1" s="1"/>
  <c r="DY131" i="1"/>
  <c r="EK131" i="1" s="1"/>
  <c r="DY140" i="1"/>
  <c r="EK140" i="1" s="1"/>
  <c r="DY137" i="1"/>
  <c r="EK137" i="1" s="1"/>
  <c r="DW133" i="1"/>
  <c r="EI133" i="1" s="1"/>
  <c r="DX137" i="1"/>
  <c r="EJ137" i="1" s="1"/>
  <c r="DU143" i="1"/>
  <c r="EG143" i="1" s="1"/>
  <c r="EB140" i="1"/>
  <c r="EN140" i="1" s="1"/>
  <c r="DU139" i="1"/>
  <c r="EG139" i="1" s="1"/>
  <c r="EC133" i="1"/>
  <c r="EO133" i="1" s="1"/>
  <c r="DZ132" i="1"/>
  <c r="EL132" i="1" s="1"/>
  <c r="EC129" i="1"/>
  <c r="EO129" i="1" s="1"/>
  <c r="EB139" i="1"/>
  <c r="EN139" i="1" s="1"/>
  <c r="EB130" i="1"/>
  <c r="EN130" i="1" s="1"/>
  <c r="DU132" i="1"/>
  <c r="EG132" i="1" s="1"/>
  <c r="EC130" i="1"/>
  <c r="EO130" i="1" s="1"/>
  <c r="DU131" i="1"/>
  <c r="EG131" i="1" s="1"/>
  <c r="DX139" i="1"/>
  <c r="EJ139" i="1" s="1"/>
  <c r="EB136" i="1"/>
  <c r="EN136" i="1" s="1"/>
  <c r="DX141" i="1"/>
  <c r="EJ141" i="1" s="1"/>
  <c r="DZ131" i="1"/>
  <c r="EL131" i="1" s="1"/>
  <c r="DY135" i="1"/>
  <c r="EK135" i="1" s="1"/>
  <c r="ED139" i="1"/>
  <c r="EP139" i="1" s="1"/>
  <c r="DU130" i="1"/>
  <c r="EG130" i="1" s="1"/>
  <c r="EC144" i="1"/>
  <c r="EO144" i="1" s="1"/>
  <c r="DU141" i="1"/>
  <c r="EG141" i="1" s="1"/>
  <c r="DY129" i="1"/>
  <c r="EK129" i="1" s="1"/>
  <c r="DZ135" i="1"/>
  <c r="EL135" i="1" s="1"/>
  <c r="DY130" i="1"/>
  <c r="EK130" i="1" s="1"/>
  <c r="DZ130" i="1"/>
  <c r="EL130" i="1" s="1"/>
  <c r="DZ133" i="1"/>
  <c r="EL133" i="1" s="1"/>
  <c r="ED133" i="1"/>
  <c r="EP133" i="1" s="1"/>
  <c r="EC131" i="1"/>
  <c r="EO131" i="1" s="1"/>
  <c r="DU138" i="1"/>
  <c r="EG138" i="1" s="1"/>
  <c r="EE131" i="1"/>
  <c r="EQ131" i="1" s="1"/>
  <c r="EA130" i="1"/>
  <c r="EM130" i="1" s="1"/>
  <c r="ED144" i="1"/>
  <c r="EP144" i="1" s="1"/>
  <c r="EA131" i="1"/>
  <c r="EM131" i="1" s="1"/>
  <c r="EF42" i="1"/>
  <c r="ER42" i="1" s="1"/>
  <c r="EF138" i="1"/>
  <c r="ER138" i="1" s="1"/>
  <c r="EF129" i="1"/>
  <c r="ER129" i="1" s="1"/>
  <c r="EF143" i="1"/>
  <c r="ER143" i="1" s="1"/>
  <c r="EF137" i="1"/>
  <c r="ER137" i="1" s="1"/>
  <c r="EF140" i="1"/>
  <c r="ER140" i="1" s="1"/>
  <c r="EF139" i="1"/>
  <c r="ER139" i="1" s="1"/>
  <c r="EF144" i="1"/>
  <c r="ER144" i="1" s="1"/>
  <c r="EF142" i="1"/>
  <c r="ER142" i="1" s="1"/>
  <c r="EF135" i="1"/>
  <c r="ER135" i="1" s="1"/>
  <c r="EF132" i="1"/>
  <c r="ER132" i="1" s="1"/>
  <c r="EF141" i="1"/>
  <c r="ER141" i="1" s="1"/>
  <c r="EF131" i="1"/>
  <c r="ER131" i="1" s="1"/>
  <c r="EF130" i="1"/>
  <c r="ER130" i="1" s="1"/>
  <c r="EF134" i="1"/>
  <c r="ER134" i="1" s="1"/>
  <c r="EF136" i="1"/>
  <c r="ER136" i="1" s="1"/>
  <c r="EF133" i="1"/>
  <c r="ER133" i="1" s="1"/>
  <c r="DV38" i="1"/>
  <c r="EH38" i="1" s="1"/>
  <c r="DV139" i="1"/>
  <c r="EH139" i="1" s="1"/>
  <c r="DV131" i="1"/>
  <c r="EH131" i="1" s="1"/>
  <c r="DV141" i="1"/>
  <c r="EH141" i="1" s="1"/>
  <c r="DV135" i="1"/>
  <c r="EH135" i="1" s="1"/>
  <c r="DV133" i="1"/>
  <c r="EH133" i="1" s="1"/>
  <c r="DV142" i="1"/>
  <c r="EH142" i="1" s="1"/>
  <c r="DV137" i="1"/>
  <c r="EH137" i="1" s="1"/>
  <c r="DV136" i="1"/>
  <c r="EH136" i="1" s="1"/>
  <c r="DV140" i="1"/>
  <c r="EH140" i="1" s="1"/>
  <c r="DV132" i="1"/>
  <c r="EH132" i="1" s="1"/>
  <c r="DV138" i="1"/>
  <c r="EH138" i="1" s="1"/>
  <c r="DV134" i="1"/>
  <c r="EH134" i="1" s="1"/>
  <c r="DV143" i="1"/>
  <c r="EH143" i="1" s="1"/>
  <c r="DV130" i="1"/>
  <c r="EH130" i="1" s="1"/>
  <c r="DX134" i="1"/>
  <c r="EJ134" i="1" s="1"/>
  <c r="DW136" i="1"/>
  <c r="EI136" i="1" s="1"/>
  <c r="DX143" i="1"/>
  <c r="EJ143" i="1" s="1"/>
  <c r="DW134" i="1"/>
  <c r="EI134" i="1" s="1"/>
  <c r="DX142" i="1"/>
  <c r="EJ142" i="1" s="1"/>
  <c r="ED136" i="1"/>
  <c r="EP136" i="1" s="1"/>
  <c r="EA139" i="1"/>
  <c r="EM139" i="1" s="1"/>
  <c r="EA137" i="1"/>
  <c r="EM137" i="1" s="1"/>
  <c r="DZ139" i="1"/>
  <c r="EL139" i="1" s="1"/>
  <c r="DX130" i="1"/>
  <c r="EJ130" i="1" s="1"/>
  <c r="EB132" i="1"/>
  <c r="EN132" i="1" s="1"/>
  <c r="DU136" i="1"/>
  <c r="EG136" i="1" s="1"/>
  <c r="EA141" i="1"/>
  <c r="EM141" i="1" s="1"/>
  <c r="EE141" i="1"/>
  <c r="EQ141" i="1" s="1"/>
  <c r="EC138" i="1"/>
  <c r="EO138" i="1" s="1"/>
  <c r="EA135" i="1"/>
  <c r="EM135" i="1" s="1"/>
  <c r="EB135" i="1"/>
  <c r="EN135" i="1" s="1"/>
  <c r="ED137" i="1"/>
  <c r="EP137" i="1" s="1"/>
  <c r="DZ136" i="1"/>
  <c r="EL136" i="1" s="1"/>
  <c r="DW143" i="1"/>
  <c r="EI143" i="1" s="1"/>
  <c r="EB143" i="1"/>
  <c r="EN143" i="1" s="1"/>
  <c r="ED140" i="1"/>
  <c r="EP140" i="1" s="1"/>
  <c r="DW140" i="1"/>
  <c r="EI140" i="1" s="1"/>
  <c r="ED135" i="1"/>
  <c r="EP135" i="1" s="1"/>
  <c r="DW130" i="1"/>
  <c r="EI130" i="1" s="1"/>
  <c r="DY133" i="1"/>
  <c r="EK133" i="1" s="1"/>
  <c r="EE132" i="1"/>
  <c r="EQ132" i="1" s="1"/>
  <c r="DX132" i="1"/>
  <c r="EJ132" i="1" s="1"/>
  <c r="EE139" i="1"/>
  <c r="EQ139" i="1" s="1"/>
  <c r="EC142" i="1"/>
  <c r="EO142" i="1" s="1"/>
  <c r="DW141" i="1"/>
  <c r="EI141" i="1" s="1"/>
  <c r="ED141" i="1"/>
  <c r="EP141" i="1" s="1"/>
  <c r="EE133" i="1"/>
  <c r="EQ133" i="1" s="1"/>
  <c r="DZ134" i="1"/>
  <c r="EL134" i="1" s="1"/>
  <c r="DX133" i="1"/>
  <c r="EJ133" i="1" s="1"/>
  <c r="ED129" i="1"/>
  <c r="EP129" i="1" s="1"/>
  <c r="EA134" i="1"/>
  <c r="EM134" i="1" s="1"/>
  <c r="DX140" i="1"/>
  <c r="EJ140" i="1" s="1"/>
  <c r="DX131" i="1"/>
  <c r="EJ131" i="1" s="1"/>
  <c r="EC140" i="1"/>
  <c r="EO140" i="1" s="1"/>
  <c r="DZ144" i="1"/>
  <c r="EL144" i="1" s="1"/>
  <c r="EC137" i="1"/>
  <c r="EO137" i="1" s="1"/>
  <c r="DZ129" i="1"/>
  <c r="EL129" i="1" s="1"/>
  <c r="EE136" i="1"/>
  <c r="EQ136" i="1" s="1"/>
  <c r="EC134" i="1"/>
  <c r="EO134" i="1" s="1"/>
  <c r="DZ142" i="1"/>
  <c r="EL142" i="1" s="1"/>
  <c r="DW135" i="1"/>
  <c r="EI135" i="1" s="1"/>
  <c r="DW142" i="1"/>
  <c r="EI142" i="1" s="1"/>
  <c r="DY141" i="1"/>
  <c r="EK141" i="1" s="1"/>
  <c r="DW139" i="1"/>
  <c r="EI139" i="1" s="1"/>
  <c r="DX144" i="1"/>
  <c r="EJ144" i="1" s="1"/>
  <c r="EE138" i="1"/>
  <c r="EQ138" i="1" s="1"/>
  <c r="DW129" i="1"/>
  <c r="EI129" i="1" s="1"/>
  <c r="DW132" i="1"/>
  <c r="EI132" i="1" s="1"/>
  <c r="ED143" i="1"/>
  <c r="EP143" i="1" s="1"/>
  <c r="DY143" i="1"/>
  <c r="EK143" i="1" s="1"/>
  <c r="DX138" i="1"/>
  <c r="EJ138" i="1" s="1"/>
  <c r="EE134" i="1"/>
  <c r="EQ134" i="1" s="1"/>
  <c r="DW144" i="1"/>
  <c r="EI144" i="1" s="1"/>
  <c r="ED132" i="1"/>
  <c r="EP132" i="1" s="1"/>
  <c r="EB141" i="1"/>
  <c r="EN141" i="1" s="1"/>
  <c r="EC139" i="1"/>
  <c r="EO139" i="1" s="1"/>
  <c r="EE130" i="1"/>
  <c r="EQ130" i="1" s="1"/>
  <c r="EE135" i="1"/>
  <c r="EQ135" i="1" s="1"/>
  <c r="DW137" i="1"/>
  <c r="EI137" i="1" s="1"/>
  <c r="EA143" i="1"/>
  <c r="EM143" i="1" s="1"/>
  <c r="DY142" i="1"/>
  <c r="EK142" i="1" s="1"/>
  <c r="EE142" i="1"/>
  <c r="EQ142" i="1" s="1"/>
  <c r="DU129" i="1"/>
  <c r="EG129" i="1" s="1"/>
  <c r="EB131" i="1"/>
  <c r="EN131" i="1" s="1"/>
  <c r="EA100" i="1"/>
  <c r="EM100" i="1" s="1"/>
  <c r="EA35" i="1"/>
  <c r="EM35" i="1" s="1"/>
  <c r="ED55" i="1"/>
  <c r="EP55" i="1" s="1"/>
  <c r="ED27" i="1"/>
  <c r="EP27" i="1" s="1"/>
  <c r="ED105" i="1"/>
  <c r="EP105" i="1" s="1"/>
  <c r="ED122" i="1"/>
  <c r="EP122" i="1" s="1"/>
  <c r="EC68" i="1"/>
  <c r="EO68" i="1" s="1"/>
  <c r="EC66" i="1"/>
  <c r="EO66" i="1" s="1"/>
  <c r="EC77" i="1"/>
  <c r="EO77" i="1" s="1"/>
  <c r="EC118" i="1"/>
  <c r="EO118" i="1" s="1"/>
  <c r="EC124" i="1"/>
  <c r="EO124" i="1" s="1"/>
  <c r="EC50" i="1"/>
  <c r="EO50" i="1" s="1"/>
  <c r="EC7" i="1"/>
  <c r="EO7" i="1" s="1"/>
  <c r="EC56" i="1"/>
  <c r="EO56" i="1" s="1"/>
  <c r="EC14" i="1"/>
  <c r="EO14" i="1" s="1"/>
  <c r="ED5" i="1"/>
  <c r="EP5" i="1" s="1"/>
  <c r="EA87" i="1"/>
  <c r="EM87" i="1" s="1"/>
  <c r="EA74" i="1"/>
  <c r="EM74" i="1" s="1"/>
  <c r="ED76" i="1"/>
  <c r="EP76" i="1" s="1"/>
  <c r="ED88" i="1"/>
  <c r="EP88" i="1" s="1"/>
  <c r="EA93" i="1"/>
  <c r="EM93" i="1" s="1"/>
  <c r="EA64" i="1"/>
  <c r="EM64" i="1" s="1"/>
  <c r="EA29" i="1"/>
  <c r="EM29" i="1" s="1"/>
  <c r="EA70" i="1"/>
  <c r="EM70" i="1" s="1"/>
  <c r="ED53" i="1"/>
  <c r="EP53" i="1" s="1"/>
  <c r="ED44" i="1"/>
  <c r="EP44" i="1" s="1"/>
  <c r="ED7" i="1"/>
  <c r="EP7" i="1" s="1"/>
  <c r="ED83" i="1"/>
  <c r="EP83" i="1" s="1"/>
  <c r="ED11" i="1"/>
  <c r="EP11" i="1" s="1"/>
  <c r="EA94" i="1"/>
  <c r="EM94" i="1" s="1"/>
  <c r="EA19" i="1"/>
  <c r="EM19" i="1" s="1"/>
  <c r="ED42" i="1"/>
  <c r="EP42" i="1" s="1"/>
  <c r="ED80" i="1"/>
  <c r="EP80" i="1" s="1"/>
  <c r="ED94" i="1"/>
  <c r="EP94" i="1" s="1"/>
  <c r="EA124" i="1"/>
  <c r="EM124" i="1" s="1"/>
  <c r="ED36" i="1"/>
  <c r="EP36" i="1" s="1"/>
  <c r="ED21" i="1"/>
  <c r="EP21" i="1" s="1"/>
  <c r="ED107" i="1"/>
  <c r="EP107" i="1" s="1"/>
  <c r="ED49" i="1"/>
  <c r="EP49" i="1" s="1"/>
  <c r="EA24" i="1"/>
  <c r="EM24" i="1" s="1"/>
  <c r="ED102" i="1"/>
  <c r="EP102" i="1" s="1"/>
  <c r="EA39" i="1"/>
  <c r="EM39" i="1" s="1"/>
  <c r="EA62" i="1"/>
  <c r="EM62" i="1" s="1"/>
  <c r="EA115" i="1"/>
  <c r="EM115" i="1" s="1"/>
  <c r="EA26" i="1"/>
  <c r="EM26" i="1" s="1"/>
  <c r="EA40" i="1"/>
  <c r="EM40" i="1" s="1"/>
  <c r="ED111" i="1"/>
  <c r="EP111" i="1" s="1"/>
  <c r="ED124" i="1"/>
  <c r="EP124" i="1" s="1"/>
  <c r="EA126" i="1"/>
  <c r="EM126" i="1" s="1"/>
  <c r="ED100" i="1"/>
  <c r="EP100" i="1" s="1"/>
  <c r="EA21" i="1"/>
  <c r="EM21" i="1" s="1"/>
  <c r="EA11" i="1"/>
  <c r="EM11" i="1" s="1"/>
  <c r="EA9" i="1"/>
  <c r="EM9" i="1" s="1"/>
  <c r="ED35" i="1"/>
  <c r="EP35" i="1" s="1"/>
  <c r="EA68" i="1"/>
  <c r="EM68" i="1" s="1"/>
  <c r="ED97" i="1"/>
  <c r="EP97" i="1" s="1"/>
  <c r="EA53" i="1"/>
  <c r="EM53" i="1" s="1"/>
  <c r="ED84" i="1"/>
  <c r="EP84" i="1" s="1"/>
  <c r="ED14" i="1"/>
  <c r="EP14" i="1" s="1"/>
  <c r="ED67" i="1"/>
  <c r="EP67" i="1" s="1"/>
  <c r="ED66" i="1"/>
  <c r="EP66" i="1" s="1"/>
  <c r="ED28" i="1"/>
  <c r="EP28" i="1" s="1"/>
  <c r="ED109" i="1"/>
  <c r="EP109" i="1" s="1"/>
  <c r="EA110" i="1"/>
  <c r="EM110" i="1" s="1"/>
  <c r="EA95" i="1"/>
  <c r="EM95" i="1" s="1"/>
  <c r="EA69" i="1"/>
  <c r="EM69" i="1" s="1"/>
  <c r="EA112" i="1"/>
  <c r="EM112" i="1" s="1"/>
  <c r="ED120" i="1"/>
  <c r="EP120" i="1" s="1"/>
  <c r="ED79" i="1"/>
  <c r="EP79" i="1" s="1"/>
  <c r="ED52" i="1"/>
  <c r="EP52" i="1" s="1"/>
  <c r="EA125" i="1"/>
  <c r="EM125" i="1" s="1"/>
  <c r="ED51" i="1"/>
  <c r="EP51" i="1" s="1"/>
  <c r="ED114" i="1"/>
  <c r="EP114" i="1" s="1"/>
  <c r="EA111" i="1"/>
  <c r="EM111" i="1" s="1"/>
  <c r="EA76" i="1"/>
  <c r="EM76" i="1" s="1"/>
  <c r="ED25" i="1"/>
  <c r="EP25" i="1" s="1"/>
  <c r="EC73" i="1"/>
  <c r="EO73" i="1" s="1"/>
  <c r="EC128" i="1"/>
  <c r="EO128" i="1" s="1"/>
  <c r="EC95" i="1"/>
  <c r="EO95" i="1" s="1"/>
  <c r="EC108" i="1"/>
  <c r="EO108" i="1" s="1"/>
  <c r="EC39" i="1"/>
  <c r="EO39" i="1" s="1"/>
  <c r="EC89" i="1"/>
  <c r="EO89" i="1" s="1"/>
  <c r="EC69" i="1"/>
  <c r="EO69" i="1" s="1"/>
  <c r="EC78" i="1"/>
  <c r="EO78" i="1" s="1"/>
  <c r="EA79" i="1"/>
  <c r="EM79" i="1" s="1"/>
  <c r="EA54" i="1"/>
  <c r="EM54" i="1" s="1"/>
  <c r="EA128" i="1"/>
  <c r="EM128" i="1" s="1"/>
  <c r="EA109" i="1"/>
  <c r="EM109" i="1" s="1"/>
  <c r="EA75" i="1"/>
  <c r="EM75" i="1" s="1"/>
  <c r="ED13" i="1"/>
  <c r="EP13" i="1" s="1"/>
  <c r="EA30" i="1"/>
  <c r="EM30" i="1" s="1"/>
  <c r="EC44" i="1"/>
  <c r="EO44" i="1" s="1"/>
  <c r="EC64" i="1"/>
  <c r="EO64" i="1" s="1"/>
  <c r="EC145" i="1"/>
  <c r="EO145" i="1" s="1"/>
  <c r="EC126" i="1"/>
  <c r="EO126" i="1" s="1"/>
  <c r="EC67" i="1"/>
  <c r="EO67" i="1" s="1"/>
  <c r="EC119" i="1"/>
  <c r="EO119" i="1" s="1"/>
  <c r="EC58" i="1"/>
  <c r="EO58" i="1" s="1"/>
  <c r="EC23" i="1"/>
  <c r="EO23" i="1" s="1"/>
  <c r="EC98" i="1"/>
  <c r="EO98" i="1" s="1"/>
  <c r="EC105" i="1"/>
  <c r="EO105" i="1" s="1"/>
  <c r="EC109" i="1"/>
  <c r="EO109" i="1" s="1"/>
  <c r="EA80" i="1"/>
  <c r="EM80" i="1" s="1"/>
  <c r="DU31" i="1"/>
  <c r="EG31" i="1" s="1"/>
  <c r="DX53" i="1"/>
  <c r="EJ53" i="1" s="1"/>
  <c r="DX8" i="1"/>
  <c r="EJ8" i="1" s="1"/>
  <c r="DU99" i="1"/>
  <c r="EG99" i="1" s="1"/>
  <c r="DX114" i="1"/>
  <c r="EJ114" i="1" s="1"/>
  <c r="DX111" i="1"/>
  <c r="EJ111" i="1" s="1"/>
  <c r="DX59" i="1"/>
  <c r="EJ59" i="1" s="1"/>
  <c r="DX123" i="1"/>
  <c r="EJ123" i="1" s="1"/>
  <c r="DX85" i="1"/>
  <c r="EJ85" i="1" s="1"/>
  <c r="DX125" i="1"/>
  <c r="EJ125" i="1" s="1"/>
  <c r="DX96" i="1"/>
  <c r="EJ96" i="1" s="1"/>
  <c r="DU22" i="1"/>
  <c r="EG22" i="1" s="1"/>
  <c r="DX90" i="1"/>
  <c r="EJ90" i="1" s="1"/>
  <c r="DX104" i="1"/>
  <c r="EJ104" i="1" s="1"/>
  <c r="DX100" i="1"/>
  <c r="EJ100" i="1" s="1"/>
  <c r="DX62" i="1"/>
  <c r="EJ62" i="1" s="1"/>
  <c r="DX106" i="1"/>
  <c r="EJ106" i="1" s="1"/>
  <c r="DU113" i="1"/>
  <c r="EG113" i="1" s="1"/>
  <c r="DX34" i="1"/>
  <c r="EJ34" i="1" s="1"/>
  <c r="DX22" i="1"/>
  <c r="EJ22" i="1" s="1"/>
  <c r="DU91" i="1"/>
  <c r="EG91" i="1" s="1"/>
  <c r="DX21" i="1"/>
  <c r="EJ21" i="1" s="1"/>
  <c r="DX16" i="1"/>
  <c r="EJ16" i="1" s="1"/>
  <c r="DU26" i="1"/>
  <c r="EG26" i="1" s="1"/>
  <c r="DZ23" i="1"/>
  <c r="EL23" i="1" s="1"/>
  <c r="DZ126" i="1"/>
  <c r="EL126" i="1" s="1"/>
  <c r="DZ19" i="1"/>
  <c r="EL19" i="1" s="1"/>
  <c r="DZ122" i="1"/>
  <c r="EL122" i="1" s="1"/>
  <c r="DZ56" i="1"/>
  <c r="EL56" i="1" s="1"/>
  <c r="DZ118" i="1"/>
  <c r="EL118" i="1" s="1"/>
  <c r="DZ5" i="1"/>
  <c r="EL5" i="1" s="1"/>
  <c r="EC16" i="1"/>
  <c r="EO16" i="1" s="1"/>
  <c r="DZ105" i="1"/>
  <c r="EL105" i="1" s="1"/>
  <c r="EC75" i="1"/>
  <c r="EO75" i="1" s="1"/>
  <c r="DZ41" i="1"/>
  <c r="EL41" i="1" s="1"/>
  <c r="DZ20" i="1"/>
  <c r="EL20" i="1" s="1"/>
  <c r="DZ92" i="1"/>
  <c r="EL92" i="1" s="1"/>
  <c r="EC29" i="1"/>
  <c r="EO29" i="1" s="1"/>
  <c r="DZ13" i="1"/>
  <c r="EL13" i="1" s="1"/>
  <c r="DZ64" i="1"/>
  <c r="EL64" i="1" s="1"/>
  <c r="EC70" i="1"/>
  <c r="EO70" i="1" s="1"/>
  <c r="DZ38" i="1"/>
  <c r="EL38" i="1" s="1"/>
  <c r="DZ99" i="1"/>
  <c r="EL99" i="1" s="1"/>
  <c r="DZ31" i="1"/>
  <c r="EL31" i="1" s="1"/>
  <c r="DZ55" i="1"/>
  <c r="EL55" i="1" s="1"/>
  <c r="DZ89" i="1"/>
  <c r="EL89" i="1" s="1"/>
  <c r="DZ14" i="1"/>
  <c r="EL14" i="1" s="1"/>
  <c r="DZ44" i="1"/>
  <c r="EL44" i="1" s="1"/>
  <c r="EC76" i="1"/>
  <c r="EO76" i="1" s="1"/>
  <c r="EC37" i="1"/>
  <c r="EO37" i="1" s="1"/>
  <c r="EC88" i="1"/>
  <c r="EO88" i="1" s="1"/>
  <c r="DZ106" i="1"/>
  <c r="EL106" i="1" s="1"/>
  <c r="EC53" i="1"/>
  <c r="EO53" i="1" s="1"/>
  <c r="DZ12" i="1"/>
  <c r="EL12" i="1" s="1"/>
  <c r="DZ10" i="1"/>
  <c r="EL10" i="1" s="1"/>
  <c r="DZ112" i="1"/>
  <c r="EL112" i="1" s="1"/>
  <c r="DZ24" i="1"/>
  <c r="EL24" i="1" s="1"/>
  <c r="DZ47" i="1"/>
  <c r="EL47" i="1" s="1"/>
  <c r="EC18" i="1"/>
  <c r="EO18" i="1" s="1"/>
  <c r="DZ116" i="1"/>
  <c r="EL116" i="1" s="1"/>
  <c r="DZ121" i="1"/>
  <c r="EL121" i="1" s="1"/>
  <c r="DZ93" i="1"/>
  <c r="EL93" i="1" s="1"/>
  <c r="DZ53" i="1"/>
  <c r="EL53" i="1" s="1"/>
  <c r="DZ17" i="1"/>
  <c r="EL17" i="1" s="1"/>
  <c r="DZ78" i="1"/>
  <c r="EL78" i="1" s="1"/>
  <c r="DZ128" i="1"/>
  <c r="EL128" i="1" s="1"/>
  <c r="DZ82" i="1"/>
  <c r="EL82" i="1" s="1"/>
  <c r="EC5" i="1"/>
  <c r="EO5" i="1" s="1"/>
  <c r="EC9" i="1"/>
  <c r="EO9" i="1" s="1"/>
  <c r="DZ115" i="1"/>
  <c r="EL115" i="1" s="1"/>
  <c r="EC19" i="1"/>
  <c r="EO19" i="1" s="1"/>
  <c r="DZ40" i="1"/>
  <c r="EL40" i="1" s="1"/>
  <c r="DZ11" i="1"/>
  <c r="EL11" i="1" s="1"/>
  <c r="EC113" i="1"/>
  <c r="EO113" i="1" s="1"/>
  <c r="DZ60" i="1"/>
  <c r="EL60" i="1" s="1"/>
  <c r="EC87" i="1"/>
  <c r="EO87" i="1" s="1"/>
  <c r="EC121" i="1"/>
  <c r="EO121" i="1" s="1"/>
  <c r="DZ74" i="1"/>
  <c r="EL74" i="1" s="1"/>
  <c r="EC55" i="1"/>
  <c r="EO55" i="1" s="1"/>
  <c r="DZ114" i="1"/>
  <c r="EL114" i="1" s="1"/>
  <c r="EC26" i="1"/>
  <c r="EO26" i="1" s="1"/>
  <c r="EC6" i="1"/>
  <c r="EO6" i="1" s="1"/>
  <c r="EC45" i="1"/>
  <c r="EO45" i="1" s="1"/>
  <c r="DZ102" i="1"/>
  <c r="EL102" i="1" s="1"/>
  <c r="EC106" i="1"/>
  <c r="EO106" i="1" s="1"/>
  <c r="DZ111" i="1"/>
  <c r="EL111" i="1" s="1"/>
  <c r="DZ37" i="1"/>
  <c r="EL37" i="1" s="1"/>
  <c r="DZ33" i="1"/>
  <c r="EL33" i="1" s="1"/>
  <c r="DZ59" i="1"/>
  <c r="EL59" i="1" s="1"/>
  <c r="EC81" i="1"/>
  <c r="EO81" i="1" s="1"/>
  <c r="DZ68" i="1"/>
  <c r="EL68" i="1" s="1"/>
  <c r="DZ52" i="1"/>
  <c r="EL52" i="1" s="1"/>
  <c r="DZ36" i="1"/>
  <c r="EL36" i="1" s="1"/>
  <c r="EC80" i="1"/>
  <c r="EO80" i="1" s="1"/>
  <c r="DZ61" i="1"/>
  <c r="EL61" i="1" s="1"/>
  <c r="EC51" i="1"/>
  <c r="EO51" i="1" s="1"/>
  <c r="DZ83" i="1"/>
  <c r="EL83" i="1" s="1"/>
  <c r="EC33" i="1"/>
  <c r="EO33" i="1" s="1"/>
  <c r="DZ29" i="1"/>
  <c r="EL29" i="1" s="1"/>
  <c r="DZ88" i="1"/>
  <c r="EL88" i="1" s="1"/>
  <c r="EC117" i="1"/>
  <c r="EO117" i="1" s="1"/>
  <c r="DZ103" i="1"/>
  <c r="EL103" i="1" s="1"/>
  <c r="DZ86" i="1"/>
  <c r="EL86" i="1" s="1"/>
  <c r="DZ16" i="1"/>
  <c r="EL16" i="1" s="1"/>
  <c r="DZ113" i="1"/>
  <c r="EL113" i="1" s="1"/>
  <c r="DZ79" i="1"/>
  <c r="EL79" i="1" s="1"/>
  <c r="DZ34" i="1"/>
  <c r="EL34" i="1" s="1"/>
  <c r="DZ45" i="1"/>
  <c r="EL45" i="1" s="1"/>
  <c r="DZ65" i="1"/>
  <c r="EL65" i="1" s="1"/>
  <c r="DZ94" i="1"/>
  <c r="EL94" i="1" s="1"/>
  <c r="DZ50" i="1"/>
  <c r="EL50" i="1" s="1"/>
  <c r="DZ119" i="1"/>
  <c r="EL119" i="1" s="1"/>
  <c r="DZ108" i="1"/>
  <c r="EL108" i="1" s="1"/>
  <c r="DZ57" i="1"/>
  <c r="EL57" i="1" s="1"/>
  <c r="DZ48" i="1"/>
  <c r="EL48" i="1" s="1"/>
  <c r="EC100" i="1"/>
  <c r="EO100" i="1" s="1"/>
  <c r="DZ81" i="1"/>
  <c r="EL81" i="1" s="1"/>
  <c r="DZ43" i="1"/>
  <c r="EL43" i="1" s="1"/>
  <c r="DZ71" i="1"/>
  <c r="EL71" i="1" s="1"/>
  <c r="DZ80" i="1"/>
  <c r="EL80" i="1" s="1"/>
  <c r="DZ91" i="1"/>
  <c r="EL91" i="1" s="1"/>
  <c r="EC123" i="1"/>
  <c r="EO123" i="1" s="1"/>
  <c r="EC48" i="1"/>
  <c r="EO48" i="1" s="1"/>
  <c r="EC47" i="1"/>
  <c r="EO47" i="1" s="1"/>
  <c r="DZ123" i="1"/>
  <c r="EL123" i="1" s="1"/>
  <c r="EC60" i="1"/>
  <c r="EO60" i="1" s="1"/>
  <c r="EC115" i="1"/>
  <c r="EO115" i="1" s="1"/>
  <c r="EC8" i="1"/>
  <c r="EO8" i="1" s="1"/>
  <c r="DZ39" i="1"/>
  <c r="EL39" i="1" s="1"/>
  <c r="EC52" i="1"/>
  <c r="EO52" i="1" s="1"/>
  <c r="DZ100" i="1"/>
  <c r="EL100" i="1" s="1"/>
  <c r="EC30" i="1"/>
  <c r="EO30" i="1" s="1"/>
  <c r="DZ101" i="1"/>
  <c r="EL101" i="1" s="1"/>
  <c r="DZ90" i="1"/>
  <c r="EL90" i="1" s="1"/>
  <c r="EC91" i="1"/>
  <c r="EO91" i="1" s="1"/>
  <c r="DZ127" i="1"/>
  <c r="EL127" i="1" s="1"/>
  <c r="DZ98" i="1"/>
  <c r="EL98" i="1" s="1"/>
  <c r="EC27" i="1"/>
  <c r="EO27" i="1" s="1"/>
  <c r="DZ104" i="1"/>
  <c r="EL104" i="1" s="1"/>
  <c r="EC42" i="1"/>
  <c r="EO42" i="1" s="1"/>
  <c r="EC86" i="1"/>
  <c r="EO86" i="1" s="1"/>
  <c r="DZ95" i="1"/>
  <c r="EL95" i="1" s="1"/>
  <c r="EC101" i="1"/>
  <c r="EO101" i="1" s="1"/>
  <c r="EC71" i="1"/>
  <c r="EO71" i="1" s="1"/>
  <c r="EC11" i="1"/>
  <c r="EO11" i="1" s="1"/>
  <c r="DZ32" i="1"/>
  <c r="EL32" i="1" s="1"/>
  <c r="DZ84" i="1"/>
  <c r="EL84" i="1" s="1"/>
  <c r="DZ70" i="1"/>
  <c r="EL70" i="1" s="1"/>
  <c r="DZ25" i="1"/>
  <c r="EL25" i="1" s="1"/>
  <c r="EC61" i="1"/>
  <c r="EO61" i="1" s="1"/>
  <c r="DZ49" i="1"/>
  <c r="EL49" i="1" s="1"/>
  <c r="EC97" i="1"/>
  <c r="EO97" i="1" s="1"/>
  <c r="EC82" i="1"/>
  <c r="EO82" i="1" s="1"/>
  <c r="DX43" i="1"/>
  <c r="EJ43" i="1" s="1"/>
  <c r="DX112" i="1"/>
  <c r="EJ112" i="1" s="1"/>
  <c r="DX78" i="1"/>
  <c r="EJ78" i="1" s="1"/>
  <c r="DX52" i="1"/>
  <c r="EJ52" i="1" s="1"/>
  <c r="DX68" i="1"/>
  <c r="EJ68" i="1" s="1"/>
  <c r="DX20" i="1"/>
  <c r="EJ20" i="1" s="1"/>
  <c r="DX64" i="1"/>
  <c r="EJ64" i="1" s="1"/>
  <c r="DX14" i="1"/>
  <c r="EJ14" i="1" s="1"/>
  <c r="DX17" i="1"/>
  <c r="EJ17" i="1" s="1"/>
  <c r="DX29" i="1"/>
  <c r="EJ29" i="1" s="1"/>
  <c r="DX51" i="1"/>
  <c r="EJ51" i="1" s="1"/>
  <c r="DX128" i="1"/>
  <c r="EJ128" i="1" s="1"/>
  <c r="DX15" i="1"/>
  <c r="EJ15" i="1" s="1"/>
  <c r="DX58" i="1"/>
  <c r="EJ58" i="1" s="1"/>
  <c r="DX116" i="1"/>
  <c r="EJ116" i="1" s="1"/>
  <c r="DX5" i="1"/>
  <c r="EJ5" i="1" s="1"/>
  <c r="DX93" i="1"/>
  <c r="EJ93" i="1" s="1"/>
  <c r="DX74" i="1"/>
  <c r="EJ74" i="1" s="1"/>
  <c r="EB28" i="1"/>
  <c r="EN28" i="1" s="1"/>
  <c r="DX69" i="1"/>
  <c r="EJ69" i="1" s="1"/>
  <c r="DU116" i="1"/>
  <c r="EG116" i="1" s="1"/>
  <c r="EB125" i="1"/>
  <c r="EN125" i="1" s="1"/>
  <c r="EB107" i="1"/>
  <c r="EN107" i="1" s="1"/>
  <c r="EB80" i="1"/>
  <c r="EN80" i="1" s="1"/>
  <c r="DU28" i="1"/>
  <c r="EG28" i="1" s="1"/>
  <c r="DU44" i="1"/>
  <c r="EG44" i="1" s="1"/>
  <c r="DU69" i="1"/>
  <c r="EG69" i="1" s="1"/>
  <c r="DU25" i="1"/>
  <c r="EG25" i="1" s="1"/>
  <c r="DU121" i="1"/>
  <c r="EG121" i="1" s="1"/>
  <c r="DU71" i="1"/>
  <c r="EG71" i="1" s="1"/>
  <c r="DU80" i="1"/>
  <c r="EG80" i="1" s="1"/>
  <c r="DU111" i="1"/>
  <c r="EG111" i="1" s="1"/>
  <c r="DU94" i="1"/>
  <c r="EG94" i="1" s="1"/>
  <c r="EB76" i="1"/>
  <c r="EN76" i="1" s="1"/>
  <c r="EA99" i="1"/>
  <c r="EM99" i="1" s="1"/>
  <c r="ED72" i="1"/>
  <c r="EP72" i="1" s="1"/>
  <c r="EA17" i="1"/>
  <c r="EM17" i="1" s="1"/>
  <c r="EA23" i="1"/>
  <c r="EM23" i="1" s="1"/>
  <c r="ED106" i="1"/>
  <c r="EP106" i="1" s="1"/>
  <c r="EB94" i="1"/>
  <c r="EN94" i="1" s="1"/>
  <c r="DU40" i="1"/>
  <c r="EG40" i="1" s="1"/>
  <c r="DU54" i="1"/>
  <c r="EG54" i="1" s="1"/>
  <c r="DU41" i="1"/>
  <c r="EG41" i="1" s="1"/>
  <c r="DU89" i="1"/>
  <c r="EG89" i="1" s="1"/>
  <c r="EB31" i="1"/>
  <c r="EN31" i="1" s="1"/>
  <c r="EB52" i="1"/>
  <c r="EN52" i="1" s="1"/>
  <c r="DU14" i="1"/>
  <c r="EG14" i="1" s="1"/>
  <c r="DU24" i="1"/>
  <c r="EG24" i="1" s="1"/>
  <c r="EB13" i="1"/>
  <c r="EN13" i="1" s="1"/>
  <c r="EB119" i="1"/>
  <c r="EN119" i="1" s="1"/>
  <c r="EB40" i="1"/>
  <c r="EN40" i="1" s="1"/>
  <c r="DU7" i="1"/>
  <c r="EG7" i="1" s="1"/>
  <c r="DU119" i="1"/>
  <c r="EG119" i="1" s="1"/>
  <c r="EB47" i="1"/>
  <c r="EN47" i="1" s="1"/>
  <c r="EB54" i="1"/>
  <c r="EN54" i="1" s="1"/>
  <c r="DU97" i="1"/>
  <c r="EG97" i="1" s="1"/>
  <c r="DU83" i="1"/>
  <c r="EG83" i="1" s="1"/>
  <c r="DU34" i="1"/>
  <c r="EG34" i="1" s="1"/>
  <c r="EB66" i="1"/>
  <c r="EN66" i="1" s="1"/>
  <c r="DU37" i="1"/>
  <c r="EG37" i="1" s="1"/>
  <c r="DU36" i="1"/>
  <c r="EG36" i="1" s="1"/>
  <c r="DU13" i="1"/>
  <c r="EG13" i="1" s="1"/>
  <c r="EB59" i="1"/>
  <c r="EN59" i="1" s="1"/>
  <c r="DU73" i="1"/>
  <c r="EG73" i="1" s="1"/>
  <c r="EB87" i="1"/>
  <c r="EN87" i="1" s="1"/>
  <c r="EB96" i="1"/>
  <c r="EN96" i="1" s="1"/>
  <c r="EB82" i="1"/>
  <c r="EN82" i="1" s="1"/>
  <c r="DU19" i="1"/>
  <c r="EG19" i="1" s="1"/>
  <c r="EB45" i="1"/>
  <c r="EN45" i="1" s="1"/>
  <c r="EB29" i="1"/>
  <c r="EN29" i="1" s="1"/>
  <c r="DU63" i="1"/>
  <c r="EG63" i="1" s="1"/>
  <c r="DU39" i="1"/>
  <c r="EG39" i="1" s="1"/>
  <c r="DU56" i="1"/>
  <c r="EG56" i="1" s="1"/>
  <c r="DU87" i="1"/>
  <c r="EG87" i="1" s="1"/>
  <c r="DU6" i="1"/>
  <c r="EG6" i="1" s="1"/>
  <c r="EA6" i="1"/>
  <c r="EM6" i="1" s="1"/>
  <c r="EC13" i="1"/>
  <c r="EO13" i="1" s="1"/>
  <c r="EC36" i="1"/>
  <c r="EO36" i="1" s="1"/>
  <c r="EC103" i="1"/>
  <c r="EO103" i="1" s="1"/>
  <c r="EA117" i="1"/>
  <c r="EM117" i="1" s="1"/>
  <c r="EA14" i="1"/>
  <c r="EM14" i="1" s="1"/>
  <c r="EA57" i="1"/>
  <c r="EM57" i="1" s="1"/>
  <c r="DU112" i="1"/>
  <c r="EG112" i="1" s="1"/>
  <c r="EC46" i="1"/>
  <c r="EO46" i="1" s="1"/>
  <c r="ED33" i="1"/>
  <c r="EP33" i="1" s="1"/>
  <c r="DZ145" i="1"/>
  <c r="EL145" i="1" s="1"/>
  <c r="DZ42" i="1"/>
  <c r="EL42" i="1" s="1"/>
  <c r="DZ26" i="1"/>
  <c r="EL26" i="1" s="1"/>
  <c r="EB74" i="1"/>
  <c r="EN74" i="1" s="1"/>
  <c r="EC127" i="1"/>
  <c r="EO127" i="1" s="1"/>
  <c r="EA58" i="1"/>
  <c r="EM58" i="1" s="1"/>
  <c r="ED118" i="1"/>
  <c r="EP118" i="1" s="1"/>
  <c r="DZ72" i="1"/>
  <c r="EL72" i="1" s="1"/>
  <c r="ED126" i="1"/>
  <c r="EP126" i="1" s="1"/>
  <c r="DZ69" i="1"/>
  <c r="EL69" i="1" s="1"/>
  <c r="EA44" i="1"/>
  <c r="EM44" i="1" s="1"/>
  <c r="EB71" i="1"/>
  <c r="EN71" i="1" s="1"/>
  <c r="DU46" i="1"/>
  <c r="EG46" i="1" s="1"/>
  <c r="DU55" i="1"/>
  <c r="EG55" i="1" s="1"/>
  <c r="EC65" i="1"/>
  <c r="EO65" i="1" s="1"/>
  <c r="EC57" i="1"/>
  <c r="EO57" i="1" s="1"/>
  <c r="EC112" i="1"/>
  <c r="EO112" i="1" s="1"/>
  <c r="EC35" i="1"/>
  <c r="EO35" i="1" s="1"/>
  <c r="DZ120" i="1"/>
  <c r="EL120" i="1" s="1"/>
  <c r="DZ67" i="1"/>
  <c r="EL67" i="1" s="1"/>
  <c r="EC122" i="1"/>
  <c r="EO122" i="1" s="1"/>
  <c r="ED104" i="1"/>
  <c r="EP104" i="1" s="1"/>
  <c r="DU29" i="1"/>
  <c r="EG29" i="1" s="1"/>
  <c r="ED23" i="1"/>
  <c r="EP23" i="1" s="1"/>
  <c r="EC63" i="1"/>
  <c r="EO63" i="1" s="1"/>
  <c r="EC40" i="1"/>
  <c r="EO40" i="1" s="1"/>
  <c r="DZ66" i="1"/>
  <c r="EL66" i="1" s="1"/>
  <c r="EA145" i="1"/>
  <c r="EM145" i="1" s="1"/>
  <c r="DZ107" i="1"/>
  <c r="EL107" i="1" s="1"/>
  <c r="DX33" i="1"/>
  <c r="EJ33" i="1" s="1"/>
  <c r="DX105" i="1"/>
  <c r="EJ105" i="1" s="1"/>
  <c r="DX73" i="1"/>
  <c r="EJ73" i="1" s="1"/>
  <c r="DX41" i="1"/>
  <c r="EJ41" i="1" s="1"/>
  <c r="DX23" i="1"/>
  <c r="EJ23" i="1" s="1"/>
  <c r="DX47" i="1"/>
  <c r="EJ47" i="1" s="1"/>
  <c r="DX25" i="1"/>
  <c r="EJ25" i="1" s="1"/>
  <c r="DX72" i="1"/>
  <c r="EJ72" i="1" s="1"/>
  <c r="EC85" i="1"/>
  <c r="EO85" i="1" s="1"/>
  <c r="DZ54" i="1"/>
  <c r="EL54" i="1" s="1"/>
  <c r="EC54" i="1"/>
  <c r="EO54" i="1" s="1"/>
  <c r="EC96" i="1"/>
  <c r="EO96" i="1" s="1"/>
  <c r="EC84" i="1"/>
  <c r="EO84" i="1" s="1"/>
  <c r="EC102" i="1"/>
  <c r="EO102" i="1" s="1"/>
  <c r="EC110" i="1"/>
  <c r="EO110" i="1" s="1"/>
  <c r="EC79" i="1"/>
  <c r="EO79" i="1" s="1"/>
  <c r="DZ8" i="1"/>
  <c r="EL8" i="1" s="1"/>
  <c r="EB5" i="1"/>
  <c r="EN5" i="1" s="1"/>
  <c r="DU124" i="1"/>
  <c r="EG124" i="1" s="1"/>
  <c r="DU51" i="1"/>
  <c r="EG51" i="1" s="1"/>
  <c r="EB51" i="1"/>
  <c r="EN51" i="1" s="1"/>
  <c r="DU43" i="1"/>
  <c r="EG43" i="1" s="1"/>
  <c r="EB17" i="1"/>
  <c r="EN17" i="1" s="1"/>
  <c r="DU58" i="1"/>
  <c r="EG58" i="1" s="1"/>
  <c r="DU85" i="1"/>
  <c r="EG85" i="1" s="1"/>
  <c r="EB36" i="1"/>
  <c r="EN36" i="1" s="1"/>
  <c r="EB105" i="1"/>
  <c r="EN105" i="1" s="1"/>
  <c r="EB6" i="1"/>
  <c r="EN6" i="1" s="1"/>
  <c r="DU18" i="1"/>
  <c r="EG18" i="1" s="1"/>
  <c r="EB56" i="1"/>
  <c r="EN56" i="1" s="1"/>
  <c r="DU11" i="1"/>
  <c r="EG11" i="1" s="1"/>
  <c r="EB10" i="1"/>
  <c r="EN10" i="1" s="1"/>
  <c r="DU67" i="1"/>
  <c r="EG67" i="1" s="1"/>
  <c r="EB25" i="1"/>
  <c r="EN25" i="1" s="1"/>
  <c r="EB18" i="1"/>
  <c r="EN18" i="1" s="1"/>
  <c r="EB44" i="1"/>
  <c r="EN44" i="1" s="1"/>
  <c r="EB75" i="1"/>
  <c r="EN75" i="1" s="1"/>
  <c r="DU33" i="1"/>
  <c r="EG33" i="1" s="1"/>
  <c r="EB126" i="1"/>
  <c r="EN126" i="1" s="1"/>
  <c r="DU122" i="1"/>
  <c r="EG122" i="1" s="1"/>
  <c r="EB23" i="1"/>
  <c r="EN23" i="1" s="1"/>
  <c r="DU10" i="1"/>
  <c r="EG10" i="1" s="1"/>
  <c r="DU123" i="1"/>
  <c r="EG123" i="1" s="1"/>
  <c r="DU8" i="1"/>
  <c r="EG8" i="1" s="1"/>
  <c r="EB93" i="1"/>
  <c r="EN93" i="1" s="1"/>
  <c r="EB88" i="1"/>
  <c r="EN88" i="1" s="1"/>
  <c r="EB58" i="1"/>
  <c r="EN58" i="1" s="1"/>
  <c r="DU57" i="1"/>
  <c r="EG57" i="1" s="1"/>
  <c r="DU52" i="1"/>
  <c r="EG52" i="1" s="1"/>
  <c r="EB101" i="1"/>
  <c r="EN101" i="1" s="1"/>
  <c r="EB92" i="1"/>
  <c r="EN92" i="1" s="1"/>
  <c r="EB73" i="1"/>
  <c r="EN73" i="1" s="1"/>
  <c r="EB35" i="1"/>
  <c r="EN35" i="1" s="1"/>
  <c r="DU107" i="1"/>
  <c r="EG107" i="1" s="1"/>
  <c r="EB83" i="1"/>
  <c r="EN83" i="1" s="1"/>
  <c r="EB61" i="1"/>
  <c r="EN61" i="1" s="1"/>
  <c r="DU93" i="1"/>
  <c r="EG93" i="1" s="1"/>
  <c r="DU128" i="1"/>
  <c r="EG128" i="1" s="1"/>
  <c r="DU125" i="1"/>
  <c r="EG125" i="1" s="1"/>
  <c r="DU115" i="1"/>
  <c r="EG115" i="1" s="1"/>
  <c r="EB67" i="1"/>
  <c r="EN67" i="1" s="1"/>
  <c r="EB69" i="1"/>
  <c r="EN69" i="1" s="1"/>
  <c r="EB12" i="1"/>
  <c r="EN12" i="1" s="1"/>
  <c r="EB64" i="1"/>
  <c r="EN64" i="1" s="1"/>
  <c r="EB111" i="1"/>
  <c r="EN111" i="1" s="1"/>
  <c r="DU5" i="1"/>
  <c r="EG5" i="1" s="1"/>
  <c r="DU74" i="1"/>
  <c r="EG74" i="1" s="1"/>
  <c r="DU35" i="1"/>
  <c r="EG35" i="1" s="1"/>
  <c r="EB81" i="1"/>
  <c r="EN81" i="1" s="1"/>
  <c r="EB72" i="1"/>
  <c r="EN72" i="1" s="1"/>
  <c r="EB79" i="1"/>
  <c r="EN79" i="1" s="1"/>
  <c r="DU126" i="1"/>
  <c r="EG126" i="1" s="1"/>
  <c r="EB11" i="1"/>
  <c r="EN11" i="1" s="1"/>
  <c r="DU21" i="1"/>
  <c r="EG21" i="1" s="1"/>
  <c r="DU108" i="1"/>
  <c r="EG108" i="1" s="1"/>
  <c r="DU66" i="1"/>
  <c r="EG66" i="1" s="1"/>
  <c r="EB22" i="1"/>
  <c r="EN22" i="1" s="1"/>
  <c r="DU61" i="1"/>
  <c r="EG61" i="1" s="1"/>
  <c r="EB99" i="1"/>
  <c r="EN99" i="1" s="1"/>
  <c r="DU30" i="1"/>
  <c r="EG30" i="1" s="1"/>
  <c r="EB33" i="1"/>
  <c r="EN33" i="1" s="1"/>
  <c r="EB8" i="1"/>
  <c r="EN8" i="1" s="1"/>
  <c r="EB48" i="1"/>
  <c r="EN48" i="1" s="1"/>
  <c r="DU118" i="1"/>
  <c r="EG118" i="1" s="1"/>
  <c r="DU76" i="1"/>
  <c r="EG76" i="1" s="1"/>
  <c r="EB124" i="1"/>
  <c r="EN124" i="1" s="1"/>
  <c r="DU42" i="1"/>
  <c r="EG42" i="1" s="1"/>
  <c r="DU60" i="1"/>
  <c r="EG60" i="1" s="1"/>
  <c r="EB34" i="1"/>
  <c r="EN34" i="1" s="1"/>
  <c r="EB39" i="1"/>
  <c r="EN39" i="1" s="1"/>
  <c r="EB30" i="1"/>
  <c r="EN30" i="1" s="1"/>
  <c r="DU49" i="1"/>
  <c r="EG49" i="1" s="1"/>
  <c r="EB104" i="1"/>
  <c r="EN104" i="1" s="1"/>
  <c r="EB37" i="1"/>
  <c r="EN37" i="1" s="1"/>
  <c r="DU84" i="1"/>
  <c r="EG84" i="1" s="1"/>
  <c r="EB110" i="1"/>
  <c r="EN110" i="1" s="1"/>
  <c r="EB97" i="1"/>
  <c r="EN97" i="1" s="1"/>
  <c r="DU100" i="1"/>
  <c r="EG100" i="1" s="1"/>
  <c r="EB113" i="1"/>
  <c r="EN113" i="1" s="1"/>
  <c r="EB46" i="1"/>
  <c r="EN46" i="1" s="1"/>
  <c r="DU62" i="1"/>
  <c r="EG62" i="1" s="1"/>
  <c r="EB16" i="1"/>
  <c r="EN16" i="1" s="1"/>
  <c r="EB41" i="1"/>
  <c r="EN41" i="1" s="1"/>
  <c r="EB108" i="1"/>
  <c r="EN108" i="1" s="1"/>
  <c r="DU96" i="1"/>
  <c r="EG96" i="1" s="1"/>
  <c r="DU106" i="1"/>
  <c r="EG106" i="1" s="1"/>
  <c r="EB27" i="1"/>
  <c r="EN27" i="1" s="1"/>
  <c r="DU81" i="1"/>
  <c r="EG81" i="1" s="1"/>
  <c r="DU53" i="1"/>
  <c r="EG53" i="1" s="1"/>
  <c r="EB7" i="1"/>
  <c r="EN7" i="1" s="1"/>
  <c r="EB21" i="1"/>
  <c r="EN21" i="1" s="1"/>
  <c r="EB102" i="1"/>
  <c r="EN102" i="1" s="1"/>
  <c r="EB49" i="1"/>
  <c r="EN49" i="1" s="1"/>
  <c r="DU117" i="1"/>
  <c r="EG117" i="1" s="1"/>
  <c r="EB91" i="1"/>
  <c r="EN91" i="1" s="1"/>
  <c r="DU104" i="1"/>
  <c r="EG104" i="1" s="1"/>
  <c r="EB70" i="1"/>
  <c r="EN70" i="1" s="1"/>
  <c r="EB115" i="1"/>
  <c r="EN115" i="1" s="1"/>
  <c r="EF68" i="1"/>
  <c r="ER68" i="1" s="1"/>
  <c r="DX50" i="1"/>
  <c r="EJ50" i="1" s="1"/>
  <c r="DX9" i="1"/>
  <c r="EJ9" i="1" s="1"/>
  <c r="DX118" i="1"/>
  <c r="EJ118" i="1" s="1"/>
  <c r="DX98" i="1"/>
  <c r="EJ98" i="1" s="1"/>
  <c r="DX36" i="1"/>
  <c r="EJ36" i="1" s="1"/>
  <c r="DX24" i="1"/>
  <c r="EJ24" i="1" s="1"/>
  <c r="DX7" i="1"/>
  <c r="EJ7" i="1" s="1"/>
  <c r="DX61" i="1"/>
  <c r="EJ61" i="1" s="1"/>
  <c r="DX13" i="1"/>
  <c r="EJ13" i="1" s="1"/>
  <c r="DX87" i="1"/>
  <c r="EJ87" i="1" s="1"/>
  <c r="DX31" i="1"/>
  <c r="EJ31" i="1" s="1"/>
  <c r="DX127" i="1"/>
  <c r="EJ127" i="1" s="1"/>
  <c r="ED20" i="1"/>
  <c r="EP20" i="1" s="1"/>
  <c r="EA116" i="1"/>
  <c r="EM116" i="1" s="1"/>
  <c r="EA119" i="1"/>
  <c r="EM119" i="1" s="1"/>
  <c r="ED98" i="1"/>
  <c r="EP98" i="1" s="1"/>
  <c r="EA51" i="1"/>
  <c r="EM51" i="1" s="1"/>
  <c r="EF40" i="1"/>
  <c r="ER40" i="1" s="1"/>
  <c r="EF125" i="1"/>
  <c r="ER125" i="1" s="1"/>
  <c r="DU109" i="1"/>
  <c r="EG109" i="1" s="1"/>
  <c r="ED117" i="1"/>
  <c r="EP117" i="1" s="1"/>
  <c r="EF106" i="1"/>
  <c r="ER106" i="1" s="1"/>
  <c r="EF98" i="1"/>
  <c r="ER98" i="1" s="1"/>
  <c r="EF112" i="1"/>
  <c r="ER112" i="1" s="1"/>
  <c r="EF19" i="1"/>
  <c r="ER19" i="1" s="1"/>
  <c r="EF111" i="1"/>
  <c r="ER111" i="1" s="1"/>
  <c r="EF101" i="1"/>
  <c r="ER101" i="1" s="1"/>
  <c r="EF115" i="1"/>
  <c r="ER115" i="1" s="1"/>
  <c r="EF107" i="1"/>
  <c r="ER107" i="1" s="1"/>
  <c r="DX107" i="1"/>
  <c r="EJ107" i="1" s="1"/>
  <c r="DX92" i="1"/>
  <c r="EJ92" i="1" s="1"/>
  <c r="DX49" i="1"/>
  <c r="EJ49" i="1" s="1"/>
  <c r="DX6" i="1"/>
  <c r="EJ6" i="1" s="1"/>
  <c r="DX65" i="1"/>
  <c r="EJ65" i="1" s="1"/>
  <c r="DX117" i="1"/>
  <c r="EJ117" i="1" s="1"/>
  <c r="DX42" i="1"/>
  <c r="EJ42" i="1" s="1"/>
  <c r="DX12" i="1"/>
  <c r="EJ12" i="1" s="1"/>
  <c r="DX113" i="1"/>
  <c r="EJ113" i="1" s="1"/>
  <c r="DX95" i="1"/>
  <c r="EJ95" i="1" s="1"/>
  <c r="DX45" i="1"/>
  <c r="EJ45" i="1" s="1"/>
  <c r="DX40" i="1"/>
  <c r="EJ40" i="1" s="1"/>
  <c r="DX57" i="1"/>
  <c r="EJ57" i="1" s="1"/>
  <c r="DX91" i="1"/>
  <c r="EJ91" i="1" s="1"/>
  <c r="DX82" i="1"/>
  <c r="EJ82" i="1" s="1"/>
  <c r="DX54" i="1"/>
  <c r="EJ54" i="1" s="1"/>
  <c r="DX66" i="1"/>
  <c r="EJ66" i="1" s="1"/>
  <c r="DX71" i="1"/>
  <c r="EJ71" i="1" s="1"/>
  <c r="DX120" i="1"/>
  <c r="EJ120" i="1" s="1"/>
  <c r="DX19" i="1"/>
  <c r="EJ19" i="1" s="1"/>
  <c r="DX115" i="1"/>
  <c r="EJ115" i="1" s="1"/>
  <c r="DX126" i="1"/>
  <c r="EJ126" i="1" s="1"/>
  <c r="DX30" i="1"/>
  <c r="EJ30" i="1" s="1"/>
  <c r="DX94" i="1"/>
  <c r="EJ94" i="1" s="1"/>
  <c r="DX99" i="1"/>
  <c r="EJ99" i="1" s="1"/>
  <c r="DX77" i="1"/>
  <c r="EJ77" i="1" s="1"/>
  <c r="DX46" i="1"/>
  <c r="EJ46" i="1" s="1"/>
  <c r="DX11" i="1"/>
  <c r="EJ11" i="1" s="1"/>
  <c r="DX86" i="1"/>
  <c r="EJ86" i="1" s="1"/>
  <c r="DX28" i="1"/>
  <c r="EJ28" i="1" s="1"/>
  <c r="DX103" i="1"/>
  <c r="EJ103" i="1" s="1"/>
  <c r="DX10" i="1"/>
  <c r="EJ10" i="1" s="1"/>
  <c r="DX35" i="1"/>
  <c r="EJ35" i="1" s="1"/>
  <c r="DX122" i="1"/>
  <c r="EJ122" i="1" s="1"/>
  <c r="DX26" i="1"/>
  <c r="EJ26" i="1" s="1"/>
  <c r="DX97" i="1"/>
  <c r="EJ97" i="1" s="1"/>
  <c r="DX81" i="1"/>
  <c r="EJ81" i="1" s="1"/>
  <c r="DX101" i="1"/>
  <c r="EJ101" i="1" s="1"/>
  <c r="DX67" i="1"/>
  <c r="EJ67" i="1" s="1"/>
  <c r="DX39" i="1"/>
  <c r="EJ39" i="1" s="1"/>
  <c r="DX121" i="1"/>
  <c r="EJ121" i="1" s="1"/>
  <c r="EE120" i="1"/>
  <c r="EQ120" i="1" s="1"/>
  <c r="EE79" i="1"/>
  <c r="EQ79" i="1" s="1"/>
  <c r="EE77" i="1"/>
  <c r="EQ77" i="1" s="1"/>
  <c r="DZ109" i="1"/>
  <c r="EL109" i="1" s="1"/>
  <c r="EE59" i="1"/>
  <c r="EQ59" i="1" s="1"/>
  <c r="EE123" i="1"/>
  <c r="EQ123" i="1" s="1"/>
  <c r="EE60" i="1"/>
  <c r="EQ60" i="1" s="1"/>
  <c r="EE99" i="1"/>
  <c r="EQ99" i="1" s="1"/>
  <c r="EE65" i="1"/>
  <c r="EQ65" i="1" s="1"/>
  <c r="EE42" i="1"/>
  <c r="EQ42" i="1" s="1"/>
  <c r="EE27" i="1"/>
  <c r="EQ27" i="1" s="1"/>
  <c r="EE14" i="1"/>
  <c r="EQ14" i="1" s="1"/>
  <c r="EE126" i="1"/>
  <c r="EQ126" i="1" s="1"/>
  <c r="EE124" i="1"/>
  <c r="EQ124" i="1" s="1"/>
  <c r="EE62" i="1"/>
  <c r="EQ62" i="1" s="1"/>
  <c r="EE113" i="1"/>
  <c r="EQ113" i="1" s="1"/>
  <c r="EE81" i="1"/>
  <c r="EQ81" i="1" s="1"/>
  <c r="EA89" i="1"/>
  <c r="EM89" i="1" s="1"/>
  <c r="EA8" i="1"/>
  <c r="EM8" i="1" s="1"/>
  <c r="ED46" i="1"/>
  <c r="EP46" i="1" s="1"/>
  <c r="EA77" i="1"/>
  <c r="EM77" i="1" s="1"/>
  <c r="EB68" i="1"/>
  <c r="EN68" i="1" s="1"/>
  <c r="EB120" i="1"/>
  <c r="EN120" i="1" s="1"/>
  <c r="ED24" i="1"/>
  <c r="EP24" i="1" s="1"/>
  <c r="EB77" i="1"/>
  <c r="EN77" i="1" s="1"/>
  <c r="DU78" i="1"/>
  <c r="EG78" i="1" s="1"/>
  <c r="ED68" i="1"/>
  <c r="EP68" i="1" s="1"/>
  <c r="EA92" i="1"/>
  <c r="EM92" i="1" s="1"/>
  <c r="EB53" i="1"/>
  <c r="EN53" i="1" s="1"/>
  <c r="DU127" i="1"/>
  <c r="EG127" i="1" s="1"/>
  <c r="EB62" i="1"/>
  <c r="EN62" i="1" s="1"/>
  <c r="EB57" i="1"/>
  <c r="EN57" i="1" s="1"/>
  <c r="ED87" i="1"/>
  <c r="EP87" i="1" s="1"/>
  <c r="DU59" i="1"/>
  <c r="EG59" i="1" s="1"/>
  <c r="ED18" i="1"/>
  <c r="EP18" i="1" s="1"/>
  <c r="DU98" i="1"/>
  <c r="EG98" i="1" s="1"/>
  <c r="DU20" i="1"/>
  <c r="EG20" i="1" s="1"/>
  <c r="ED29" i="1"/>
  <c r="EP29" i="1" s="1"/>
  <c r="ED108" i="1"/>
  <c r="EP108" i="1" s="1"/>
  <c r="DX83" i="1"/>
  <c r="EJ83" i="1" s="1"/>
  <c r="DY117" i="1"/>
  <c r="EK117" i="1" s="1"/>
  <c r="EC83" i="1"/>
  <c r="EO83" i="1" s="1"/>
  <c r="DU9" i="1"/>
  <c r="EG9" i="1" s="1"/>
  <c r="EC28" i="1"/>
  <c r="EO28" i="1" s="1"/>
  <c r="EA85" i="1"/>
  <c r="EM85" i="1" s="1"/>
  <c r="EC32" i="1"/>
  <c r="EO32" i="1" s="1"/>
  <c r="ED41" i="1"/>
  <c r="EP41" i="1" s="1"/>
  <c r="EA28" i="1"/>
  <c r="EM28" i="1" s="1"/>
  <c r="EC62" i="1"/>
  <c r="EO62" i="1" s="1"/>
  <c r="EC25" i="1"/>
  <c r="EO25" i="1" s="1"/>
  <c r="EC59" i="1"/>
  <c r="EO59" i="1" s="1"/>
  <c r="DZ7" i="1"/>
  <c r="EL7" i="1" s="1"/>
  <c r="DX18" i="1"/>
  <c r="EJ18" i="1" s="1"/>
  <c r="EA59" i="1"/>
  <c r="EM59" i="1" s="1"/>
  <c r="EB78" i="1"/>
  <c r="EN78" i="1" s="1"/>
  <c r="ED81" i="1"/>
  <c r="EP81" i="1" s="1"/>
  <c r="EC21" i="1"/>
  <c r="EO21" i="1" s="1"/>
  <c r="EC72" i="1"/>
  <c r="EO72" i="1" s="1"/>
  <c r="EC22" i="1"/>
  <c r="EO22" i="1" s="1"/>
  <c r="EE107" i="1"/>
  <c r="EQ107" i="1" s="1"/>
  <c r="EE115" i="1"/>
  <c r="EQ115" i="1" s="1"/>
  <c r="EE63" i="1"/>
  <c r="EQ63" i="1" s="1"/>
  <c r="EE56" i="1"/>
  <c r="EQ56" i="1" s="1"/>
  <c r="EE97" i="1"/>
  <c r="EQ97" i="1" s="1"/>
  <c r="EE67" i="1"/>
  <c r="EQ67" i="1" s="1"/>
  <c r="EE38" i="1"/>
  <c r="EQ38" i="1" s="1"/>
  <c r="EE58" i="1"/>
  <c r="EQ58" i="1" s="1"/>
  <c r="EE93" i="1"/>
  <c r="EQ93" i="1" s="1"/>
  <c r="EE5" i="1"/>
  <c r="EQ5" i="1" s="1"/>
  <c r="DW66" i="1"/>
  <c r="EI66" i="1" s="1"/>
  <c r="EE71" i="1"/>
  <c r="EQ71" i="1" s="1"/>
  <c r="EE122" i="1"/>
  <c r="EQ122" i="1" s="1"/>
  <c r="EE28" i="1"/>
  <c r="EQ28" i="1" s="1"/>
  <c r="EE95" i="1"/>
  <c r="EQ95" i="1" s="1"/>
  <c r="EE96" i="1"/>
  <c r="EQ96" i="1" s="1"/>
  <c r="EE31" i="1"/>
  <c r="EQ31" i="1" s="1"/>
  <c r="EE106" i="1"/>
  <c r="EQ106" i="1" s="1"/>
  <c r="EE125" i="1"/>
  <c r="EQ125" i="1" s="1"/>
  <c r="EE39" i="1"/>
  <c r="EQ39" i="1" s="1"/>
  <c r="EE111" i="1"/>
  <c r="EQ111" i="1" s="1"/>
  <c r="EE116" i="1"/>
  <c r="EQ116" i="1" s="1"/>
  <c r="EE21" i="1"/>
  <c r="EQ21" i="1" s="1"/>
  <c r="EE11" i="1"/>
  <c r="EQ11" i="1" s="1"/>
  <c r="DW89" i="1"/>
  <c r="EI89" i="1" s="1"/>
  <c r="EE20" i="1"/>
  <c r="EQ20" i="1" s="1"/>
  <c r="EE109" i="1"/>
  <c r="EQ109" i="1" s="1"/>
  <c r="EE18" i="1"/>
  <c r="EQ18" i="1" s="1"/>
  <c r="EE47" i="1"/>
  <c r="EQ47" i="1" s="1"/>
  <c r="EE51" i="1"/>
  <c r="EQ51" i="1" s="1"/>
  <c r="EE48" i="1"/>
  <c r="EQ48" i="1" s="1"/>
  <c r="EE90" i="1"/>
  <c r="EQ90" i="1" s="1"/>
  <c r="EE87" i="1"/>
  <c r="EQ87" i="1" s="1"/>
  <c r="EE76" i="1"/>
  <c r="EQ76" i="1" s="1"/>
  <c r="EE72" i="1"/>
  <c r="EQ72" i="1" s="1"/>
  <c r="EE25" i="1"/>
  <c r="EQ25" i="1" s="1"/>
  <c r="EE78" i="1"/>
  <c r="EQ78" i="1" s="1"/>
  <c r="EE89" i="1"/>
  <c r="EQ89" i="1" s="1"/>
  <c r="EE105" i="1"/>
  <c r="EQ105" i="1" s="1"/>
  <c r="EE64" i="1"/>
  <c r="EQ64" i="1" s="1"/>
  <c r="EE112" i="1"/>
  <c r="EQ112" i="1" s="1"/>
  <c r="EE114" i="1"/>
  <c r="EQ114" i="1" s="1"/>
  <c r="DY90" i="1"/>
  <c r="EK90" i="1" s="1"/>
  <c r="EE127" i="1"/>
  <c r="EQ127" i="1" s="1"/>
  <c r="EE16" i="1"/>
  <c r="EQ16" i="1" s="1"/>
  <c r="DW62" i="1"/>
  <c r="EI62" i="1" s="1"/>
  <c r="EE13" i="1"/>
  <c r="EQ13" i="1" s="1"/>
  <c r="EE46" i="1"/>
  <c r="EQ46" i="1" s="1"/>
  <c r="DY85" i="1"/>
  <c r="EK85" i="1" s="1"/>
  <c r="EE10" i="1"/>
  <c r="EQ10" i="1" s="1"/>
  <c r="EE55" i="1"/>
  <c r="EQ55" i="1" s="1"/>
  <c r="EE44" i="1"/>
  <c r="EQ44" i="1" s="1"/>
  <c r="EE117" i="1"/>
  <c r="EQ117" i="1" s="1"/>
  <c r="EE43" i="1"/>
  <c r="EQ43" i="1" s="1"/>
  <c r="EE9" i="1"/>
  <c r="EQ9" i="1" s="1"/>
  <c r="EE36" i="1"/>
  <c r="EQ36" i="1" s="1"/>
  <c r="EE80" i="1"/>
  <c r="EQ80" i="1" s="1"/>
  <c r="EE88" i="1"/>
  <c r="EQ88" i="1" s="1"/>
  <c r="EE49" i="1"/>
  <c r="EQ49" i="1" s="1"/>
  <c r="EE98" i="1"/>
  <c r="EQ98" i="1" s="1"/>
  <c r="EE53" i="1"/>
  <c r="EQ53" i="1" s="1"/>
  <c r="EE52" i="1"/>
  <c r="EQ52" i="1" s="1"/>
  <c r="EE103" i="1"/>
  <c r="EQ103" i="1" s="1"/>
  <c r="EE100" i="1"/>
  <c r="EQ100" i="1" s="1"/>
  <c r="EE83" i="1"/>
  <c r="EQ83" i="1" s="1"/>
  <c r="EE74" i="1"/>
  <c r="EQ74" i="1" s="1"/>
  <c r="EE29" i="1"/>
  <c r="EQ29" i="1" s="1"/>
  <c r="EE30" i="1"/>
  <c r="EQ30" i="1" s="1"/>
  <c r="EE102" i="1"/>
  <c r="EQ102" i="1" s="1"/>
  <c r="EE108" i="1"/>
  <c r="EQ108" i="1" s="1"/>
  <c r="EE57" i="1"/>
  <c r="EQ57" i="1" s="1"/>
  <c r="EE145" i="1"/>
  <c r="EQ145" i="1" s="1"/>
  <c r="EE101" i="1"/>
  <c r="EQ101" i="1" s="1"/>
  <c r="EE33" i="1"/>
  <c r="EQ33" i="1" s="1"/>
  <c r="EE35" i="1"/>
  <c r="EQ35" i="1" s="1"/>
  <c r="EE50" i="1"/>
  <c r="EQ50" i="1" s="1"/>
  <c r="EB50" i="1"/>
  <c r="EN50" i="1" s="1"/>
  <c r="EC24" i="1"/>
  <c r="EO24" i="1" s="1"/>
  <c r="EC43" i="1"/>
  <c r="EO43" i="1" s="1"/>
  <c r="EC20" i="1"/>
  <c r="EO20" i="1" s="1"/>
  <c r="DZ63" i="1"/>
  <c r="EL63" i="1" s="1"/>
  <c r="EC17" i="1"/>
  <c r="EO17" i="1" s="1"/>
  <c r="DZ125" i="1"/>
  <c r="EL125" i="1" s="1"/>
  <c r="DZ18" i="1"/>
  <c r="EL18" i="1" s="1"/>
  <c r="EC10" i="1"/>
  <c r="EO10" i="1" s="1"/>
  <c r="EC93" i="1"/>
  <c r="EO93" i="1" s="1"/>
  <c r="DZ62" i="1"/>
  <c r="EL62" i="1" s="1"/>
  <c r="DW113" i="1"/>
  <c r="EI113" i="1" s="1"/>
  <c r="DW121" i="1"/>
  <c r="EI121" i="1" s="1"/>
  <c r="EB98" i="1"/>
  <c r="EN98" i="1" s="1"/>
  <c r="EB89" i="1"/>
  <c r="EN89" i="1" s="1"/>
  <c r="EB24" i="1"/>
  <c r="EN24" i="1" s="1"/>
  <c r="EB19" i="1"/>
  <c r="EN19" i="1" s="1"/>
  <c r="DU17" i="1"/>
  <c r="EG17" i="1" s="1"/>
  <c r="EB100" i="1"/>
  <c r="EN100" i="1" s="1"/>
  <c r="EB118" i="1"/>
  <c r="EN118" i="1" s="1"/>
  <c r="DW36" i="1"/>
  <c r="EI36" i="1" s="1"/>
  <c r="DW24" i="1"/>
  <c r="EI24" i="1" s="1"/>
  <c r="DW58" i="1"/>
  <c r="EI58" i="1" s="1"/>
  <c r="EB86" i="1"/>
  <c r="EN86" i="1" s="1"/>
  <c r="DU120" i="1"/>
  <c r="EG120" i="1" s="1"/>
  <c r="DW93" i="1"/>
  <c r="EI93" i="1" s="1"/>
  <c r="DU105" i="1"/>
  <c r="EG105" i="1" s="1"/>
  <c r="DW64" i="1"/>
  <c r="EI64" i="1" s="1"/>
  <c r="EB65" i="1"/>
  <c r="EN65" i="1" s="1"/>
  <c r="DU16" i="1"/>
  <c r="EG16" i="1" s="1"/>
  <c r="EC92" i="1"/>
  <c r="EO92" i="1" s="1"/>
  <c r="DW34" i="1"/>
  <c r="EI34" i="1" s="1"/>
  <c r="DW125" i="1"/>
  <c r="EI125" i="1" s="1"/>
  <c r="DW117" i="1"/>
  <c r="EI117" i="1" s="1"/>
  <c r="DU50" i="1"/>
  <c r="EG50" i="1" s="1"/>
  <c r="EB122" i="1"/>
  <c r="EN122" i="1" s="1"/>
  <c r="EB114" i="1"/>
  <c r="EN114" i="1" s="1"/>
  <c r="DW70" i="1"/>
  <c r="EI70" i="1" s="1"/>
  <c r="DW51" i="1"/>
  <c r="EI51" i="1" s="1"/>
  <c r="EF32" i="1"/>
  <c r="ER32" i="1" s="1"/>
  <c r="EB116" i="1"/>
  <c r="EN116" i="1" s="1"/>
  <c r="EE19" i="1"/>
  <c r="EQ19" i="1" s="1"/>
  <c r="EE17" i="1"/>
  <c r="EQ17" i="1" s="1"/>
  <c r="DU65" i="1"/>
  <c r="EG65" i="1" s="1"/>
  <c r="EB103" i="1"/>
  <c r="EN103" i="1" s="1"/>
  <c r="DX124" i="1"/>
  <c r="EJ124" i="1" s="1"/>
  <c r="EE66" i="1"/>
  <c r="EQ66" i="1" s="1"/>
  <c r="DX79" i="1"/>
  <c r="EJ79" i="1" s="1"/>
  <c r="DU77" i="1"/>
  <c r="EG77" i="1" s="1"/>
  <c r="EE8" i="1"/>
  <c r="EQ8" i="1" s="1"/>
  <c r="EE73" i="1"/>
  <c r="EQ73" i="1" s="1"/>
  <c r="EB9" i="1"/>
  <c r="EN9" i="1" s="1"/>
  <c r="DU103" i="1"/>
  <c r="EG103" i="1" s="1"/>
  <c r="DU64" i="1"/>
  <c r="EG64" i="1" s="1"/>
  <c r="EF87" i="1"/>
  <c r="ER87" i="1" s="1"/>
  <c r="EF102" i="1"/>
  <c r="ER102" i="1" s="1"/>
  <c r="EF124" i="1"/>
  <c r="ER124" i="1" s="1"/>
  <c r="EF119" i="1"/>
  <c r="ER119" i="1" s="1"/>
  <c r="EF21" i="1"/>
  <c r="ER21" i="1" s="1"/>
  <c r="EF67" i="1"/>
  <c r="ER67" i="1" s="1"/>
  <c r="EF103" i="1"/>
  <c r="ER103" i="1" s="1"/>
  <c r="EB95" i="1"/>
  <c r="EN95" i="1" s="1"/>
  <c r="DU75" i="1"/>
  <c r="EG75" i="1" s="1"/>
  <c r="EB60" i="1"/>
  <c r="EN60" i="1" s="1"/>
  <c r="EB38" i="1"/>
  <c r="EN38" i="1" s="1"/>
  <c r="EA107" i="1"/>
  <c r="EM107" i="1" s="1"/>
  <c r="DU92" i="1"/>
  <c r="EG92" i="1" s="1"/>
  <c r="EA120" i="1"/>
  <c r="EM120" i="1" s="1"/>
  <c r="EB123" i="1"/>
  <c r="EN123" i="1" s="1"/>
  <c r="EB106" i="1"/>
  <c r="EN106" i="1" s="1"/>
  <c r="EB20" i="1"/>
  <c r="EN20" i="1" s="1"/>
  <c r="ED16" i="1"/>
  <c r="EP16" i="1" s="1"/>
  <c r="EB145" i="1"/>
  <c r="EN145" i="1" s="1"/>
  <c r="EA108" i="1"/>
  <c r="EM108" i="1" s="1"/>
  <c r="DU45" i="1"/>
  <c r="EG45" i="1" s="1"/>
  <c r="DU23" i="1"/>
  <c r="EG23" i="1" s="1"/>
  <c r="DU101" i="1"/>
  <c r="EG101" i="1" s="1"/>
  <c r="EB55" i="1"/>
  <c r="EN55" i="1" s="1"/>
  <c r="EB127" i="1"/>
  <c r="EN127" i="1" s="1"/>
  <c r="DU38" i="1"/>
  <c r="EG38" i="1" s="1"/>
  <c r="DX32" i="1"/>
  <c r="EJ32" i="1" s="1"/>
  <c r="EE12" i="1"/>
  <c r="EQ12" i="1" s="1"/>
  <c r="DX37" i="1"/>
  <c r="EJ37" i="1" s="1"/>
  <c r="DX76" i="1"/>
  <c r="EJ76" i="1" s="1"/>
  <c r="EE34" i="1"/>
  <c r="EQ34" i="1" s="1"/>
  <c r="DX145" i="1"/>
  <c r="EJ145" i="1" s="1"/>
  <c r="DX102" i="1"/>
  <c r="EJ102" i="1" s="1"/>
  <c r="EE69" i="1"/>
  <c r="EQ69" i="1" s="1"/>
  <c r="EE84" i="1"/>
  <c r="EQ84" i="1" s="1"/>
  <c r="DX109" i="1"/>
  <c r="EJ109" i="1" s="1"/>
  <c r="EA127" i="1"/>
  <c r="EM127" i="1" s="1"/>
  <c r="EA37" i="1"/>
  <c r="EM37" i="1" s="1"/>
  <c r="ED48" i="1"/>
  <c r="EP48" i="1" s="1"/>
  <c r="ED37" i="1"/>
  <c r="EP37" i="1" s="1"/>
  <c r="ED43" i="1"/>
  <c r="EP43" i="1" s="1"/>
  <c r="EA66" i="1"/>
  <c r="EM66" i="1" s="1"/>
  <c r="ED74" i="1"/>
  <c r="EP74" i="1" s="1"/>
  <c r="EA60" i="1"/>
  <c r="EM60" i="1" s="1"/>
  <c r="EA10" i="1"/>
  <c r="EM10" i="1" s="1"/>
  <c r="ED121" i="1"/>
  <c r="EP121" i="1" s="1"/>
  <c r="EF56" i="1"/>
  <c r="ER56" i="1" s="1"/>
  <c r="EF88" i="1"/>
  <c r="ER88" i="1" s="1"/>
  <c r="EF23" i="1"/>
  <c r="ER23" i="1" s="1"/>
  <c r="EF36" i="1"/>
  <c r="ER36" i="1" s="1"/>
  <c r="EF24" i="1"/>
  <c r="ER24" i="1" s="1"/>
  <c r="EF114" i="1"/>
  <c r="ER114" i="1" s="1"/>
  <c r="EF48" i="1"/>
  <c r="ER48" i="1" s="1"/>
  <c r="EF26" i="1"/>
  <c r="ER26" i="1" s="1"/>
  <c r="EF118" i="1"/>
  <c r="ER118" i="1" s="1"/>
  <c r="EF49" i="1"/>
  <c r="ER49" i="1" s="1"/>
  <c r="EF58" i="1"/>
  <c r="ER58" i="1" s="1"/>
  <c r="EF86" i="1"/>
  <c r="ER86" i="1" s="1"/>
  <c r="EF22" i="1"/>
  <c r="ER22" i="1" s="1"/>
  <c r="EF33" i="1"/>
  <c r="ER33" i="1" s="1"/>
  <c r="EF71" i="1"/>
  <c r="ER71" i="1" s="1"/>
  <c r="EF76" i="1"/>
  <c r="ER76" i="1" s="1"/>
  <c r="EF9" i="1"/>
  <c r="ER9" i="1" s="1"/>
  <c r="EF85" i="1"/>
  <c r="ER85" i="1" s="1"/>
  <c r="EF79" i="1"/>
  <c r="ER79" i="1" s="1"/>
  <c r="EF17" i="1"/>
  <c r="ER17" i="1" s="1"/>
  <c r="EF116" i="1"/>
  <c r="ER116" i="1" s="1"/>
  <c r="EF7" i="1"/>
  <c r="ER7" i="1" s="1"/>
  <c r="EF70" i="1"/>
  <c r="ER70" i="1" s="1"/>
  <c r="EF69" i="1"/>
  <c r="ER69" i="1" s="1"/>
  <c r="EF51" i="1"/>
  <c r="ER51" i="1" s="1"/>
  <c r="EF65" i="1"/>
  <c r="ER65" i="1" s="1"/>
  <c r="EF55" i="1"/>
  <c r="ER55" i="1" s="1"/>
  <c r="EF53" i="1"/>
  <c r="ER53" i="1" s="1"/>
  <c r="EF110" i="1"/>
  <c r="ER110" i="1" s="1"/>
  <c r="EF74" i="1"/>
  <c r="ER74" i="1" s="1"/>
  <c r="EF44" i="1"/>
  <c r="ER44" i="1" s="1"/>
  <c r="EF100" i="1"/>
  <c r="ER100" i="1" s="1"/>
  <c r="EF30" i="1"/>
  <c r="ER30" i="1" s="1"/>
  <c r="EF81" i="1"/>
  <c r="ER81" i="1" s="1"/>
  <c r="EF99" i="1"/>
  <c r="ER99" i="1" s="1"/>
  <c r="EF145" i="1"/>
  <c r="ER145" i="1" s="1"/>
  <c r="EF61" i="1"/>
  <c r="ER61" i="1" s="1"/>
  <c r="EF77" i="1"/>
  <c r="ER77" i="1" s="1"/>
  <c r="EF6" i="1"/>
  <c r="ER6" i="1" s="1"/>
  <c r="EF35" i="1"/>
  <c r="ER35" i="1" s="1"/>
  <c r="EF73" i="1"/>
  <c r="ER73" i="1" s="1"/>
  <c r="EF13" i="1"/>
  <c r="ER13" i="1" s="1"/>
  <c r="EF38" i="1"/>
  <c r="ER38" i="1" s="1"/>
  <c r="EF127" i="1"/>
  <c r="ER127" i="1" s="1"/>
  <c r="EF92" i="1"/>
  <c r="ER92" i="1" s="1"/>
  <c r="EF89" i="1"/>
  <c r="ER89" i="1" s="1"/>
  <c r="EF41" i="1"/>
  <c r="ER41" i="1" s="1"/>
  <c r="EF60" i="1"/>
  <c r="ER60" i="1" s="1"/>
  <c r="EF5" i="1"/>
  <c r="ER5" i="1" s="1"/>
  <c r="EF117" i="1"/>
  <c r="ER117" i="1" s="1"/>
  <c r="EF64" i="1"/>
  <c r="ER64" i="1" s="1"/>
  <c r="EF37" i="1"/>
  <c r="ER37" i="1" s="1"/>
  <c r="EF80" i="1"/>
  <c r="ER80" i="1" s="1"/>
  <c r="EF126" i="1"/>
  <c r="ER126" i="1" s="1"/>
  <c r="EF8" i="1"/>
  <c r="ER8" i="1" s="1"/>
  <c r="EF20" i="1"/>
  <c r="ER20" i="1" s="1"/>
  <c r="EF122" i="1"/>
  <c r="ER122" i="1" s="1"/>
  <c r="EF46" i="1"/>
  <c r="ER46" i="1" s="1"/>
  <c r="EF75" i="1"/>
  <c r="ER75" i="1" s="1"/>
  <c r="EF62" i="1"/>
  <c r="ER62" i="1" s="1"/>
  <c r="EF94" i="1"/>
  <c r="ER94" i="1" s="1"/>
  <c r="EF52" i="1"/>
  <c r="ER52" i="1" s="1"/>
  <c r="EF113" i="1"/>
  <c r="ER113" i="1" s="1"/>
  <c r="EF63" i="1"/>
  <c r="ER63" i="1" s="1"/>
  <c r="EF10" i="1"/>
  <c r="ER10" i="1" s="1"/>
  <c r="EF14" i="1"/>
  <c r="ER14" i="1" s="1"/>
  <c r="EF45" i="1"/>
  <c r="ER45" i="1" s="1"/>
  <c r="EF29" i="1"/>
  <c r="ER29" i="1" s="1"/>
  <c r="EF83" i="1"/>
  <c r="ER83" i="1" s="1"/>
  <c r="EF91" i="1"/>
  <c r="ER91" i="1" s="1"/>
  <c r="EF47" i="1"/>
  <c r="ER47" i="1" s="1"/>
  <c r="EF78" i="1"/>
  <c r="ER78" i="1" s="1"/>
  <c r="EF18" i="1"/>
  <c r="ER18" i="1" s="1"/>
  <c r="EF123" i="1"/>
  <c r="ER123" i="1" s="1"/>
  <c r="EF84" i="1"/>
  <c r="ER84" i="1" s="1"/>
  <c r="EF82" i="1"/>
  <c r="ER82" i="1" s="1"/>
  <c r="EF54" i="1"/>
  <c r="ER54" i="1" s="1"/>
  <c r="EF31" i="1"/>
  <c r="ER31" i="1" s="1"/>
  <c r="EF128" i="1"/>
  <c r="ER128" i="1" s="1"/>
  <c r="EF34" i="1"/>
  <c r="ER34" i="1" s="1"/>
  <c r="EF43" i="1"/>
  <c r="ER43" i="1" s="1"/>
  <c r="EF12" i="1"/>
  <c r="ER12" i="1" s="1"/>
  <c r="EF11" i="1"/>
  <c r="ER11" i="1" s="1"/>
  <c r="EF93" i="1"/>
  <c r="ER93" i="1" s="1"/>
  <c r="EF27" i="1"/>
  <c r="ER27" i="1" s="1"/>
  <c r="EF104" i="1"/>
  <c r="ER104" i="1" s="1"/>
  <c r="EF109" i="1"/>
  <c r="ER109" i="1" s="1"/>
  <c r="EF16" i="1"/>
  <c r="ER16" i="1" s="1"/>
  <c r="EF96" i="1"/>
  <c r="ER96" i="1" s="1"/>
  <c r="EF57" i="1"/>
  <c r="ER57" i="1" s="1"/>
  <c r="EF28" i="1"/>
  <c r="ER28" i="1" s="1"/>
  <c r="DV74" i="1"/>
  <c r="EH74" i="1" s="1"/>
  <c r="DV124" i="1"/>
  <c r="EH124" i="1" s="1"/>
  <c r="DV39" i="1"/>
  <c r="EH39" i="1" s="1"/>
  <c r="EE54" i="1"/>
  <c r="EQ54" i="1" s="1"/>
  <c r="DV41" i="1"/>
  <c r="EH41" i="1" s="1"/>
  <c r="DV84" i="1"/>
  <c r="EH84" i="1" s="1"/>
  <c r="DV30" i="1"/>
  <c r="EH30" i="1" s="1"/>
  <c r="DU72" i="1"/>
  <c r="EG72" i="1" s="1"/>
  <c r="EF120" i="1"/>
  <c r="ER120" i="1" s="1"/>
  <c r="DZ35" i="1"/>
  <c r="EL35" i="1" s="1"/>
  <c r="EF39" i="1"/>
  <c r="ER39" i="1" s="1"/>
  <c r="DU32" i="1"/>
  <c r="EG32" i="1" s="1"/>
  <c r="EB85" i="1"/>
  <c r="EN85" i="1" s="1"/>
  <c r="EB117" i="1"/>
  <c r="EN117" i="1" s="1"/>
  <c r="DV20" i="1"/>
  <c r="EH20" i="1" s="1"/>
  <c r="DX55" i="1"/>
  <c r="EJ55" i="1" s="1"/>
  <c r="DV5" i="1"/>
  <c r="EH5" i="1" s="1"/>
  <c r="DV117" i="1"/>
  <c r="EH117" i="1" s="1"/>
  <c r="DV105" i="1"/>
  <c r="EH105" i="1" s="1"/>
  <c r="DV43" i="1"/>
  <c r="EH43" i="1" s="1"/>
  <c r="DV111" i="1"/>
  <c r="EH111" i="1" s="1"/>
  <c r="DV63" i="1"/>
  <c r="EH63" i="1" s="1"/>
  <c r="DV100" i="1"/>
  <c r="EH100" i="1" s="1"/>
  <c r="DV86" i="1"/>
  <c r="EH86" i="1" s="1"/>
  <c r="DV119" i="1"/>
  <c r="EH119" i="1" s="1"/>
  <c r="DV101" i="1"/>
  <c r="EH101" i="1" s="1"/>
  <c r="DV70" i="1"/>
  <c r="EH70" i="1" s="1"/>
  <c r="DV16" i="1"/>
  <c r="EH16" i="1" s="1"/>
  <c r="DV90" i="1"/>
  <c r="EH90" i="1" s="1"/>
  <c r="DV9" i="1"/>
  <c r="EH9" i="1" s="1"/>
  <c r="DV68" i="1"/>
  <c r="EH68" i="1" s="1"/>
  <c r="DV7" i="1"/>
  <c r="EH7" i="1" s="1"/>
  <c r="DV120" i="1"/>
  <c r="EH120" i="1" s="1"/>
  <c r="DV10" i="1"/>
  <c r="EH10" i="1" s="1"/>
  <c r="DV67" i="1"/>
  <c r="EH67" i="1" s="1"/>
  <c r="DV93" i="1"/>
  <c r="EH93" i="1" s="1"/>
  <c r="DV28" i="1"/>
  <c r="EH28" i="1" s="1"/>
  <c r="DV113" i="1"/>
  <c r="EH113" i="1" s="1"/>
  <c r="DV59" i="1"/>
  <c r="EH59" i="1" s="1"/>
  <c r="DV49" i="1"/>
  <c r="EH49" i="1" s="1"/>
  <c r="DV103" i="1"/>
  <c r="EH103" i="1" s="1"/>
  <c r="DV12" i="1"/>
  <c r="EH12" i="1" s="1"/>
  <c r="DV29" i="1"/>
  <c r="EH29" i="1" s="1"/>
  <c r="DV126" i="1"/>
  <c r="EH126" i="1" s="1"/>
  <c r="EA46" i="1"/>
  <c r="EM46" i="1" s="1"/>
  <c r="EE61" i="1"/>
  <c r="EQ61" i="1" s="1"/>
  <c r="DZ85" i="1"/>
  <c r="EL85" i="1" s="1"/>
  <c r="EC94" i="1"/>
  <c r="EO94" i="1" s="1"/>
  <c r="EA105" i="1"/>
  <c r="EM105" i="1" s="1"/>
  <c r="DZ30" i="1"/>
  <c r="EL30" i="1" s="1"/>
  <c r="DV64" i="1"/>
  <c r="EH64" i="1" s="1"/>
  <c r="DV102" i="1"/>
  <c r="EH102" i="1" s="1"/>
  <c r="DV26" i="1"/>
  <c r="EH26" i="1" s="1"/>
  <c r="DV82" i="1"/>
  <c r="EH82" i="1" s="1"/>
  <c r="DV37" i="1"/>
  <c r="EH37" i="1" s="1"/>
  <c r="DV34" i="1"/>
  <c r="EH34" i="1" s="1"/>
  <c r="DV35" i="1"/>
  <c r="EH35" i="1" s="1"/>
  <c r="DV116" i="1"/>
  <c r="EH116" i="1" s="1"/>
  <c r="DV114" i="1"/>
  <c r="EH114" i="1" s="1"/>
  <c r="DV95" i="1"/>
  <c r="EH95" i="1" s="1"/>
  <c r="DV80" i="1"/>
  <c r="EH80" i="1" s="1"/>
  <c r="DV79" i="1"/>
  <c r="EH79" i="1" s="1"/>
  <c r="DV106" i="1"/>
  <c r="EH106" i="1" s="1"/>
  <c r="DZ73" i="1"/>
  <c r="EL73" i="1" s="1"/>
  <c r="EC125" i="1"/>
  <c r="EO125" i="1" s="1"/>
  <c r="DZ28" i="1"/>
  <c r="EL28" i="1" s="1"/>
  <c r="DV73" i="1"/>
  <c r="EH73" i="1" s="1"/>
  <c r="DV98" i="1"/>
  <c r="EH98" i="1" s="1"/>
  <c r="DV109" i="1"/>
  <c r="EH109" i="1" s="1"/>
  <c r="DV62" i="1"/>
  <c r="EH62" i="1" s="1"/>
  <c r="DV112" i="1"/>
  <c r="EH112" i="1" s="1"/>
  <c r="DV65" i="1"/>
  <c r="EH65" i="1" s="1"/>
  <c r="DV33" i="1"/>
  <c r="EH33" i="1" s="1"/>
  <c r="DV110" i="1"/>
  <c r="EH110" i="1" s="1"/>
  <c r="DV6" i="1"/>
  <c r="EH6" i="1" s="1"/>
  <c r="DV72" i="1"/>
  <c r="EH72" i="1" s="1"/>
  <c r="DV40" i="1"/>
  <c r="EH40" i="1" s="1"/>
  <c r="DV94" i="1"/>
  <c r="EH94" i="1" s="1"/>
  <c r="DV32" i="1"/>
  <c r="EH32" i="1" s="1"/>
  <c r="DV83" i="1"/>
  <c r="EH83" i="1" s="1"/>
  <c r="DV52" i="1"/>
  <c r="EH52" i="1" s="1"/>
  <c r="DV27" i="1"/>
  <c r="EH27" i="1" s="1"/>
  <c r="DV31" i="1"/>
  <c r="EH31" i="1" s="1"/>
  <c r="DV97" i="1"/>
  <c r="EH97" i="1" s="1"/>
  <c r="DV45" i="1"/>
  <c r="EH45" i="1" s="1"/>
  <c r="DV11" i="1"/>
  <c r="EH11" i="1" s="1"/>
  <c r="DV76" i="1"/>
  <c r="EH76" i="1" s="1"/>
  <c r="DV57" i="1"/>
  <c r="EH57" i="1" s="1"/>
  <c r="DV25" i="1"/>
  <c r="EH25" i="1" s="1"/>
  <c r="DV145" i="1"/>
  <c r="EH145" i="1" s="1"/>
  <c r="DV60" i="1"/>
  <c r="EH60" i="1" s="1"/>
  <c r="DV107" i="1"/>
  <c r="EH107" i="1" s="1"/>
  <c r="DV55" i="1"/>
  <c r="EH55" i="1" s="1"/>
  <c r="DV13" i="1"/>
  <c r="EH13" i="1" s="1"/>
  <c r="DV19" i="1"/>
  <c r="EH19" i="1" s="1"/>
  <c r="DV21" i="1"/>
  <c r="EH21" i="1" s="1"/>
  <c r="DV88" i="1"/>
  <c r="EH88" i="1" s="1"/>
  <c r="DV22" i="1"/>
  <c r="EH22" i="1" s="1"/>
  <c r="DV54" i="1"/>
  <c r="EH54" i="1" s="1"/>
  <c r="DV85" i="1"/>
  <c r="EH85" i="1" s="1"/>
  <c r="DV75" i="1"/>
  <c r="EH75" i="1" s="1"/>
  <c r="DV8" i="1"/>
  <c r="EH8" i="1" s="1"/>
  <c r="EC120" i="1"/>
  <c r="EO120" i="1" s="1"/>
  <c r="EA67" i="1"/>
  <c r="EM67" i="1" s="1"/>
  <c r="DV58" i="1"/>
  <c r="EH58" i="1" s="1"/>
  <c r="DZ76" i="1"/>
  <c r="EL76" i="1" s="1"/>
  <c r="DZ27" i="1"/>
  <c r="EL27" i="1" s="1"/>
  <c r="EA12" i="1"/>
  <c r="EM12" i="1" s="1"/>
  <c r="EE70" i="1"/>
  <c r="EQ70" i="1" s="1"/>
  <c r="DV92" i="1"/>
  <c r="EH92" i="1" s="1"/>
  <c r="DV47" i="1"/>
  <c r="EH47" i="1" s="1"/>
  <c r="DV121" i="1"/>
  <c r="EH121" i="1" s="1"/>
  <c r="DV17" i="1"/>
  <c r="EH17" i="1" s="1"/>
  <c r="DV104" i="1"/>
  <c r="EH104" i="1" s="1"/>
  <c r="DV48" i="1"/>
  <c r="EH48" i="1" s="1"/>
  <c r="DV91" i="1"/>
  <c r="EH91" i="1" s="1"/>
  <c r="DV50" i="1"/>
  <c r="EH50" i="1" s="1"/>
  <c r="DV122" i="1"/>
  <c r="EH122" i="1" s="1"/>
  <c r="DV53" i="1"/>
  <c r="EH53" i="1" s="1"/>
  <c r="DV23" i="1"/>
  <c r="EH23" i="1" s="1"/>
  <c r="DV115" i="1"/>
  <c r="EH115" i="1" s="1"/>
  <c r="DV69" i="1"/>
  <c r="EH69" i="1" s="1"/>
  <c r="DV118" i="1"/>
  <c r="EH118" i="1" s="1"/>
  <c r="DV14" i="1"/>
  <c r="EH14" i="1" s="1"/>
  <c r="DV66" i="1"/>
  <c r="EH66" i="1" s="1"/>
  <c r="DV56" i="1"/>
  <c r="EH56" i="1" s="1"/>
  <c r="DV51" i="1"/>
  <c r="EH51" i="1" s="1"/>
  <c r="DV96" i="1"/>
  <c r="EH96" i="1" s="1"/>
  <c r="DV46" i="1"/>
  <c r="EH46" i="1" s="1"/>
  <c r="DV44" i="1"/>
  <c r="EH44" i="1" s="1"/>
  <c r="DV99" i="1"/>
  <c r="EH99" i="1" s="1"/>
  <c r="DV78" i="1"/>
  <c r="EH78" i="1" s="1"/>
  <c r="DV18" i="1"/>
  <c r="EH18" i="1" s="1"/>
  <c r="DV89" i="1"/>
  <c r="EH89" i="1" s="1"/>
  <c r="DV127" i="1"/>
  <c r="EH127" i="1" s="1"/>
  <c r="DV87" i="1"/>
  <c r="EH87" i="1" s="1"/>
  <c r="DW67" i="1"/>
  <c r="EI67" i="1" s="1"/>
  <c r="DW13" i="1"/>
  <c r="EI13" i="1" s="1"/>
  <c r="DW72" i="1"/>
  <c r="EI72" i="1" s="1"/>
  <c r="DW45" i="1"/>
  <c r="EI45" i="1" s="1"/>
  <c r="DW94" i="1"/>
  <c r="EI94" i="1" s="1"/>
  <c r="DW97" i="1"/>
  <c r="EI97" i="1" s="1"/>
  <c r="DW37" i="1"/>
  <c r="EI37" i="1" s="1"/>
  <c r="DW105" i="1"/>
  <c r="EI105" i="1" s="1"/>
  <c r="DW48" i="1"/>
  <c r="EI48" i="1" s="1"/>
  <c r="DW100" i="1"/>
  <c r="EI100" i="1" s="1"/>
  <c r="DW127" i="1"/>
  <c r="EI127" i="1" s="1"/>
  <c r="DW116" i="1"/>
  <c r="EI116" i="1" s="1"/>
  <c r="DW49" i="1"/>
  <c r="EI49" i="1" s="1"/>
  <c r="DW7" i="1"/>
  <c r="EI7" i="1" s="1"/>
  <c r="DW92" i="1"/>
  <c r="EI92" i="1" s="1"/>
  <c r="DW63" i="1"/>
  <c r="EI63" i="1" s="1"/>
  <c r="DW115" i="1"/>
  <c r="EI115" i="1" s="1"/>
  <c r="DW111" i="1"/>
  <c r="EI111" i="1" s="1"/>
  <c r="DW57" i="1"/>
  <c r="EI57" i="1" s="1"/>
  <c r="DW123" i="1"/>
  <c r="EI123" i="1" s="1"/>
  <c r="DW84" i="1"/>
  <c r="EI84" i="1" s="1"/>
  <c r="DW86" i="1"/>
  <c r="EI86" i="1" s="1"/>
  <c r="DW87" i="1"/>
  <c r="EI87" i="1" s="1"/>
  <c r="DW54" i="1"/>
  <c r="EI54" i="1" s="1"/>
  <c r="DW22" i="1"/>
  <c r="EI22" i="1" s="1"/>
  <c r="DW90" i="1"/>
  <c r="EI90" i="1" s="1"/>
  <c r="DW41" i="1"/>
  <c r="EI41" i="1" s="1"/>
  <c r="DW31" i="1"/>
  <c r="EI31" i="1" s="1"/>
  <c r="DV24" i="1"/>
  <c r="EH24" i="1" s="1"/>
  <c r="EE75" i="1"/>
  <c r="EQ75" i="1" s="1"/>
  <c r="DV108" i="1"/>
  <c r="EH108" i="1" s="1"/>
  <c r="DV42" i="1"/>
  <c r="EH42" i="1" s="1"/>
  <c r="DV128" i="1"/>
  <c r="EH128" i="1" s="1"/>
  <c r="DV15" i="1"/>
  <c r="EH15" i="1" s="1"/>
  <c r="DW80" i="1"/>
  <c r="EI80" i="1" s="1"/>
  <c r="DW77" i="1"/>
  <c r="EI77" i="1" s="1"/>
  <c r="DW106" i="1"/>
  <c r="EI106" i="1" s="1"/>
  <c r="DW27" i="1"/>
  <c r="EI27" i="1" s="1"/>
  <c r="DW88" i="1"/>
  <c r="EI88" i="1" s="1"/>
  <c r="DW16" i="1"/>
  <c r="EI16" i="1" s="1"/>
  <c r="DW108" i="1"/>
  <c r="EI108" i="1" s="1"/>
  <c r="DW85" i="1"/>
  <c r="EI85" i="1" s="1"/>
  <c r="DW40" i="1"/>
  <c r="EI40" i="1" s="1"/>
  <c r="DW59" i="1"/>
  <c r="EI59" i="1" s="1"/>
  <c r="DW26" i="1"/>
  <c r="EI26" i="1" s="1"/>
  <c r="DW23" i="1"/>
  <c r="EI23" i="1" s="1"/>
  <c r="DW81" i="1"/>
  <c r="EI81" i="1" s="1"/>
  <c r="DW96" i="1"/>
  <c r="EI96" i="1" s="1"/>
  <c r="DW5" i="1"/>
  <c r="EI5" i="1" s="1"/>
  <c r="DW75" i="1"/>
  <c r="EI75" i="1" s="1"/>
  <c r="DW65" i="1"/>
  <c r="EI65" i="1" s="1"/>
  <c r="DW32" i="1"/>
  <c r="EI32" i="1" s="1"/>
  <c r="DW95" i="1"/>
  <c r="EI95" i="1" s="1"/>
  <c r="DW83" i="1"/>
  <c r="EI83" i="1" s="1"/>
  <c r="DW91" i="1"/>
  <c r="EI91" i="1" s="1"/>
  <c r="DW102" i="1"/>
  <c r="EI102" i="1" s="1"/>
  <c r="DW110" i="1"/>
  <c r="EI110" i="1" s="1"/>
  <c r="DW42" i="1"/>
  <c r="EI42" i="1" s="1"/>
  <c r="DW78" i="1"/>
  <c r="EI78" i="1" s="1"/>
  <c r="DW74" i="1"/>
  <c r="EI74" i="1" s="1"/>
  <c r="DW43" i="1"/>
  <c r="EI43" i="1" s="1"/>
  <c r="DV123" i="1"/>
  <c r="EH123" i="1" s="1"/>
  <c r="DW19" i="1"/>
  <c r="EI19" i="1" s="1"/>
  <c r="DV125" i="1"/>
  <c r="EH125" i="1" s="1"/>
  <c r="DW10" i="1"/>
  <c r="EI10" i="1" s="1"/>
  <c r="DV36" i="1"/>
  <c r="EH36" i="1" s="1"/>
  <c r="DV77" i="1"/>
  <c r="EH77" i="1" s="1"/>
  <c r="DW68" i="1"/>
  <c r="EI68" i="1" s="1"/>
  <c r="DW8" i="1"/>
  <c r="EI8" i="1" s="1"/>
  <c r="DW73" i="1"/>
  <c r="EI73" i="1" s="1"/>
  <c r="DW6" i="1"/>
  <c r="EI6" i="1" s="1"/>
  <c r="DW33" i="1"/>
  <c r="EI33" i="1" s="1"/>
  <c r="DW35" i="1"/>
  <c r="EI35" i="1" s="1"/>
  <c r="DW99" i="1"/>
  <c r="EI99" i="1" s="1"/>
  <c r="DW50" i="1"/>
  <c r="EI50" i="1" s="1"/>
  <c r="DW122" i="1"/>
  <c r="EI122" i="1" s="1"/>
  <c r="DV71" i="1"/>
  <c r="EH71" i="1" s="1"/>
  <c r="DW56" i="1"/>
  <c r="EI56" i="1" s="1"/>
  <c r="DW47" i="1"/>
  <c r="EI47" i="1" s="1"/>
  <c r="EE40" i="1"/>
  <c r="EQ40" i="1" s="1"/>
  <c r="DW21" i="1"/>
  <c r="EI21" i="1" s="1"/>
  <c r="DW79" i="1"/>
  <c r="EI79" i="1" s="1"/>
  <c r="DW145" i="1"/>
  <c r="EI145" i="1" s="1"/>
  <c r="DW119" i="1"/>
  <c r="EI119" i="1" s="1"/>
  <c r="DW98" i="1"/>
  <c r="EI98" i="1" s="1"/>
  <c r="DW82" i="1"/>
  <c r="EI82" i="1" s="1"/>
  <c r="DW30" i="1"/>
  <c r="EI30" i="1" s="1"/>
  <c r="DW25" i="1"/>
  <c r="EI25" i="1" s="1"/>
  <c r="DW60" i="1"/>
  <c r="EI60" i="1" s="1"/>
  <c r="DW128" i="1"/>
  <c r="EI128" i="1" s="1"/>
  <c r="DW39" i="1"/>
  <c r="EI39" i="1" s="1"/>
  <c r="DW20" i="1"/>
  <c r="EI20" i="1" s="1"/>
  <c r="DW104" i="1"/>
  <c r="EI104" i="1" s="1"/>
  <c r="DW69" i="1"/>
  <c r="EI69" i="1" s="1"/>
  <c r="DV61" i="1"/>
  <c r="EH61" i="1" s="1"/>
  <c r="DW76" i="1"/>
  <c r="EI76" i="1" s="1"/>
  <c r="DW120" i="1"/>
  <c r="EI120" i="1" s="1"/>
  <c r="EE94" i="1"/>
  <c r="EQ94" i="1" s="1"/>
  <c r="DV81" i="1"/>
  <c r="EH81" i="1" s="1"/>
  <c r="DW9" i="1"/>
  <c r="EI9" i="1" s="1"/>
  <c r="DW101" i="1"/>
  <c r="EI101" i="1" s="1"/>
  <c r="DW124" i="1"/>
  <c r="EI124" i="1" s="1"/>
  <c r="DW38" i="1"/>
  <c r="EI38" i="1" s="1"/>
  <c r="DW109" i="1"/>
  <c r="EI109" i="1" s="1"/>
  <c r="DW61" i="1"/>
  <c r="EI61" i="1" s="1"/>
  <c r="DW14" i="1"/>
  <c r="EI14" i="1" s="1"/>
  <c r="DW11" i="1"/>
  <c r="EI11" i="1" s="1"/>
  <c r="DW126" i="1"/>
  <c r="EI126" i="1" s="1"/>
  <c r="DW18" i="1"/>
  <c r="EI18" i="1" s="1"/>
  <c r="DW12" i="1"/>
  <c r="EI12" i="1" s="1"/>
  <c r="DW44" i="1"/>
  <c r="EI44" i="1" s="1"/>
  <c r="DW17" i="1"/>
  <c r="EI17" i="1" s="1"/>
  <c r="DW107" i="1"/>
  <c r="EI107" i="1" s="1"/>
  <c r="DW118" i="1"/>
  <c r="EI118" i="1" s="1"/>
  <c r="EE104" i="1"/>
  <c r="EQ104" i="1" s="1"/>
  <c r="DW114" i="1"/>
  <c r="EI114" i="1" s="1"/>
  <c r="EE86" i="1"/>
  <c r="EQ86" i="1" s="1"/>
  <c r="ED60" i="1"/>
  <c r="EP60" i="1" s="1"/>
  <c r="DU27" i="1"/>
  <c r="EG27" i="1" s="1"/>
  <c r="EE24" i="1"/>
  <c r="EQ24" i="1" s="1"/>
  <c r="EB128" i="1"/>
  <c r="EN128" i="1" s="1"/>
  <c r="DW29" i="1"/>
  <c r="EI29" i="1" s="1"/>
  <c r="ED99" i="1"/>
  <c r="EP99" i="1" s="1"/>
  <c r="EE23" i="1"/>
  <c r="EQ23" i="1" s="1"/>
  <c r="EA118" i="1"/>
  <c r="EM118" i="1" s="1"/>
  <c r="DW46" i="1"/>
  <c r="EI46" i="1" s="1"/>
  <c r="ED101" i="1"/>
  <c r="EP101" i="1" s="1"/>
  <c r="DW112" i="1"/>
  <c r="EI112" i="1" s="1"/>
  <c r="DW28" i="1"/>
  <c r="EI28" i="1" s="1"/>
  <c r="DX60" i="1"/>
  <c r="EJ60" i="1" s="1"/>
  <c r="ED57" i="1"/>
  <c r="EP57" i="1" s="1"/>
  <c r="EE26" i="1"/>
  <c r="EQ26" i="1" s="1"/>
  <c r="DW103" i="1"/>
  <c r="EI103" i="1" s="1"/>
  <c r="DW55" i="1"/>
  <c r="EI55" i="1" s="1"/>
  <c r="EE41" i="1"/>
  <c r="EQ41" i="1" s="1"/>
  <c r="DW71" i="1"/>
  <c r="EI71" i="1" s="1"/>
  <c r="ED70" i="1"/>
  <c r="EP70" i="1" s="1"/>
  <c r="DX27" i="1"/>
  <c r="EJ27" i="1" s="1"/>
  <c r="DZ96" i="1"/>
  <c r="EL96" i="1" s="1"/>
  <c r="DZ110" i="1"/>
  <c r="EL110" i="1" s="1"/>
  <c r="DU79" i="1"/>
  <c r="EG79" i="1" s="1"/>
  <c r="EE32" i="1"/>
  <c r="EQ32" i="1" s="1"/>
  <c r="DZ87" i="1"/>
  <c r="EL87" i="1" s="1"/>
  <c r="EE118" i="1"/>
  <c r="EQ118" i="1" s="1"/>
  <c r="EB26" i="1"/>
  <c r="EN26" i="1" s="1"/>
  <c r="EE128" i="1"/>
  <c r="EQ128" i="1" s="1"/>
  <c r="DU47" i="1"/>
  <c r="EG47" i="1" s="1"/>
  <c r="EE92" i="1"/>
  <c r="EQ92" i="1" s="1"/>
  <c r="EE85" i="1"/>
  <c r="EQ85" i="1" s="1"/>
  <c r="DU102" i="1"/>
  <c r="EG102" i="1" s="1"/>
  <c r="EC90" i="1"/>
  <c r="EO90" i="1" s="1"/>
  <c r="DU68" i="1"/>
  <c r="EG68" i="1" s="1"/>
  <c r="EB42" i="1"/>
  <c r="EN42" i="1" s="1"/>
  <c r="EB84" i="1"/>
  <c r="EN84" i="1" s="1"/>
  <c r="DX63" i="1"/>
  <c r="EJ63" i="1" s="1"/>
  <c r="ED15" i="1"/>
  <c r="EP15" i="1" s="1"/>
  <c r="EC49" i="1"/>
  <c r="EO49" i="1" s="1"/>
  <c r="EC99" i="1"/>
  <c r="EO99" i="1" s="1"/>
  <c r="DU95" i="1"/>
  <c r="EG95" i="1" s="1"/>
  <c r="DX84" i="1"/>
  <c r="EJ84" i="1" s="1"/>
  <c r="DZ117" i="1"/>
  <c r="EL117" i="1" s="1"/>
  <c r="EF95" i="1"/>
  <c r="ER95" i="1" s="1"/>
  <c r="EB109" i="1"/>
  <c r="EN109" i="1" s="1"/>
  <c r="DZ22" i="1"/>
  <c r="EL22" i="1" s="1"/>
  <c r="EF72" i="1"/>
  <c r="ER72" i="1" s="1"/>
  <c r="EB32" i="1"/>
  <c r="EN32" i="1" s="1"/>
  <c r="EC34" i="1"/>
  <c r="EO34" i="1" s="1"/>
  <c r="DU70" i="1"/>
  <c r="EG70" i="1" s="1"/>
  <c r="EF25" i="1"/>
  <c r="ER25" i="1" s="1"/>
  <c r="EF66" i="1"/>
  <c r="ER66" i="1" s="1"/>
  <c r="EE121" i="1"/>
  <c r="EQ121" i="1" s="1"/>
  <c r="DU12" i="1"/>
  <c r="EG12" i="1" s="1"/>
  <c r="EB90" i="1"/>
  <c r="EN90" i="1" s="1"/>
  <c r="EF121" i="1"/>
  <c r="ER121" i="1" s="1"/>
  <c r="EF90" i="1"/>
  <c r="ER90" i="1" s="1"/>
  <c r="DZ51" i="1"/>
  <c r="EL51" i="1" s="1"/>
  <c r="DU110" i="1"/>
  <c r="EG110" i="1" s="1"/>
  <c r="DZ6" i="1"/>
  <c r="EL6" i="1" s="1"/>
  <c r="EE6" i="1"/>
  <c r="EQ6" i="1" s="1"/>
  <c r="DU88" i="1"/>
  <c r="EG88" i="1" s="1"/>
  <c r="EF59" i="1"/>
  <c r="ER59" i="1" s="1"/>
  <c r="EE110" i="1"/>
  <c r="EQ110" i="1" s="1"/>
  <c r="ED91" i="1"/>
  <c r="EP91" i="1" s="1"/>
  <c r="DU48" i="1"/>
  <c r="EG48" i="1" s="1"/>
  <c r="EB43" i="1"/>
  <c r="EN43" i="1" s="1"/>
  <c r="DU86" i="1"/>
  <c r="EG86" i="1" s="1"/>
  <c r="EB63" i="1"/>
  <c r="EN63" i="1" s="1"/>
  <c r="EA7" i="1"/>
  <c r="EM7" i="1" s="1"/>
  <c r="EC116" i="1"/>
  <c r="EO116" i="1" s="1"/>
  <c r="DX70" i="1"/>
  <c r="EJ70" i="1" s="1"/>
  <c r="EB112" i="1"/>
  <c r="EN112" i="1" s="1"/>
  <c r="DX48" i="1"/>
  <c r="EJ48" i="1" s="1"/>
  <c r="DX110" i="1"/>
  <c r="EJ110" i="1" s="1"/>
  <c r="EE68" i="1"/>
  <c r="EQ68" i="1" s="1"/>
  <c r="DU90" i="1"/>
  <c r="EG90" i="1" s="1"/>
  <c r="EA65" i="1"/>
  <c r="EM65" i="1" s="1"/>
  <c r="ED86" i="1"/>
  <c r="EP86" i="1" s="1"/>
  <c r="EE119" i="1"/>
  <c r="EQ119" i="1" s="1"/>
  <c r="EA114" i="1"/>
  <c r="EM114" i="1" s="1"/>
  <c r="EA22" i="1"/>
  <c r="EM22" i="1" s="1"/>
  <c r="DX44" i="1"/>
  <c r="EJ44" i="1" s="1"/>
  <c r="EB121" i="1"/>
  <c r="EN121" i="1" s="1"/>
  <c r="EA84" i="1"/>
  <c r="EM84" i="1" s="1"/>
  <c r="EB14" i="1"/>
  <c r="EN14" i="1" s="1"/>
  <c r="EE82" i="1"/>
  <c r="EQ82" i="1" s="1"/>
  <c r="DZ21" i="1"/>
  <c r="EL21" i="1" s="1"/>
  <c r="DX88" i="1"/>
  <c r="EJ88" i="1" s="1"/>
  <c r="DU145" i="1"/>
  <c r="EG145" i="1" s="1"/>
  <c r="DU82" i="1"/>
  <c r="EG82" i="1" s="1"/>
  <c r="EE22" i="1"/>
  <c r="EQ22" i="1" s="1"/>
  <c r="EC41" i="1"/>
  <c r="EO41" i="1" s="1"/>
  <c r="DU15" i="1"/>
  <c r="EG15" i="1" s="1"/>
  <c r="DY19" i="1"/>
  <c r="EK19" i="1" s="1"/>
  <c r="DY46" i="1"/>
  <c r="EK46" i="1" s="1"/>
  <c r="DY57" i="1"/>
  <c r="EK57" i="1" s="1"/>
  <c r="EA81" i="1"/>
  <c r="EM81" i="1" s="1"/>
  <c r="DZ75" i="1"/>
  <c r="EL75" i="1" s="1"/>
  <c r="EA48" i="1"/>
  <c r="EM48" i="1" s="1"/>
  <c r="DZ77" i="1"/>
  <c r="EL77" i="1" s="1"/>
  <c r="DY112" i="1"/>
  <c r="EK112" i="1" s="1"/>
  <c r="DY71" i="1"/>
  <c r="EK71" i="1" s="1"/>
  <c r="DX75" i="1"/>
  <c r="EJ75" i="1" s="1"/>
  <c r="DX89" i="1"/>
  <c r="EJ89" i="1" s="1"/>
  <c r="EA55" i="1"/>
  <c r="EM55" i="1" s="1"/>
  <c r="DZ124" i="1"/>
  <c r="EL124" i="1" s="1"/>
  <c r="ED128" i="1"/>
  <c r="EP128" i="1" s="1"/>
  <c r="EC104" i="1"/>
  <c r="EO104" i="1" s="1"/>
  <c r="DZ15" i="1"/>
  <c r="EL15" i="1" s="1"/>
  <c r="DY94" i="1"/>
  <c r="EK94" i="1" s="1"/>
  <c r="DY34" i="1"/>
  <c r="EK34" i="1" s="1"/>
  <c r="DY108" i="1"/>
  <c r="EK108" i="1" s="1"/>
  <c r="DY13" i="1"/>
  <c r="EK13" i="1" s="1"/>
  <c r="DY24" i="1"/>
  <c r="EK24" i="1" s="1"/>
  <c r="DX80" i="1"/>
  <c r="EJ80" i="1" s="1"/>
  <c r="DX108" i="1"/>
  <c r="EJ108" i="1" s="1"/>
  <c r="DY80" i="1"/>
  <c r="EK80" i="1" s="1"/>
  <c r="DY124" i="1"/>
  <c r="EK124" i="1" s="1"/>
  <c r="DY122" i="1"/>
  <c r="EK122" i="1" s="1"/>
  <c r="DY89" i="1"/>
  <c r="EK89" i="1" s="1"/>
  <c r="DY119" i="1"/>
  <c r="EK119" i="1" s="1"/>
  <c r="DY115" i="1"/>
  <c r="EK115" i="1" s="1"/>
  <c r="DY87" i="1"/>
  <c r="EK87" i="1" s="1"/>
  <c r="DY123" i="1"/>
  <c r="EK123" i="1" s="1"/>
  <c r="DX38" i="1"/>
  <c r="EJ38" i="1" s="1"/>
  <c r="DX56" i="1"/>
  <c r="EJ56" i="1" s="1"/>
  <c r="EC111" i="1"/>
  <c r="EO111" i="1" s="1"/>
  <c r="DZ58" i="1"/>
  <c r="EL58" i="1" s="1"/>
  <c r="EC31" i="1"/>
  <c r="EO31" i="1" s="1"/>
  <c r="DY32" i="1"/>
  <c r="EK32" i="1" s="1"/>
  <c r="DY50" i="1"/>
  <c r="EK50" i="1" s="1"/>
  <c r="DY121" i="1"/>
  <c r="EK121" i="1" s="1"/>
  <c r="DY42" i="1"/>
  <c r="EK42" i="1" s="1"/>
  <c r="DY74" i="1"/>
  <c r="EK74" i="1" s="1"/>
  <c r="DY84" i="1"/>
  <c r="EK84" i="1" s="1"/>
  <c r="DY8" i="1"/>
  <c r="EK8" i="1" s="1"/>
  <c r="DY56" i="1"/>
  <c r="EK56" i="1" s="1"/>
  <c r="DY118" i="1"/>
  <c r="EK118" i="1" s="1"/>
  <c r="EG114" i="1"/>
  <c r="DY43" i="1"/>
  <c r="EK43" i="1" s="1"/>
  <c r="EF108" i="1"/>
  <c r="ER108" i="1" s="1"/>
  <c r="DZ97" i="1"/>
  <c r="EL97" i="1" s="1"/>
  <c r="EC107" i="1"/>
  <c r="EO107" i="1" s="1"/>
  <c r="DY7" i="1"/>
  <c r="EK7" i="1" s="1"/>
  <c r="EQ15" i="1"/>
  <c r="DY5" i="1"/>
  <c r="EK5" i="1" s="1"/>
  <c r="DY33" i="1"/>
  <c r="EK33" i="1" s="1"/>
  <c r="DY21" i="1"/>
  <c r="EK21" i="1" s="1"/>
  <c r="DY82" i="1"/>
  <c r="EK82" i="1" s="1"/>
  <c r="DY35" i="1"/>
  <c r="EK35" i="1" s="1"/>
  <c r="DY40" i="1"/>
  <c r="EK40" i="1" s="1"/>
  <c r="DY45" i="1"/>
  <c r="EK45" i="1" s="1"/>
  <c r="DY109" i="1"/>
  <c r="EK109" i="1" s="1"/>
  <c r="DY101" i="1"/>
  <c r="EK101" i="1" s="1"/>
  <c r="DY72" i="1"/>
  <c r="EK72" i="1" s="1"/>
  <c r="DY31" i="1"/>
  <c r="EK31" i="1" s="1"/>
  <c r="DY12" i="1"/>
  <c r="EK12" i="1" s="1"/>
  <c r="DY18" i="1"/>
  <c r="EK18" i="1" s="1"/>
  <c r="DY110" i="1"/>
  <c r="EK110" i="1" s="1"/>
  <c r="DY9" i="1"/>
  <c r="EK9" i="1" s="1"/>
  <c r="DY127" i="1"/>
  <c r="EK127" i="1" s="1"/>
  <c r="DY111" i="1"/>
  <c r="EK111" i="1" s="1"/>
  <c r="DY69" i="1"/>
  <c r="EK69" i="1" s="1"/>
  <c r="DY20" i="1"/>
  <c r="EK20" i="1" s="1"/>
  <c r="DY126" i="1"/>
  <c r="EK126" i="1" s="1"/>
  <c r="DY23" i="1"/>
  <c r="EK23" i="1" s="1"/>
  <c r="DY125" i="1"/>
  <c r="EK125" i="1" s="1"/>
  <c r="DY88" i="1"/>
  <c r="EK88" i="1" s="1"/>
  <c r="EC114" i="1"/>
  <c r="EO114" i="1" s="1"/>
  <c r="ED125" i="1"/>
  <c r="EP125" i="1" s="1"/>
  <c r="EA15" i="1"/>
  <c r="EM15" i="1" s="1"/>
  <c r="DY128" i="1"/>
  <c r="EK128" i="1" s="1"/>
  <c r="EA121" i="1"/>
  <c r="EM121" i="1" s="1"/>
  <c r="DY96" i="1"/>
  <c r="EK96" i="1" s="1"/>
  <c r="DY91" i="1"/>
  <c r="EK91" i="1" s="1"/>
  <c r="DY48" i="1"/>
  <c r="EK48" i="1" s="1"/>
  <c r="DY79" i="1"/>
  <c r="EK79" i="1" s="1"/>
  <c r="DY37" i="1"/>
  <c r="EK37" i="1" s="1"/>
  <c r="DY41" i="1"/>
  <c r="EK41" i="1" s="1"/>
  <c r="DY44" i="1"/>
  <c r="EK44" i="1" s="1"/>
  <c r="DY22" i="1"/>
  <c r="EK22" i="1" s="1"/>
  <c r="DY70" i="1"/>
  <c r="EK70" i="1" s="1"/>
  <c r="DY51" i="1"/>
  <c r="EK51" i="1" s="1"/>
  <c r="DY26" i="1"/>
  <c r="EK26" i="1" s="1"/>
  <c r="DY39" i="1"/>
  <c r="EK39" i="1" s="1"/>
  <c r="DY16" i="1"/>
  <c r="EK16" i="1" s="1"/>
  <c r="DY60" i="1"/>
  <c r="EK60" i="1" s="1"/>
  <c r="DY25" i="1"/>
  <c r="EK25" i="1" s="1"/>
  <c r="DY53" i="1"/>
  <c r="EK53" i="1" s="1"/>
  <c r="DY103" i="1"/>
  <c r="EK103" i="1" s="1"/>
  <c r="DY81" i="1"/>
  <c r="EK81" i="1" s="1"/>
  <c r="DY14" i="1"/>
  <c r="EK14" i="1" s="1"/>
  <c r="DY49" i="1"/>
  <c r="EK49" i="1" s="1"/>
  <c r="DY105" i="1"/>
  <c r="EK105" i="1" s="1"/>
  <c r="DY99" i="1"/>
  <c r="EK99" i="1" s="1"/>
  <c r="DY55" i="1"/>
  <c r="EK55" i="1" s="1"/>
  <c r="DY120" i="1"/>
  <c r="EK120" i="1" s="1"/>
  <c r="DY78" i="1"/>
  <c r="EK78" i="1" s="1"/>
  <c r="DY114" i="1"/>
  <c r="EK114" i="1" s="1"/>
  <c r="DY68" i="1"/>
  <c r="EK68" i="1" s="1"/>
  <c r="DY29" i="1"/>
  <c r="EK29" i="1" s="1"/>
  <c r="DY92" i="1"/>
  <c r="EK92" i="1" s="1"/>
  <c r="ED69" i="1"/>
  <c r="EP69" i="1" s="1"/>
  <c r="EA20" i="1"/>
  <c r="EM20" i="1" s="1"/>
  <c r="EF105" i="1"/>
  <c r="ER105" i="1" s="1"/>
  <c r="EF50" i="1"/>
  <c r="ER50" i="1" s="1"/>
  <c r="EF97" i="1"/>
  <c r="ER97" i="1" s="1"/>
  <c r="EC74" i="1"/>
  <c r="EO74" i="1" s="1"/>
  <c r="EC38" i="1"/>
  <c r="EO38" i="1" s="1"/>
  <c r="EA56" i="1"/>
  <c r="EM56" i="1" s="1"/>
  <c r="DY67" i="1"/>
  <c r="EK67" i="1" s="1"/>
  <c r="DY58" i="1"/>
  <c r="EK58" i="1" s="1"/>
  <c r="DW15" i="1"/>
  <c r="EI15" i="1" s="1"/>
  <c r="DY15" i="1"/>
  <c r="EK15" i="1" s="1"/>
  <c r="DY97" i="1"/>
  <c r="EK97" i="1" s="1"/>
  <c r="DY30" i="1"/>
  <c r="EK30" i="1" s="1"/>
  <c r="DY106" i="1"/>
  <c r="EK106" i="1" s="1"/>
  <c r="DY64" i="1"/>
  <c r="EK64" i="1" s="1"/>
  <c r="DY86" i="1"/>
  <c r="EK86" i="1" s="1"/>
  <c r="DY59" i="1"/>
  <c r="EK59" i="1" s="1"/>
  <c r="DY11" i="1"/>
  <c r="EK11" i="1" s="1"/>
  <c r="DY95" i="1"/>
  <c r="EK95" i="1" s="1"/>
  <c r="DY63" i="1"/>
  <c r="EK63" i="1" s="1"/>
  <c r="DY27" i="1"/>
  <c r="EK27" i="1" s="1"/>
  <c r="DY38" i="1"/>
  <c r="EK38" i="1" s="1"/>
  <c r="DY83" i="1"/>
  <c r="EK83" i="1" s="1"/>
  <c r="DY6" i="1"/>
  <c r="EK6" i="1" s="1"/>
  <c r="DY145" i="1"/>
  <c r="EK145" i="1" s="1"/>
  <c r="DY10" i="1"/>
  <c r="EK10" i="1" s="1"/>
  <c r="DY61" i="1"/>
  <c r="EK61" i="1" s="1"/>
  <c r="DY93" i="1"/>
  <c r="EK93" i="1" s="1"/>
  <c r="DY52" i="1"/>
  <c r="EK52" i="1" s="1"/>
  <c r="DY62" i="1"/>
  <c r="EK62" i="1" s="1"/>
  <c r="DY76" i="1"/>
  <c r="EK76" i="1" s="1"/>
  <c r="DY77" i="1"/>
  <c r="EK77" i="1" s="1"/>
  <c r="DY36" i="1"/>
  <c r="EK36" i="1" s="1"/>
  <c r="DY107" i="1"/>
  <c r="EK107" i="1" s="1"/>
  <c r="DY65" i="1"/>
  <c r="EK65" i="1" s="1"/>
  <c r="DY104" i="1"/>
  <c r="EK104" i="1" s="1"/>
  <c r="DY113" i="1"/>
  <c r="EK113" i="1" s="1"/>
  <c r="DY28" i="1"/>
  <c r="EK28" i="1" s="1"/>
  <c r="DY102" i="1"/>
  <c r="EK102" i="1" s="1"/>
  <c r="DY73" i="1"/>
  <c r="EK73" i="1" s="1"/>
  <c r="DY54" i="1"/>
  <c r="EK54" i="1" s="1"/>
  <c r="DY66" i="1"/>
  <c r="EK66" i="1" s="1"/>
  <c r="DY116" i="1"/>
  <c r="EK116" i="1" s="1"/>
  <c r="DY100" i="1"/>
  <c r="EK100" i="1" s="1"/>
  <c r="DY98" i="1"/>
  <c r="EK98" i="1" s="1"/>
  <c r="DW53" i="1"/>
  <c r="EI53" i="1" s="1"/>
  <c r="EF15" i="1"/>
  <c r="ER15" i="1" s="1"/>
  <c r="EN15" i="1"/>
  <c r="EP103" i="1"/>
  <c r="EP119" i="1"/>
  <c r="EO15" i="1"/>
  <c r="EJ119" i="1"/>
  <c r="EI52" i="1"/>
  <c r="EP89" i="1"/>
  <c r="EP110" i="1"/>
  <c r="EL46" i="1"/>
  <c r="EM41" i="1"/>
  <c r="DY17" i="1"/>
  <c r="EK75" i="1"/>
  <c r="DZ9" i="1"/>
  <c r="DQ12" i="1"/>
  <c r="Y12" i="7" s="1"/>
  <c r="EC12" i="1"/>
  <c r="DM17" i="1"/>
  <c r="U17" i="7" s="1"/>
  <c r="DN9" i="1"/>
  <c r="V9" i="7" s="1"/>
  <c r="DG3" i="1"/>
  <c r="EQ27" i="6" l="1"/>
  <c r="AM27" i="7"/>
  <c r="EQ26" i="6"/>
  <c r="AM26" i="7"/>
  <c r="EM133" i="6"/>
  <c r="AI133" i="7"/>
  <c r="EM69" i="6"/>
  <c r="AI69" i="7"/>
  <c r="EQ32" i="6"/>
  <c r="AM32" i="7"/>
  <c r="EQ11" i="6"/>
  <c r="AM11" i="7"/>
  <c r="EQ100" i="6"/>
  <c r="AM100" i="7"/>
  <c r="EQ59" i="6"/>
  <c r="AM59" i="7"/>
  <c r="EQ71" i="6"/>
  <c r="AM71" i="7"/>
  <c r="EQ24" i="6"/>
  <c r="AM24" i="7"/>
  <c r="EQ53" i="6"/>
  <c r="AM53" i="7"/>
  <c r="EQ9" i="6"/>
  <c r="AM9" i="7"/>
  <c r="EQ25" i="6"/>
  <c r="AM25" i="7"/>
  <c r="EQ54" i="6"/>
  <c r="AM54" i="7"/>
  <c r="EQ113" i="6"/>
  <c r="AM113" i="7"/>
  <c r="EQ76" i="6"/>
  <c r="AM76" i="7"/>
  <c r="EQ83" i="6"/>
  <c r="AM83" i="7"/>
  <c r="EQ66" i="6"/>
  <c r="AM66" i="7"/>
  <c r="EQ118" i="6"/>
  <c r="AM118" i="7"/>
  <c r="EQ140" i="6"/>
  <c r="AM140" i="7"/>
  <c r="EQ63" i="6"/>
  <c r="AM63" i="7"/>
  <c r="EQ18" i="6"/>
  <c r="AM18" i="7"/>
  <c r="EM71" i="6"/>
  <c r="AI71" i="7"/>
  <c r="EQ86" i="6"/>
  <c r="AM86" i="7"/>
  <c r="EQ22" i="6"/>
  <c r="AM22" i="7"/>
  <c r="EQ44" i="6"/>
  <c r="AM44" i="7"/>
  <c r="EQ102" i="6"/>
  <c r="AM102" i="7"/>
  <c r="EQ120" i="6"/>
  <c r="AM120" i="7"/>
  <c r="EQ95" i="6"/>
  <c r="AM95" i="7"/>
  <c r="EQ105" i="6"/>
  <c r="AM105" i="7"/>
  <c r="EQ33" i="6"/>
  <c r="AM33" i="7"/>
  <c r="EQ74" i="6"/>
  <c r="AM74" i="7"/>
  <c r="EQ38" i="6"/>
  <c r="AM38" i="7"/>
  <c r="EQ35" i="6"/>
  <c r="AM35" i="7"/>
  <c r="EQ47" i="6"/>
  <c r="AM47" i="7"/>
  <c r="EQ144" i="6"/>
  <c r="AM144" i="7"/>
  <c r="EQ20" i="6"/>
  <c r="AM20" i="7"/>
  <c r="EQ16" i="6"/>
  <c r="AM16" i="7"/>
  <c r="EQ131" i="6"/>
  <c r="AM131" i="7"/>
  <c r="EQ56" i="6"/>
  <c r="AM56" i="7"/>
  <c r="EQ143" i="6"/>
  <c r="AM143" i="7"/>
  <c r="EM89" i="6"/>
  <c r="AI89" i="7"/>
  <c r="EM78" i="6"/>
  <c r="AI78" i="7"/>
  <c r="EM123" i="6"/>
  <c r="AI123" i="7"/>
  <c r="EM73" i="6"/>
  <c r="AI73" i="7"/>
  <c r="EM11" i="6"/>
  <c r="AI11" i="7"/>
  <c r="EM87" i="6"/>
  <c r="AI87" i="7"/>
  <c r="EM58" i="6"/>
  <c r="AI58" i="7"/>
  <c r="EM67" i="6"/>
  <c r="AI67" i="7"/>
  <c r="EM75" i="6"/>
  <c r="AI75" i="7"/>
  <c r="EM12" i="6"/>
  <c r="AI12" i="7"/>
  <c r="EM54" i="6"/>
  <c r="AI54" i="7"/>
  <c r="EM51" i="6"/>
  <c r="AI51" i="7"/>
  <c r="EM37" i="6"/>
  <c r="AI37" i="7"/>
  <c r="EM35" i="6"/>
  <c r="AI35" i="7"/>
  <c r="EM98" i="6"/>
  <c r="AI98" i="7"/>
  <c r="EM41" i="6"/>
  <c r="AI41" i="7"/>
  <c r="EM108" i="6"/>
  <c r="AI108" i="7"/>
  <c r="EM23" i="6"/>
  <c r="AI23" i="7"/>
  <c r="EI87" i="6"/>
  <c r="AE87" i="7"/>
  <c r="EI51" i="6"/>
  <c r="AE51" i="7"/>
  <c r="EI83" i="6"/>
  <c r="AE83" i="7"/>
  <c r="EI102" i="6"/>
  <c r="AE102" i="7"/>
  <c r="EI72" i="6"/>
  <c r="AE72" i="7"/>
  <c r="EI134" i="6"/>
  <c r="AE134" i="7"/>
  <c r="EI114" i="6"/>
  <c r="AE114" i="7"/>
  <c r="EI95" i="6"/>
  <c r="AE95" i="7"/>
  <c r="EI127" i="6"/>
  <c r="AE127" i="7"/>
  <c r="EI53" i="6"/>
  <c r="AE53" i="7"/>
  <c r="EI96" i="6"/>
  <c r="AE96" i="7"/>
  <c r="EI21" i="6"/>
  <c r="AE21" i="7"/>
  <c r="EI81" i="6"/>
  <c r="AE81" i="7"/>
  <c r="EI54" i="6"/>
  <c r="AE54" i="7"/>
  <c r="EI104" i="6"/>
  <c r="AE104" i="7"/>
  <c r="EI108" i="6"/>
  <c r="AE108" i="7"/>
  <c r="EI143" i="6"/>
  <c r="AE143" i="7"/>
  <c r="ER21" i="6"/>
  <c r="AN21" i="7"/>
  <c r="ER50" i="6"/>
  <c r="AN50" i="7"/>
  <c r="ER17" i="6"/>
  <c r="AN17" i="7"/>
  <c r="ER99" i="6"/>
  <c r="AN99" i="7"/>
  <c r="ER46" i="6"/>
  <c r="AN46" i="7"/>
  <c r="ER145" i="6"/>
  <c r="AN145" i="7"/>
  <c r="ER12" i="6"/>
  <c r="AN12" i="7"/>
  <c r="ER69" i="6"/>
  <c r="AN69" i="7"/>
  <c r="ER76" i="6"/>
  <c r="AN76" i="7"/>
  <c r="ER6" i="6"/>
  <c r="AN6" i="7"/>
  <c r="ER81" i="6"/>
  <c r="AN81" i="7"/>
  <c r="ER62" i="6"/>
  <c r="AN62" i="7"/>
  <c r="ER85" i="6"/>
  <c r="AN85" i="7"/>
  <c r="ER132" i="6"/>
  <c r="AN132" i="7"/>
  <c r="ER72" i="6"/>
  <c r="AN72" i="7"/>
  <c r="ER123" i="6"/>
  <c r="AN123" i="7"/>
  <c r="ER75" i="6"/>
  <c r="AN75" i="7"/>
  <c r="ER106" i="6"/>
  <c r="AN106" i="7"/>
  <c r="EP22" i="6"/>
  <c r="AL22" i="7"/>
  <c r="EP109" i="6"/>
  <c r="AL109" i="7"/>
  <c r="EP33" i="6"/>
  <c r="AL33" i="7"/>
  <c r="EP118" i="6"/>
  <c r="AL118" i="7"/>
  <c r="EP114" i="6"/>
  <c r="AL114" i="7"/>
  <c r="EP79" i="6"/>
  <c r="AL79" i="7"/>
  <c r="EP21" i="6"/>
  <c r="AL21" i="7"/>
  <c r="EP32" i="6"/>
  <c r="AL32" i="7"/>
  <c r="EP126" i="6"/>
  <c r="AL126" i="7"/>
  <c r="EP18" i="6"/>
  <c r="AL18" i="7"/>
  <c r="EP124" i="6"/>
  <c r="AL124" i="7"/>
  <c r="EP36" i="6"/>
  <c r="AL36" i="7"/>
  <c r="EP50" i="6"/>
  <c r="AL50" i="7"/>
  <c r="EP63" i="6"/>
  <c r="AL63" i="7"/>
  <c r="EP111" i="6"/>
  <c r="AL111" i="7"/>
  <c r="EP119" i="6"/>
  <c r="AL119" i="7"/>
  <c r="EP23" i="6"/>
  <c r="AL23" i="7"/>
  <c r="EL114" i="6"/>
  <c r="AH114" i="7"/>
  <c r="EL75" i="6"/>
  <c r="AH75" i="7"/>
  <c r="EL63" i="6"/>
  <c r="AH63" i="7"/>
  <c r="EL23" i="6"/>
  <c r="AH23" i="7"/>
  <c r="EL30" i="6"/>
  <c r="AH30" i="7"/>
  <c r="EL101" i="6"/>
  <c r="AH101" i="7"/>
  <c r="EL16" i="6"/>
  <c r="AH16" i="7"/>
  <c r="EL104" i="6"/>
  <c r="AH104" i="7"/>
  <c r="EL142" i="6"/>
  <c r="AH142" i="7"/>
  <c r="EL99" i="6"/>
  <c r="AH99" i="7"/>
  <c r="EL112" i="6"/>
  <c r="AH112" i="7"/>
  <c r="EL105" i="6"/>
  <c r="AH105" i="7"/>
  <c r="EL123" i="6"/>
  <c r="AH123" i="7"/>
  <c r="EL34" i="6"/>
  <c r="AH34" i="7"/>
  <c r="EL92" i="6"/>
  <c r="AH92" i="7"/>
  <c r="EL107" i="6"/>
  <c r="AH107" i="7"/>
  <c r="EL46" i="6"/>
  <c r="AH46" i="7"/>
  <c r="EL55" i="6"/>
  <c r="AH55" i="7"/>
  <c r="EH74" i="6"/>
  <c r="AD74" i="7"/>
  <c r="EH40" i="6"/>
  <c r="AD40" i="7"/>
  <c r="EH31" i="6"/>
  <c r="AD31" i="7"/>
  <c r="EH41" i="6"/>
  <c r="AD41" i="7"/>
  <c r="EH100" i="6"/>
  <c r="AD100" i="7"/>
  <c r="EH22" i="6"/>
  <c r="AD22" i="7"/>
  <c r="EH77" i="6"/>
  <c r="AD77" i="7"/>
  <c r="EH89" i="6"/>
  <c r="AD89" i="7"/>
  <c r="EH79" i="6"/>
  <c r="AD79" i="7"/>
  <c r="EH130" i="6"/>
  <c r="AD130" i="7"/>
  <c r="EH118" i="6"/>
  <c r="AD118" i="7"/>
  <c r="EH126" i="6"/>
  <c r="AD126" i="7"/>
  <c r="EH21" i="6"/>
  <c r="AD21" i="7"/>
  <c r="EH107" i="6"/>
  <c r="AD107" i="7"/>
  <c r="EH14" i="6"/>
  <c r="AD14" i="7"/>
  <c r="EH140" i="6"/>
  <c r="AD140" i="7"/>
  <c r="EH61" i="6"/>
  <c r="AD61" i="7"/>
  <c r="EH46" i="6"/>
  <c r="AD46" i="7"/>
  <c r="EK52" i="6"/>
  <c r="AG52" i="7"/>
  <c r="EK55" i="6"/>
  <c r="AG55" i="7"/>
  <c r="EK90" i="6"/>
  <c r="AG90" i="7"/>
  <c r="EK133" i="6"/>
  <c r="AG133" i="7"/>
  <c r="EK121" i="6"/>
  <c r="AG121" i="7"/>
  <c r="EK123" i="6"/>
  <c r="AG123" i="7"/>
  <c r="EK59" i="6"/>
  <c r="AG59" i="7"/>
  <c r="EK37" i="6"/>
  <c r="AG37" i="7"/>
  <c r="EK132" i="6"/>
  <c r="AG132" i="7"/>
  <c r="EK23" i="6"/>
  <c r="AG23" i="7"/>
  <c r="EK53" i="6"/>
  <c r="AG53" i="7"/>
  <c r="EK12" i="6"/>
  <c r="AG12" i="7"/>
  <c r="EK103" i="6"/>
  <c r="AG103" i="7"/>
  <c r="EK47" i="6"/>
  <c r="AG47" i="7"/>
  <c r="EK130" i="6"/>
  <c r="AG130" i="7"/>
  <c r="EK82" i="6"/>
  <c r="AG82" i="7"/>
  <c r="EK107" i="6"/>
  <c r="AG107" i="7"/>
  <c r="EO82" i="6"/>
  <c r="AK82" i="7"/>
  <c r="EO34" i="6"/>
  <c r="AK34" i="7"/>
  <c r="EO58" i="6"/>
  <c r="AK58" i="7"/>
  <c r="EO145" i="6"/>
  <c r="AK145" i="7"/>
  <c r="EO89" i="6"/>
  <c r="AK89" i="7"/>
  <c r="EO128" i="6"/>
  <c r="AK128" i="7"/>
  <c r="EO91" i="6"/>
  <c r="AK91" i="7"/>
  <c r="EO143" i="6"/>
  <c r="AK143" i="7"/>
  <c r="EO144" i="6"/>
  <c r="AK144" i="7"/>
  <c r="EO109" i="6"/>
  <c r="AK109" i="7"/>
  <c r="EO121" i="6"/>
  <c r="AK121" i="7"/>
  <c r="EO54" i="6"/>
  <c r="AK54" i="7"/>
  <c r="EO114" i="6"/>
  <c r="AK114" i="7"/>
  <c r="EO16" i="6"/>
  <c r="AK16" i="7"/>
  <c r="EO51" i="6"/>
  <c r="AK51" i="7"/>
  <c r="EO103" i="6"/>
  <c r="AK103" i="7"/>
  <c r="EO32" i="6"/>
  <c r="AK32" i="7"/>
  <c r="EO73" i="6"/>
  <c r="AK73" i="7"/>
  <c r="EG120" i="6"/>
  <c r="AC120" i="7"/>
  <c r="EG8" i="6"/>
  <c r="AC8" i="7"/>
  <c r="EG79" i="6"/>
  <c r="AC79" i="7"/>
  <c r="EG45" i="6"/>
  <c r="AC45" i="7"/>
  <c r="EG112" i="6"/>
  <c r="AC112" i="7"/>
  <c r="EG40" i="6"/>
  <c r="AC40" i="7"/>
  <c r="EG140" i="6"/>
  <c r="AC140" i="7"/>
  <c r="EG103" i="6"/>
  <c r="AC103" i="7"/>
  <c r="EG12" i="6"/>
  <c r="AC12" i="7"/>
  <c r="EG19" i="6"/>
  <c r="AC19" i="7"/>
  <c r="EG28" i="6"/>
  <c r="AC28" i="7"/>
  <c r="EG124" i="6"/>
  <c r="AC124" i="7"/>
  <c r="EG104" i="6"/>
  <c r="AC104" i="7"/>
  <c r="EG89" i="6"/>
  <c r="AC89" i="7"/>
  <c r="EG126" i="6"/>
  <c r="AC126" i="7"/>
  <c r="EG52" i="6"/>
  <c r="AC52" i="7"/>
  <c r="EG49" i="6"/>
  <c r="AC49" i="7"/>
  <c r="EG61" i="6"/>
  <c r="AC61" i="7"/>
  <c r="EN42" i="6"/>
  <c r="AJ42" i="7"/>
  <c r="EN30" i="6"/>
  <c r="AJ30" i="7"/>
  <c r="EN134" i="6"/>
  <c r="AJ134" i="7"/>
  <c r="EN89" i="6"/>
  <c r="AJ89" i="7"/>
  <c r="EN67" i="6"/>
  <c r="AJ67" i="7"/>
  <c r="EN44" i="6"/>
  <c r="AJ44" i="7"/>
  <c r="EN23" i="6"/>
  <c r="AJ23" i="7"/>
  <c r="EN141" i="6"/>
  <c r="AJ141" i="7"/>
  <c r="EN110" i="6"/>
  <c r="AJ110" i="7"/>
  <c r="EN128" i="6"/>
  <c r="AJ128" i="7"/>
  <c r="EQ58" i="6"/>
  <c r="AM58" i="7"/>
  <c r="EQ136" i="6"/>
  <c r="AM136" i="7"/>
  <c r="EQ112" i="6"/>
  <c r="AM112" i="7"/>
  <c r="EQ8" i="6"/>
  <c r="AM8" i="7"/>
  <c r="EQ97" i="6"/>
  <c r="AM97" i="7"/>
  <c r="EQ94" i="6"/>
  <c r="AM94" i="7"/>
  <c r="EQ137" i="6"/>
  <c r="AM137" i="7"/>
  <c r="EQ124" i="6"/>
  <c r="AM124" i="7"/>
  <c r="EQ141" i="6"/>
  <c r="AM141" i="7"/>
  <c r="EQ135" i="6"/>
  <c r="AM135" i="7"/>
  <c r="EQ122" i="6"/>
  <c r="AM122" i="7"/>
  <c r="EQ127" i="6"/>
  <c r="AM127" i="7"/>
  <c r="EQ75" i="6"/>
  <c r="AM75" i="7"/>
  <c r="EQ123" i="6"/>
  <c r="AM123" i="7"/>
  <c r="EQ91" i="6"/>
  <c r="AM91" i="7"/>
  <c r="EM80" i="6"/>
  <c r="AI80" i="7"/>
  <c r="EM105" i="6"/>
  <c r="AI105" i="7"/>
  <c r="EM103" i="6"/>
  <c r="AI103" i="7"/>
  <c r="EM114" i="6"/>
  <c r="AI114" i="7"/>
  <c r="EM136" i="6"/>
  <c r="AI136" i="7"/>
  <c r="EM53" i="6"/>
  <c r="AI53" i="7"/>
  <c r="EM126" i="6"/>
  <c r="AI126" i="7"/>
  <c r="EM39" i="6"/>
  <c r="AI39" i="7"/>
  <c r="EM43" i="6"/>
  <c r="AI43" i="7"/>
  <c r="EM21" i="6"/>
  <c r="AI21" i="7"/>
  <c r="EM91" i="6"/>
  <c r="AI91" i="7"/>
  <c r="EM82" i="6"/>
  <c r="AI82" i="7"/>
  <c r="EM46" i="6"/>
  <c r="AI46" i="7"/>
  <c r="EM96" i="6"/>
  <c r="AI96" i="7"/>
  <c r="EM30" i="6"/>
  <c r="AI30" i="7"/>
  <c r="EI116" i="6"/>
  <c r="AE116" i="7"/>
  <c r="EI119" i="6"/>
  <c r="AE119" i="7"/>
  <c r="EI123" i="6"/>
  <c r="AE123" i="7"/>
  <c r="EI36" i="6"/>
  <c r="AE36" i="7"/>
  <c r="EI138" i="6"/>
  <c r="AE138" i="7"/>
  <c r="EI117" i="6"/>
  <c r="AE117" i="7"/>
  <c r="EI49" i="6"/>
  <c r="AE49" i="7"/>
  <c r="EQ134" i="6"/>
  <c r="AM134" i="7"/>
  <c r="EQ88" i="6"/>
  <c r="AM88" i="7"/>
  <c r="EQ82" i="6"/>
  <c r="AM82" i="7"/>
  <c r="EQ133" i="6"/>
  <c r="AM133" i="7"/>
  <c r="EQ65" i="6"/>
  <c r="AM65" i="7"/>
  <c r="EQ45" i="6"/>
  <c r="AM45" i="7"/>
  <c r="EQ114" i="6"/>
  <c r="AM114" i="7"/>
  <c r="EQ41" i="6"/>
  <c r="AM41" i="7"/>
  <c r="EQ116" i="6"/>
  <c r="AM116" i="7"/>
  <c r="EQ19" i="6"/>
  <c r="AM19" i="7"/>
  <c r="EQ108" i="6"/>
  <c r="AM108" i="7"/>
  <c r="EQ77" i="6"/>
  <c r="AM77" i="7"/>
  <c r="EQ50" i="6"/>
  <c r="AM50" i="7"/>
  <c r="EQ103" i="6"/>
  <c r="AM103" i="7"/>
  <c r="EQ15" i="6"/>
  <c r="AM15" i="7"/>
  <c r="EQ7" i="6"/>
  <c r="AM7" i="7"/>
  <c r="EQ78" i="6"/>
  <c r="AM78" i="7"/>
  <c r="EQ70" i="6"/>
  <c r="AM70" i="7"/>
  <c r="EQ125" i="6"/>
  <c r="AM125" i="7"/>
  <c r="EM137" i="6"/>
  <c r="AI137" i="7"/>
  <c r="EM16" i="6"/>
  <c r="AI16" i="7"/>
  <c r="EM115" i="6"/>
  <c r="AI115" i="7"/>
  <c r="EM48" i="6"/>
  <c r="AI48" i="7"/>
  <c r="EM45" i="6"/>
  <c r="AI45" i="7"/>
  <c r="EM27" i="6"/>
  <c r="AI27" i="7"/>
  <c r="EM9" i="6"/>
  <c r="AI9" i="7"/>
  <c r="EM68" i="6"/>
  <c r="AI68" i="7"/>
  <c r="EM17" i="6"/>
  <c r="AI17" i="7"/>
  <c r="EM119" i="6"/>
  <c r="AI119" i="7"/>
  <c r="EM64" i="6"/>
  <c r="AI64" i="7"/>
  <c r="EM22" i="6"/>
  <c r="AI22" i="7"/>
  <c r="EM6" i="6"/>
  <c r="AI6" i="7"/>
  <c r="EM106" i="6"/>
  <c r="AI106" i="7"/>
  <c r="EM84" i="6"/>
  <c r="AI84" i="7"/>
  <c r="EM44" i="6"/>
  <c r="AI44" i="7"/>
  <c r="EM94" i="6"/>
  <c r="AI94" i="7"/>
  <c r="EI120" i="6"/>
  <c r="AE120" i="7"/>
  <c r="EI68" i="6"/>
  <c r="AE68" i="7"/>
  <c r="EI34" i="6"/>
  <c r="AE34" i="7"/>
  <c r="EI126" i="6"/>
  <c r="AE126" i="7"/>
  <c r="EI100" i="6"/>
  <c r="AE100" i="7"/>
  <c r="EI22" i="6"/>
  <c r="AE22" i="7"/>
  <c r="EI97" i="6"/>
  <c r="AE97" i="7"/>
  <c r="EI52" i="6"/>
  <c r="AE52" i="7"/>
  <c r="EI33" i="6"/>
  <c r="AE33" i="7"/>
  <c r="EI103" i="6"/>
  <c r="AE103" i="7"/>
  <c r="EI15" i="6"/>
  <c r="AE15" i="7"/>
  <c r="EI37" i="6"/>
  <c r="AE37" i="7"/>
  <c r="EI20" i="6"/>
  <c r="AE20" i="7"/>
  <c r="EI31" i="6"/>
  <c r="AE31" i="7"/>
  <c r="EI131" i="6"/>
  <c r="AE131" i="7"/>
  <c r="EI128" i="6"/>
  <c r="AE128" i="7"/>
  <c r="EI99" i="6"/>
  <c r="AE99" i="7"/>
  <c r="EI82" i="6"/>
  <c r="AE82" i="7"/>
  <c r="ER111" i="6"/>
  <c r="AN111" i="7"/>
  <c r="ER101" i="6"/>
  <c r="AN101" i="7"/>
  <c r="ER87" i="6"/>
  <c r="AN87" i="7"/>
  <c r="ER144" i="6"/>
  <c r="AN144" i="7"/>
  <c r="ER10" i="6"/>
  <c r="AN10" i="7"/>
  <c r="ER95" i="6"/>
  <c r="AN95" i="7"/>
  <c r="ER143" i="6"/>
  <c r="AN143" i="7"/>
  <c r="ER71" i="6"/>
  <c r="AN71" i="7"/>
  <c r="ER131" i="6"/>
  <c r="AN131" i="7"/>
  <c r="ER92" i="6"/>
  <c r="AN92" i="7"/>
  <c r="ER77" i="6"/>
  <c r="AN77" i="7"/>
  <c r="ER48" i="6"/>
  <c r="AN48" i="7"/>
  <c r="ER53" i="6"/>
  <c r="AN53" i="7"/>
  <c r="ER97" i="6"/>
  <c r="AN97" i="7"/>
  <c r="ER20" i="6"/>
  <c r="AN20" i="7"/>
  <c r="ER42" i="6"/>
  <c r="AN42" i="7"/>
  <c r="ER35" i="6"/>
  <c r="AN35" i="7"/>
  <c r="ER39" i="6"/>
  <c r="AN39" i="7"/>
  <c r="EP46" i="6"/>
  <c r="AL46" i="7"/>
  <c r="EP117" i="6"/>
  <c r="AL117" i="7"/>
  <c r="EP112" i="6"/>
  <c r="AL112" i="7"/>
  <c r="EP143" i="6"/>
  <c r="AL143" i="7"/>
  <c r="EP128" i="6"/>
  <c r="AL128" i="7"/>
  <c r="EP69" i="6"/>
  <c r="AL69" i="7"/>
  <c r="EP110" i="6"/>
  <c r="AL110" i="7"/>
  <c r="EP8" i="6"/>
  <c r="AL8" i="7"/>
  <c r="EP16" i="6"/>
  <c r="AL16" i="7"/>
  <c r="EP81" i="6"/>
  <c r="AL81" i="7"/>
  <c r="EP71" i="6"/>
  <c r="AL71" i="7"/>
  <c r="EP42" i="6"/>
  <c r="AL42" i="7"/>
  <c r="EP144" i="6"/>
  <c r="AL144" i="7"/>
  <c r="EP55" i="6"/>
  <c r="AL55" i="7"/>
  <c r="EP93" i="6"/>
  <c r="AL93" i="7"/>
  <c r="EP41" i="6"/>
  <c r="AL41" i="7"/>
  <c r="EP132" i="6"/>
  <c r="AL132" i="7"/>
  <c r="EL80" i="6"/>
  <c r="AH80" i="7"/>
  <c r="EL61" i="6"/>
  <c r="AH61" i="7"/>
  <c r="EL138" i="6"/>
  <c r="AH138" i="7"/>
  <c r="EL130" i="6"/>
  <c r="AH130" i="7"/>
  <c r="EL28" i="6"/>
  <c r="AH28" i="7"/>
  <c r="EL69" i="6"/>
  <c r="AH69" i="7"/>
  <c r="EL95" i="6"/>
  <c r="AH95" i="7"/>
  <c r="EL47" i="6"/>
  <c r="AH47" i="7"/>
  <c r="EL136" i="6"/>
  <c r="AH136" i="7"/>
  <c r="EL122" i="6"/>
  <c r="AH122" i="7"/>
  <c r="EL52" i="6"/>
  <c r="AH52" i="7"/>
  <c r="EL81" i="6"/>
  <c r="AH81" i="7"/>
  <c r="EL73" i="6"/>
  <c r="AH73" i="7"/>
  <c r="EL18" i="6"/>
  <c r="AH18" i="7"/>
  <c r="EL20" i="6"/>
  <c r="AH20" i="7"/>
  <c r="EL94" i="6"/>
  <c r="AH94" i="7"/>
  <c r="EL79" i="6"/>
  <c r="AH79" i="7"/>
  <c r="EL24" i="6"/>
  <c r="AH24" i="7"/>
  <c r="EH82" i="6"/>
  <c r="AD82" i="7"/>
  <c r="EH35" i="6"/>
  <c r="AD35" i="7"/>
  <c r="EH47" i="6"/>
  <c r="AD47" i="7"/>
  <c r="EH144" i="6"/>
  <c r="AD144" i="7"/>
  <c r="EH11" i="6"/>
  <c r="AD11" i="7"/>
  <c r="EH45" i="6"/>
  <c r="AD45" i="7"/>
  <c r="EH92" i="6"/>
  <c r="AD92" i="7"/>
  <c r="EH67" i="6"/>
  <c r="AD67" i="7"/>
  <c r="EH69" i="6"/>
  <c r="AD69" i="7"/>
  <c r="EH123" i="6"/>
  <c r="AD123" i="7"/>
  <c r="EH39" i="6"/>
  <c r="AD39" i="7"/>
  <c r="EH18" i="6"/>
  <c r="AD18" i="7"/>
  <c r="EH125" i="6"/>
  <c r="AD125" i="7"/>
  <c r="EH63" i="6"/>
  <c r="AD63" i="7"/>
  <c r="EH73" i="6"/>
  <c r="AD73" i="7"/>
  <c r="EH134" i="6"/>
  <c r="AD134" i="7"/>
  <c r="EH42" i="6"/>
  <c r="AD42" i="7"/>
  <c r="EH13" i="6"/>
  <c r="AD13" i="7"/>
  <c r="EK8" i="6"/>
  <c r="AG8" i="7"/>
  <c r="EK140" i="6"/>
  <c r="AG140" i="7"/>
  <c r="EK105" i="6"/>
  <c r="AG105" i="7"/>
  <c r="EK110" i="6"/>
  <c r="AG110" i="7"/>
  <c r="EK89" i="6"/>
  <c r="AG89" i="7"/>
  <c r="EK11" i="6"/>
  <c r="AG11" i="7"/>
  <c r="EK141" i="6"/>
  <c r="AG141" i="7"/>
  <c r="EK84" i="6"/>
  <c r="AG84" i="7"/>
  <c r="EK79" i="6"/>
  <c r="AG79" i="7"/>
  <c r="EK21" i="6"/>
  <c r="AG21" i="7"/>
  <c r="EK30" i="6"/>
  <c r="AG30" i="7"/>
  <c r="EK65" i="6"/>
  <c r="AG65" i="7"/>
  <c r="EK39" i="6"/>
  <c r="AG39" i="7"/>
  <c r="EK46" i="6"/>
  <c r="AG46" i="7"/>
  <c r="EK122" i="6"/>
  <c r="AG122" i="7"/>
  <c r="EK69" i="6"/>
  <c r="AG69" i="7"/>
  <c r="EK117" i="6"/>
  <c r="AG117" i="7"/>
  <c r="EO44" i="6"/>
  <c r="AK44" i="7"/>
  <c r="EO60" i="6"/>
  <c r="AK60" i="7"/>
  <c r="EO47" i="6"/>
  <c r="AK47" i="7"/>
  <c r="EO125" i="6"/>
  <c r="AK125" i="7"/>
  <c r="EO33" i="6"/>
  <c r="AK33" i="7"/>
  <c r="EO130" i="6"/>
  <c r="AK130" i="7"/>
  <c r="EO67" i="6"/>
  <c r="AK67" i="7"/>
  <c r="EO41" i="6"/>
  <c r="AK41" i="7"/>
  <c r="EO107" i="6"/>
  <c r="AK107" i="7"/>
  <c r="EO53" i="6"/>
  <c r="AK53" i="7"/>
  <c r="EO93" i="6"/>
  <c r="AK93" i="7"/>
  <c r="EO19" i="6"/>
  <c r="AK19" i="7"/>
  <c r="EO29" i="6"/>
  <c r="AK29" i="7"/>
  <c r="EO115" i="6"/>
  <c r="AK115" i="7"/>
  <c r="EO8" i="6"/>
  <c r="AK8" i="7"/>
  <c r="EO61" i="6"/>
  <c r="AK61" i="7"/>
  <c r="EO110" i="6"/>
  <c r="AK110" i="7"/>
  <c r="EO40" i="6"/>
  <c r="AK40" i="7"/>
  <c r="EG143" i="6"/>
  <c r="AC143" i="7"/>
  <c r="EG122" i="6"/>
  <c r="AC122" i="7"/>
  <c r="EG118" i="6"/>
  <c r="AC118" i="7"/>
  <c r="EG18" i="6"/>
  <c r="AC18" i="7"/>
  <c r="EG139" i="6"/>
  <c r="AC139" i="7"/>
  <c r="EG43" i="6"/>
  <c r="AC43" i="7"/>
  <c r="EG25" i="6"/>
  <c r="AC25" i="7"/>
  <c r="EG136" i="6"/>
  <c r="AC136" i="7"/>
  <c r="EG20" i="6"/>
  <c r="AC20" i="7"/>
  <c r="EG105" i="6"/>
  <c r="AC105" i="7"/>
  <c r="EG80" i="6"/>
  <c r="AC80" i="7"/>
  <c r="EG119" i="6"/>
  <c r="AC119" i="7"/>
  <c r="EG39" i="6"/>
  <c r="AC39" i="7"/>
  <c r="EG65" i="6"/>
  <c r="AC65" i="7"/>
  <c r="EG90" i="6"/>
  <c r="AC90" i="7"/>
  <c r="EG63" i="6"/>
  <c r="AC63" i="7"/>
  <c r="EG32" i="6"/>
  <c r="AC32" i="7"/>
  <c r="EN86" i="6"/>
  <c r="AJ86" i="7"/>
  <c r="EN22" i="6"/>
  <c r="AJ22" i="7"/>
  <c r="EN138" i="6"/>
  <c r="AJ138" i="7"/>
  <c r="EN88" i="6"/>
  <c r="AJ88" i="7"/>
  <c r="EN81" i="6"/>
  <c r="AJ81" i="7"/>
  <c r="EN116" i="6"/>
  <c r="AJ116" i="7"/>
  <c r="EN24" i="6"/>
  <c r="AJ24" i="7"/>
  <c r="EN109" i="6"/>
  <c r="AJ109" i="7"/>
  <c r="EN135" i="6"/>
  <c r="AJ135" i="7"/>
  <c r="EN20" i="6"/>
  <c r="AJ20" i="7"/>
  <c r="EN93" i="6"/>
  <c r="AJ93" i="7"/>
  <c r="EN50" i="6"/>
  <c r="AJ50" i="7"/>
  <c r="EN52" i="6"/>
  <c r="AJ52" i="7"/>
  <c r="EN51" i="6"/>
  <c r="AJ51" i="7"/>
  <c r="EN8" i="6"/>
  <c r="AJ8" i="7"/>
  <c r="EN29" i="6"/>
  <c r="AJ29" i="7"/>
  <c r="EN94" i="6"/>
  <c r="AJ94" i="7"/>
  <c r="EN75" i="6"/>
  <c r="AJ75" i="7"/>
  <c r="EJ134" i="6"/>
  <c r="AF134" i="7"/>
  <c r="EJ110" i="6"/>
  <c r="AF110" i="7"/>
  <c r="EJ58" i="6"/>
  <c r="AF58" i="7"/>
  <c r="EJ5" i="6"/>
  <c r="AF5" i="7"/>
  <c r="EJ135" i="6"/>
  <c r="AF135" i="7"/>
  <c r="EJ138" i="6"/>
  <c r="AF138" i="7"/>
  <c r="EJ98" i="6"/>
  <c r="AF98" i="7"/>
  <c r="EJ81" i="6"/>
  <c r="AF81" i="7"/>
  <c r="EJ60" i="6"/>
  <c r="AF60" i="7"/>
  <c r="EJ99" i="6"/>
  <c r="AF99" i="7"/>
  <c r="EJ64" i="6"/>
  <c r="AF64" i="7"/>
  <c r="EJ54" i="6"/>
  <c r="AF54" i="7"/>
  <c r="EJ19" i="6"/>
  <c r="AF19" i="7"/>
  <c r="EJ109" i="6"/>
  <c r="AF109" i="7"/>
  <c r="EJ129" i="6"/>
  <c r="AF129" i="7"/>
  <c r="EJ74" i="6"/>
  <c r="AF74" i="7"/>
  <c r="EJ127" i="6"/>
  <c r="AF127" i="7"/>
  <c r="EJ121" i="6"/>
  <c r="AF121" i="7"/>
  <c r="EI105" i="6"/>
  <c r="AE105" i="7"/>
  <c r="EI140" i="6"/>
  <c r="AE140" i="7"/>
  <c r="EI106" i="6"/>
  <c r="AE106" i="7"/>
  <c r="EI137" i="6"/>
  <c r="AE137" i="7"/>
  <c r="EI107" i="6"/>
  <c r="AE107" i="7"/>
  <c r="EI85" i="6"/>
  <c r="AE85" i="7"/>
  <c r="EI73" i="6"/>
  <c r="AE73" i="7"/>
  <c r="EI121" i="6"/>
  <c r="AE121" i="7"/>
  <c r="EI25" i="6"/>
  <c r="AE25" i="7"/>
  <c r="EI93" i="6"/>
  <c r="AE93" i="7"/>
  <c r="EI66" i="6"/>
  <c r="AE66" i="7"/>
  <c r="ER49" i="6"/>
  <c r="AN49" i="7"/>
  <c r="ER15" i="6"/>
  <c r="AN15" i="7"/>
  <c r="ER73" i="6"/>
  <c r="AN73" i="7"/>
  <c r="ER128" i="6"/>
  <c r="AN128" i="7"/>
  <c r="ER126" i="6"/>
  <c r="AN126" i="7"/>
  <c r="ER91" i="6"/>
  <c r="AN91" i="7"/>
  <c r="ER137" i="6"/>
  <c r="AN137" i="7"/>
  <c r="ER32" i="6"/>
  <c r="AN32" i="7"/>
  <c r="ER117" i="6"/>
  <c r="AN117" i="7"/>
  <c r="ER54" i="6"/>
  <c r="AN54" i="7"/>
  <c r="ER130" i="6"/>
  <c r="AN130" i="7"/>
  <c r="ER27" i="6"/>
  <c r="AN27" i="7"/>
  <c r="ER29" i="6"/>
  <c r="AN29" i="7"/>
  <c r="ER93" i="6"/>
  <c r="AN93" i="7"/>
  <c r="ER14" i="6"/>
  <c r="AN14" i="7"/>
  <c r="ER31" i="6"/>
  <c r="AN31" i="7"/>
  <c r="ER7" i="6"/>
  <c r="AN7" i="7"/>
  <c r="ER13" i="6"/>
  <c r="AN13" i="7"/>
  <c r="EP135" i="6"/>
  <c r="AL135" i="7"/>
  <c r="EP102" i="6"/>
  <c r="AL102" i="7"/>
  <c r="EP88" i="6"/>
  <c r="AL88" i="7"/>
  <c r="EP40" i="6"/>
  <c r="AL40" i="7"/>
  <c r="EP51" i="6"/>
  <c r="AL51" i="7"/>
  <c r="EP45" i="6"/>
  <c r="AL45" i="7"/>
  <c r="EP94" i="6"/>
  <c r="AL94" i="7"/>
  <c r="EP141" i="6"/>
  <c r="AL141" i="7"/>
  <c r="EP103" i="6"/>
  <c r="AL103" i="7"/>
  <c r="EP75" i="6"/>
  <c r="AL75" i="7"/>
  <c r="EP17" i="6"/>
  <c r="AL17" i="7"/>
  <c r="EP108" i="6"/>
  <c r="AL108" i="7"/>
  <c r="EP92" i="6"/>
  <c r="AL92" i="7"/>
  <c r="EP97" i="6"/>
  <c r="AL97" i="7"/>
  <c r="EP28" i="6"/>
  <c r="AL28" i="7"/>
  <c r="EP100" i="6"/>
  <c r="AL100" i="7"/>
  <c r="EP104" i="6"/>
  <c r="AL104" i="7"/>
  <c r="EL43" i="6"/>
  <c r="AH43" i="7"/>
  <c r="EL117" i="6"/>
  <c r="AH117" i="7"/>
  <c r="EL35" i="6"/>
  <c r="AH35" i="7"/>
  <c r="EL115" i="6"/>
  <c r="AH115" i="7"/>
  <c r="EL137" i="6"/>
  <c r="AH137" i="7"/>
  <c r="EL110" i="6"/>
  <c r="AH110" i="7"/>
  <c r="EL50" i="6"/>
  <c r="AH50" i="7"/>
  <c r="EL6" i="6"/>
  <c r="AH6" i="7"/>
  <c r="EL77" i="6"/>
  <c r="AH77" i="7"/>
  <c r="EL93" i="6"/>
  <c r="AH93" i="7"/>
  <c r="EL145" i="6"/>
  <c r="AH145" i="7"/>
  <c r="EL71" i="6"/>
  <c r="AH71" i="7"/>
  <c r="EL51" i="6"/>
  <c r="AH51" i="7"/>
  <c r="EL141" i="6"/>
  <c r="AH141" i="7"/>
  <c r="EL78" i="6"/>
  <c r="AH78" i="7"/>
  <c r="EL86" i="6"/>
  <c r="AH86" i="7"/>
  <c r="EL56" i="6"/>
  <c r="AH56" i="7"/>
  <c r="EL87" i="6"/>
  <c r="AH87" i="7"/>
  <c r="EH5" i="6"/>
  <c r="AD5" i="7"/>
  <c r="EH81" i="6"/>
  <c r="AD81" i="7"/>
  <c r="EH27" i="6"/>
  <c r="AD27" i="7"/>
  <c r="EH38" i="6"/>
  <c r="AD38" i="7"/>
  <c r="EH25" i="6"/>
  <c r="AD25" i="7"/>
  <c r="EH110" i="6"/>
  <c r="AD110" i="7"/>
  <c r="EH91" i="6"/>
  <c r="AD91" i="7"/>
  <c r="EH65" i="6"/>
  <c r="AD65" i="7"/>
  <c r="EH108" i="6"/>
  <c r="AD108" i="7"/>
  <c r="EH94" i="6"/>
  <c r="AD94" i="7"/>
  <c r="EH88" i="6"/>
  <c r="AD88" i="7"/>
  <c r="EH33" i="6"/>
  <c r="AD33" i="7"/>
  <c r="EH104" i="6"/>
  <c r="AD104" i="7"/>
  <c r="EH8" i="6"/>
  <c r="AD8" i="7"/>
  <c r="EH141" i="6"/>
  <c r="AD141" i="7"/>
  <c r="EH121" i="6"/>
  <c r="AD121" i="7"/>
  <c r="EH132" i="6"/>
  <c r="AD132" i="7"/>
  <c r="EK91" i="6"/>
  <c r="AG91" i="7"/>
  <c r="EK22" i="6"/>
  <c r="AG22" i="7"/>
  <c r="EK115" i="6"/>
  <c r="AG115" i="7"/>
  <c r="EK56" i="6"/>
  <c r="AG56" i="7"/>
  <c r="EK19" i="6"/>
  <c r="AG19" i="7"/>
  <c r="EK92" i="6"/>
  <c r="AG92" i="7"/>
  <c r="EK144" i="6"/>
  <c r="AG144" i="7"/>
  <c r="EK131" i="6"/>
  <c r="AG131" i="7"/>
  <c r="EK58" i="6"/>
  <c r="AG58" i="7"/>
  <c r="EK32" i="6"/>
  <c r="AG32" i="7"/>
  <c r="EK98" i="6"/>
  <c r="AG98" i="7"/>
  <c r="EK125" i="6"/>
  <c r="AG125" i="7"/>
  <c r="EK44" i="6"/>
  <c r="AG44" i="7"/>
  <c r="EK127" i="6"/>
  <c r="AG127" i="7"/>
  <c r="EK49" i="6"/>
  <c r="AG49" i="7"/>
  <c r="EK75" i="6"/>
  <c r="AG75" i="7"/>
  <c r="EK24" i="6"/>
  <c r="AG24" i="7"/>
  <c r="EK63" i="6"/>
  <c r="AG63" i="7"/>
  <c r="EO113" i="6"/>
  <c r="AK113" i="7"/>
  <c r="EO71" i="6"/>
  <c r="AK71" i="7"/>
  <c r="EO102" i="6"/>
  <c r="AK102" i="7"/>
  <c r="EO69" i="6"/>
  <c r="AK69" i="7"/>
  <c r="EO78" i="6"/>
  <c r="AK78" i="7"/>
  <c r="EO56" i="6"/>
  <c r="AK56" i="7"/>
  <c r="EO39" i="6"/>
  <c r="AK39" i="7"/>
  <c r="EO7" i="6"/>
  <c r="AK7" i="7"/>
  <c r="EO62" i="6"/>
  <c r="AK62" i="7"/>
  <c r="EO42" i="6"/>
  <c r="AK42" i="7"/>
  <c r="EO68" i="6"/>
  <c r="AK68" i="7"/>
  <c r="EO27" i="6"/>
  <c r="AK27" i="7"/>
  <c r="EO141" i="6"/>
  <c r="AK141" i="7"/>
  <c r="EO80" i="6"/>
  <c r="AK80" i="7"/>
  <c r="EO65" i="6"/>
  <c r="AK65" i="7"/>
  <c r="EO52" i="6"/>
  <c r="AK52" i="7"/>
  <c r="EO55" i="6"/>
  <c r="AK55" i="7"/>
  <c r="EO43" i="6"/>
  <c r="AK43" i="7"/>
  <c r="EG125" i="6"/>
  <c r="AC125" i="7"/>
  <c r="EG33" i="6"/>
  <c r="AC33" i="7"/>
  <c r="EG91" i="6"/>
  <c r="AC91" i="7"/>
  <c r="EG67" i="6"/>
  <c r="AC67" i="7"/>
  <c r="EG96" i="6"/>
  <c r="AC96" i="7"/>
  <c r="EG23" i="6"/>
  <c r="AC23" i="7"/>
  <c r="EG14" i="6"/>
  <c r="AC14" i="7"/>
  <c r="EG59" i="6"/>
  <c r="AC59" i="7"/>
  <c r="EG76" i="6"/>
  <c r="AC76" i="7"/>
  <c r="EG94" i="6"/>
  <c r="AC94" i="7"/>
  <c r="EG17" i="6"/>
  <c r="AC17" i="7"/>
  <c r="EG30" i="6"/>
  <c r="AC30" i="7"/>
  <c r="EG127" i="6"/>
  <c r="AC127" i="7"/>
  <c r="EG99" i="6"/>
  <c r="AC99" i="7"/>
  <c r="EG38" i="6"/>
  <c r="AC38" i="7"/>
  <c r="EG56" i="6"/>
  <c r="AC56" i="7"/>
  <c r="EG137" i="6"/>
  <c r="AC137" i="7"/>
  <c r="EN130" i="6"/>
  <c r="AJ130" i="7"/>
  <c r="EN136" i="6"/>
  <c r="AJ136" i="7"/>
  <c r="EN113" i="6"/>
  <c r="AJ113" i="7"/>
  <c r="EN55" i="6"/>
  <c r="AJ55" i="7"/>
  <c r="EN73" i="6"/>
  <c r="AJ73" i="7"/>
  <c r="EN100" i="6"/>
  <c r="AJ100" i="7"/>
  <c r="EN18" i="6"/>
  <c r="AJ18" i="7"/>
  <c r="EN79" i="6"/>
  <c r="AJ79" i="7"/>
  <c r="EN54" i="6"/>
  <c r="AJ54" i="7"/>
  <c r="EN87" i="6"/>
  <c r="AJ87" i="7"/>
  <c r="EN40" i="6"/>
  <c r="AJ40" i="7"/>
  <c r="EN9" i="6"/>
  <c r="AJ9" i="7"/>
  <c r="EN76" i="6"/>
  <c r="AJ76" i="7"/>
  <c r="EN140" i="6"/>
  <c r="AJ140" i="7"/>
  <c r="EN46" i="6"/>
  <c r="AJ46" i="7"/>
  <c r="EN119" i="6"/>
  <c r="AJ119" i="7"/>
  <c r="EN77" i="6"/>
  <c r="AJ77" i="7"/>
  <c r="EN35" i="6"/>
  <c r="AJ35" i="7"/>
  <c r="EJ123" i="6"/>
  <c r="AF123" i="7"/>
  <c r="EJ95" i="6"/>
  <c r="AF95" i="7"/>
  <c r="EJ90" i="6"/>
  <c r="AF90" i="7"/>
  <c r="EJ111" i="6"/>
  <c r="AF111" i="7"/>
  <c r="EJ118" i="6"/>
  <c r="AF118" i="7"/>
  <c r="EJ41" i="6"/>
  <c r="AF41" i="7"/>
  <c r="EJ106" i="6"/>
  <c r="AF106" i="7"/>
  <c r="EJ32" i="6"/>
  <c r="AF32" i="7"/>
  <c r="EJ36" i="6"/>
  <c r="AF36" i="7"/>
  <c r="EJ107" i="6"/>
  <c r="AF107" i="7"/>
  <c r="EJ8" i="6"/>
  <c r="AF8" i="7"/>
  <c r="EJ117" i="6"/>
  <c r="AF117" i="7"/>
  <c r="EJ84" i="6"/>
  <c r="AF84" i="7"/>
  <c r="EJ50" i="6"/>
  <c r="AF50" i="7"/>
  <c r="EJ34" i="6"/>
  <c r="AF34" i="7"/>
  <c r="EJ14" i="6"/>
  <c r="AF14" i="7"/>
  <c r="EJ124" i="6"/>
  <c r="AF124" i="7"/>
  <c r="EJ115" i="6"/>
  <c r="AF115" i="7"/>
  <c r="EQ132" i="6"/>
  <c r="AM132" i="7"/>
  <c r="EQ96" i="6"/>
  <c r="AM96" i="7"/>
  <c r="EQ10" i="6"/>
  <c r="AM10" i="7"/>
  <c r="EQ13" i="6"/>
  <c r="AM13" i="7"/>
  <c r="EQ117" i="6"/>
  <c r="AM117" i="7"/>
  <c r="EQ49" i="6"/>
  <c r="AM49" i="7"/>
  <c r="EQ115" i="6"/>
  <c r="AM115" i="7"/>
  <c r="EQ43" i="6"/>
  <c r="AM43" i="7"/>
  <c r="EQ62" i="6"/>
  <c r="AM62" i="7"/>
  <c r="EQ93" i="6"/>
  <c r="AM93" i="7"/>
  <c r="EQ68" i="6"/>
  <c r="AM68" i="7"/>
  <c r="EQ30" i="6"/>
  <c r="AM30" i="7"/>
  <c r="EQ126" i="6"/>
  <c r="AM126" i="7"/>
  <c r="EQ101" i="6"/>
  <c r="AM101" i="7"/>
  <c r="EQ89" i="6"/>
  <c r="AM89" i="7"/>
  <c r="EQ55" i="6"/>
  <c r="AM55" i="7"/>
  <c r="EQ87" i="6"/>
  <c r="AM87" i="7"/>
  <c r="EQ5" i="6"/>
  <c r="AM5" i="7"/>
  <c r="EM52" i="6"/>
  <c r="AI52" i="7"/>
  <c r="EM145" i="6"/>
  <c r="AI145" i="7"/>
  <c r="EM5" i="6"/>
  <c r="AI5" i="7"/>
  <c r="EM95" i="6"/>
  <c r="AI95" i="7"/>
  <c r="EM102" i="6"/>
  <c r="AI102" i="7"/>
  <c r="EM32" i="6"/>
  <c r="AI32" i="7"/>
  <c r="EM79" i="6"/>
  <c r="AI79" i="7"/>
  <c r="EM135" i="6"/>
  <c r="AI135" i="7"/>
  <c r="EM85" i="6"/>
  <c r="AI85" i="7"/>
  <c r="EM38" i="6"/>
  <c r="AI38" i="7"/>
  <c r="EM19" i="6"/>
  <c r="AI19" i="7"/>
  <c r="EM104" i="6"/>
  <c r="AI104" i="7"/>
  <c r="EM7" i="6"/>
  <c r="AI7" i="7"/>
  <c r="EM47" i="6"/>
  <c r="AI47" i="7"/>
  <c r="EM26" i="6"/>
  <c r="AI26" i="7"/>
  <c r="EM24" i="6"/>
  <c r="AI24" i="7"/>
  <c r="EM28" i="6"/>
  <c r="AI28" i="7"/>
  <c r="EI91" i="6"/>
  <c r="AE91" i="7"/>
  <c r="EI94" i="6"/>
  <c r="AE94" i="7"/>
  <c r="EI9" i="6"/>
  <c r="AE9" i="7"/>
  <c r="EI80" i="6"/>
  <c r="AE80" i="7"/>
  <c r="EI118" i="6"/>
  <c r="AE118" i="7"/>
  <c r="EI124" i="6"/>
  <c r="AE124" i="7"/>
  <c r="EI19" i="6"/>
  <c r="AE19" i="7"/>
  <c r="EI12" i="6"/>
  <c r="AE12" i="7"/>
  <c r="EI132" i="6"/>
  <c r="AE132" i="7"/>
  <c r="EI41" i="6"/>
  <c r="AE41" i="7"/>
  <c r="EI18" i="6"/>
  <c r="AE18" i="7"/>
  <c r="EI76" i="6"/>
  <c r="AE76" i="7"/>
  <c r="EI8" i="6"/>
  <c r="AE8" i="7"/>
  <c r="EI30" i="6"/>
  <c r="AE30" i="7"/>
  <c r="EI17" i="6"/>
  <c r="AE17" i="7"/>
  <c r="EI88" i="6"/>
  <c r="AE88" i="7"/>
  <c r="EI70" i="6"/>
  <c r="AE70" i="7"/>
  <c r="EI59" i="6"/>
  <c r="AE59" i="7"/>
  <c r="ER18" i="6"/>
  <c r="AN18" i="7"/>
  <c r="ER96" i="6"/>
  <c r="AN96" i="7"/>
  <c r="ER79" i="6"/>
  <c r="AN79" i="7"/>
  <c r="ER94" i="6"/>
  <c r="AN94" i="7"/>
  <c r="ER108" i="6"/>
  <c r="AN108" i="7"/>
  <c r="ER24" i="6"/>
  <c r="AN24" i="7"/>
  <c r="ER67" i="6"/>
  <c r="AN67" i="7"/>
  <c r="ER98" i="6"/>
  <c r="AN98" i="7"/>
  <c r="ER102" i="6"/>
  <c r="AN102" i="7"/>
  <c r="ER64" i="6"/>
  <c r="AN64" i="7"/>
  <c r="ER25" i="6"/>
  <c r="AN25" i="7"/>
  <c r="ER134" i="6"/>
  <c r="AN134" i="7"/>
  <c r="ER135" i="6"/>
  <c r="AN135" i="7"/>
  <c r="ER105" i="6"/>
  <c r="AN105" i="7"/>
  <c r="ER88" i="6"/>
  <c r="AN88" i="7"/>
  <c r="ER142" i="6"/>
  <c r="AN142" i="7"/>
  <c r="ER136" i="6"/>
  <c r="AN136" i="7"/>
  <c r="EP115" i="6"/>
  <c r="AL115" i="7"/>
  <c r="EP101" i="6"/>
  <c r="AL101" i="7"/>
  <c r="EP34" i="6"/>
  <c r="AL34" i="7"/>
  <c r="EP127" i="6"/>
  <c r="AL127" i="7"/>
  <c r="EP83" i="6"/>
  <c r="AL83" i="7"/>
  <c r="EP87" i="6"/>
  <c r="AL87" i="7"/>
  <c r="EP38" i="6"/>
  <c r="AL38" i="7"/>
  <c r="EP24" i="6"/>
  <c r="AL24" i="7"/>
  <c r="EP122" i="6"/>
  <c r="AL122" i="7"/>
  <c r="EP5" i="6"/>
  <c r="AL5" i="7"/>
  <c r="EP12" i="6"/>
  <c r="AL12" i="7"/>
  <c r="EP145" i="6"/>
  <c r="AL145" i="7"/>
  <c r="EP65" i="6"/>
  <c r="AL65" i="7"/>
  <c r="EP72" i="6"/>
  <c r="AL72" i="7"/>
  <c r="EP43" i="6"/>
  <c r="AL43" i="7"/>
  <c r="EP140" i="6"/>
  <c r="AL140" i="7"/>
  <c r="EP61" i="6"/>
  <c r="AL61" i="7"/>
  <c r="EP48" i="6"/>
  <c r="AL48" i="7"/>
  <c r="EL41" i="6"/>
  <c r="AH41" i="7"/>
  <c r="EL74" i="6"/>
  <c r="AH74" i="7"/>
  <c r="EL103" i="6"/>
  <c r="AH103" i="7"/>
  <c r="EL42" i="6"/>
  <c r="AH42" i="7"/>
  <c r="EL126" i="6"/>
  <c r="AH126" i="7"/>
  <c r="EL89" i="6"/>
  <c r="AH89" i="7"/>
  <c r="EL45" i="6"/>
  <c r="AH45" i="7"/>
  <c r="EL10" i="6"/>
  <c r="AH10" i="7"/>
  <c r="EL58" i="6"/>
  <c r="AH58" i="7"/>
  <c r="EL39" i="6"/>
  <c r="AH39" i="7"/>
  <c r="EL102" i="6"/>
  <c r="AH102" i="7"/>
  <c r="EL40" i="6"/>
  <c r="AH40" i="7"/>
  <c r="EL12" i="6"/>
  <c r="AH12" i="7"/>
  <c r="EL91" i="6"/>
  <c r="AH91" i="7"/>
  <c r="EL85" i="6"/>
  <c r="AH85" i="7"/>
  <c r="EL32" i="6"/>
  <c r="AH32" i="7"/>
  <c r="EL125" i="6"/>
  <c r="AH125" i="7"/>
  <c r="EL82" i="6"/>
  <c r="AH82" i="7"/>
  <c r="EH95" i="6"/>
  <c r="AD95" i="7"/>
  <c r="EH17" i="6"/>
  <c r="AD17" i="7"/>
  <c r="EH131" i="6"/>
  <c r="AD131" i="7"/>
  <c r="EH127" i="6"/>
  <c r="AD127" i="7"/>
  <c r="EH23" i="6"/>
  <c r="AD23" i="7"/>
  <c r="EH87" i="6"/>
  <c r="AD87" i="7"/>
  <c r="EH48" i="6"/>
  <c r="AD48" i="7"/>
  <c r="EH52" i="6"/>
  <c r="AD52" i="7"/>
  <c r="EH62" i="6"/>
  <c r="AD62" i="7"/>
  <c r="EH59" i="6"/>
  <c r="AD59" i="7"/>
  <c r="EH58" i="6"/>
  <c r="AD58" i="7"/>
  <c r="EH112" i="6"/>
  <c r="AD112" i="7"/>
  <c r="EH6" i="6"/>
  <c r="AD6" i="7"/>
  <c r="EH97" i="6"/>
  <c r="AD97" i="7"/>
  <c r="EH122" i="6"/>
  <c r="AD122" i="7"/>
  <c r="EH113" i="6"/>
  <c r="AD113" i="7"/>
  <c r="EH90" i="6"/>
  <c r="AD90" i="7"/>
  <c r="EK14" i="6"/>
  <c r="AG14" i="7"/>
  <c r="EK10" i="6"/>
  <c r="AG10" i="7"/>
  <c r="EK71" i="6"/>
  <c r="AG71" i="7"/>
  <c r="EK41" i="6"/>
  <c r="AG41" i="7"/>
  <c r="EK143" i="6"/>
  <c r="AG143" i="7"/>
  <c r="EK6" i="6"/>
  <c r="AG6" i="7"/>
  <c r="EK129" i="6"/>
  <c r="AG129" i="7"/>
  <c r="EK109" i="6"/>
  <c r="AG109" i="7"/>
  <c r="EK50" i="6"/>
  <c r="AG50" i="7"/>
  <c r="EK16" i="6"/>
  <c r="AG16" i="7"/>
  <c r="EK43" i="6"/>
  <c r="AG43" i="7"/>
  <c r="EK100" i="6"/>
  <c r="AG100" i="7"/>
  <c r="EK111" i="6"/>
  <c r="AG111" i="7"/>
  <c r="EK118" i="6"/>
  <c r="AG118" i="7"/>
  <c r="EK35" i="6"/>
  <c r="AG35" i="7"/>
  <c r="EK76" i="6"/>
  <c r="AG76" i="7"/>
  <c r="EK139" i="6"/>
  <c r="AG139" i="7"/>
  <c r="EK27" i="6"/>
  <c r="AG27" i="7"/>
  <c r="EO86" i="6"/>
  <c r="AK86" i="7"/>
  <c r="EO59" i="6"/>
  <c r="AK59" i="7"/>
  <c r="EO38" i="6"/>
  <c r="AK38" i="7"/>
  <c r="EO45" i="6"/>
  <c r="AK45" i="7"/>
  <c r="EO22" i="6"/>
  <c r="AK22" i="7"/>
  <c r="EO13" i="6"/>
  <c r="AK13" i="7"/>
  <c r="EO81" i="6"/>
  <c r="AK81" i="7"/>
  <c r="EO84" i="6"/>
  <c r="AK84" i="7"/>
  <c r="EO11" i="6"/>
  <c r="AK11" i="7"/>
  <c r="EO15" i="6"/>
  <c r="AK15" i="7"/>
  <c r="EO37" i="6"/>
  <c r="AK37" i="7"/>
  <c r="EO90" i="6"/>
  <c r="AK90" i="7"/>
  <c r="EO129" i="6"/>
  <c r="AK129" i="7"/>
  <c r="EO108" i="6"/>
  <c r="AK108" i="7"/>
  <c r="EO92" i="6"/>
  <c r="AK92" i="7"/>
  <c r="EO133" i="6"/>
  <c r="AK133" i="7"/>
  <c r="EO30" i="6"/>
  <c r="AK30" i="7"/>
  <c r="EO24" i="6"/>
  <c r="AK24" i="7"/>
  <c r="EG113" i="6"/>
  <c r="AC113" i="7"/>
  <c r="EG81" i="6"/>
  <c r="AC81" i="7"/>
  <c r="EG88" i="6"/>
  <c r="AC88" i="7"/>
  <c r="EG100" i="6"/>
  <c r="AC100" i="7"/>
  <c r="EG98" i="6"/>
  <c r="AC98" i="7"/>
  <c r="EG50" i="6"/>
  <c r="AC50" i="7"/>
  <c r="EG106" i="6"/>
  <c r="AC106" i="7"/>
  <c r="EG58" i="6"/>
  <c r="AC58" i="7"/>
  <c r="EG29" i="6"/>
  <c r="AC29" i="7"/>
  <c r="EG70" i="6"/>
  <c r="AC70" i="7"/>
  <c r="EG55" i="6"/>
  <c r="AC55" i="7"/>
  <c r="EG62" i="6"/>
  <c r="AC62" i="7"/>
  <c r="EG110" i="6"/>
  <c r="AC110" i="7"/>
  <c r="EG93" i="6"/>
  <c r="AC93" i="7"/>
  <c r="EG108" i="6"/>
  <c r="AC108" i="7"/>
  <c r="EG131" i="6"/>
  <c r="AC131" i="7"/>
  <c r="EG130" i="6"/>
  <c r="AC130" i="7"/>
  <c r="EN114" i="6"/>
  <c r="AJ114" i="7"/>
  <c r="EN25" i="6"/>
  <c r="AJ25" i="7"/>
  <c r="EN13" i="6"/>
  <c r="AJ13" i="7"/>
  <c r="EN34" i="6"/>
  <c r="AJ34" i="7"/>
  <c r="EN62" i="6"/>
  <c r="AJ62" i="7"/>
  <c r="EN99" i="6"/>
  <c r="AJ99" i="7"/>
  <c r="EN12" i="6"/>
  <c r="AJ12" i="7"/>
  <c r="EN68" i="6"/>
  <c r="AJ68" i="7"/>
  <c r="EN126" i="6"/>
  <c r="AJ126" i="7"/>
  <c r="EN16" i="6"/>
  <c r="AJ16" i="7"/>
  <c r="EN143" i="6"/>
  <c r="AJ143" i="7"/>
  <c r="EN106" i="6"/>
  <c r="AJ106" i="7"/>
  <c r="EN53" i="6"/>
  <c r="AJ53" i="7"/>
  <c r="EN104" i="6"/>
  <c r="AJ104" i="7"/>
  <c r="EN120" i="6"/>
  <c r="AJ120" i="7"/>
  <c r="EN108" i="6"/>
  <c r="AJ108" i="7"/>
  <c r="EN65" i="6"/>
  <c r="AJ65" i="7"/>
  <c r="EN71" i="6"/>
  <c r="AJ71" i="7"/>
  <c r="EJ57" i="6"/>
  <c r="AF57" i="7"/>
  <c r="EJ21" i="6"/>
  <c r="AF21" i="7"/>
  <c r="EJ96" i="6"/>
  <c r="AF96" i="7"/>
  <c r="EJ9" i="6"/>
  <c r="AF9" i="7"/>
  <c r="EJ15" i="6"/>
  <c r="AF15" i="7"/>
  <c r="EJ51" i="6"/>
  <c r="AF51" i="7"/>
  <c r="EJ47" i="6"/>
  <c r="AF47" i="7"/>
  <c r="EJ11" i="6"/>
  <c r="AF11" i="7"/>
  <c r="EJ83" i="6"/>
  <c r="AF83" i="7"/>
  <c r="EJ77" i="6"/>
  <c r="AF77" i="7"/>
  <c r="EJ82" i="6"/>
  <c r="AF82" i="7"/>
  <c r="EJ88" i="6"/>
  <c r="AF88" i="7"/>
  <c r="EJ75" i="6"/>
  <c r="AF75" i="7"/>
  <c r="EJ30" i="6"/>
  <c r="AF30" i="7"/>
  <c r="EJ18" i="6"/>
  <c r="AF18" i="7"/>
  <c r="EJ120" i="6"/>
  <c r="AF120" i="7"/>
  <c r="EJ28" i="6"/>
  <c r="AF28" i="7"/>
  <c r="EQ99" i="6"/>
  <c r="AM99" i="7"/>
  <c r="EQ129" i="6"/>
  <c r="AM129" i="7"/>
  <c r="EQ79" i="6"/>
  <c r="AM79" i="7"/>
  <c r="EQ42" i="6"/>
  <c r="AM42" i="7"/>
  <c r="EQ85" i="6"/>
  <c r="AM85" i="7"/>
  <c r="EQ72" i="6"/>
  <c r="AM72" i="7"/>
  <c r="EQ81" i="6"/>
  <c r="AM81" i="7"/>
  <c r="EQ46" i="6"/>
  <c r="AM46" i="7"/>
  <c r="EQ17" i="6"/>
  <c r="AM17" i="7"/>
  <c r="EQ69" i="6"/>
  <c r="AM69" i="7"/>
  <c r="EQ57" i="6"/>
  <c r="AM57" i="7"/>
  <c r="EQ29" i="6"/>
  <c r="AM29" i="7"/>
  <c r="EQ31" i="6"/>
  <c r="AM31" i="7"/>
  <c r="EQ92" i="6"/>
  <c r="AM92" i="7"/>
  <c r="EQ104" i="6"/>
  <c r="AM104" i="7"/>
  <c r="EQ130" i="6"/>
  <c r="AM130" i="7"/>
  <c r="EQ142" i="6"/>
  <c r="AM142" i="7"/>
  <c r="EM131" i="6"/>
  <c r="AI131" i="7"/>
  <c r="EM50" i="6"/>
  <c r="AI50" i="7"/>
  <c r="EM144" i="6"/>
  <c r="AI144" i="7"/>
  <c r="EM122" i="6"/>
  <c r="AI122" i="7"/>
  <c r="EM70" i="6"/>
  <c r="AI70" i="7"/>
  <c r="EM76" i="6"/>
  <c r="AI76" i="7"/>
  <c r="EM90" i="6"/>
  <c r="AI90" i="7"/>
  <c r="EM29" i="6"/>
  <c r="AI29" i="7"/>
  <c r="EM120" i="6"/>
  <c r="AI120" i="7"/>
  <c r="EM72" i="6"/>
  <c r="AI72" i="7"/>
  <c r="EM142" i="6"/>
  <c r="AI142" i="7"/>
  <c r="EM61" i="6"/>
  <c r="AI61" i="7"/>
  <c r="EM86" i="6"/>
  <c r="AI86" i="7"/>
  <c r="EM92" i="6"/>
  <c r="AI92" i="7"/>
  <c r="EM15" i="6"/>
  <c r="AI15" i="7"/>
  <c r="EM66" i="6"/>
  <c r="AI66" i="7"/>
  <c r="EM33" i="6"/>
  <c r="AI33" i="7"/>
  <c r="EM42" i="6"/>
  <c r="AI42" i="7"/>
  <c r="EI115" i="6"/>
  <c r="AE115" i="7"/>
  <c r="EI14" i="6"/>
  <c r="AE14" i="7"/>
  <c r="EI135" i="6"/>
  <c r="AE135" i="7"/>
  <c r="EI10" i="6"/>
  <c r="AE10" i="7"/>
  <c r="EI63" i="6"/>
  <c r="AE63" i="7"/>
  <c r="EI67" i="6"/>
  <c r="AE67" i="7"/>
  <c r="EI133" i="6"/>
  <c r="AE133" i="7"/>
  <c r="EI55" i="6"/>
  <c r="AE55" i="7"/>
  <c r="EI84" i="6"/>
  <c r="AE84" i="7"/>
  <c r="EI44" i="6"/>
  <c r="AE44" i="7"/>
  <c r="EI16" i="6"/>
  <c r="AE16" i="7"/>
  <c r="EI47" i="6"/>
  <c r="AE47" i="7"/>
  <c r="EI75" i="6"/>
  <c r="AE75" i="7"/>
  <c r="EI29" i="6"/>
  <c r="AE29" i="7"/>
  <c r="EI109" i="6"/>
  <c r="AE109" i="7"/>
  <c r="EI78" i="6"/>
  <c r="AE78" i="7"/>
  <c r="EI40" i="6"/>
  <c r="AE40" i="7"/>
  <c r="EI13" i="6"/>
  <c r="AE13" i="7"/>
  <c r="ER104" i="6"/>
  <c r="AN104" i="7"/>
  <c r="ER78" i="6"/>
  <c r="AN78" i="7"/>
  <c r="ER26" i="6"/>
  <c r="AN26" i="7"/>
  <c r="ER120" i="6"/>
  <c r="AN120" i="7"/>
  <c r="ER56" i="6"/>
  <c r="AN56" i="7"/>
  <c r="ER30" i="6"/>
  <c r="AN30" i="7"/>
  <c r="ER43" i="6"/>
  <c r="AN43" i="7"/>
  <c r="ER86" i="6"/>
  <c r="AN86" i="7"/>
  <c r="ER44" i="6"/>
  <c r="AN44" i="7"/>
  <c r="ER52" i="6"/>
  <c r="AN52" i="7"/>
  <c r="ER118" i="6"/>
  <c r="AN118" i="7"/>
  <c r="ER58" i="6"/>
  <c r="AN58" i="7"/>
  <c r="ER70" i="6"/>
  <c r="AN70" i="7"/>
  <c r="ER103" i="6"/>
  <c r="AN103" i="7"/>
  <c r="ER140" i="6"/>
  <c r="AN140" i="7"/>
  <c r="ER89" i="6"/>
  <c r="AN89" i="7"/>
  <c r="ER66" i="6"/>
  <c r="AN66" i="7"/>
  <c r="EP129" i="6"/>
  <c r="AL129" i="7"/>
  <c r="EP90" i="6"/>
  <c r="AL90" i="7"/>
  <c r="EP60" i="6"/>
  <c r="AL60" i="7"/>
  <c r="EP106" i="6"/>
  <c r="AL106" i="7"/>
  <c r="EP131" i="6"/>
  <c r="AL131" i="7"/>
  <c r="EP123" i="6"/>
  <c r="AL123" i="7"/>
  <c r="EP89" i="6"/>
  <c r="AL89" i="7"/>
  <c r="EP7" i="6"/>
  <c r="AL7" i="7"/>
  <c r="EP116" i="6"/>
  <c r="AL116" i="7"/>
  <c r="EP26" i="6"/>
  <c r="AL26" i="7"/>
  <c r="EP66" i="6"/>
  <c r="AL66" i="7"/>
  <c r="EP120" i="6"/>
  <c r="AL120" i="7"/>
  <c r="EP52" i="6"/>
  <c r="AL52" i="7"/>
  <c r="EP31" i="6"/>
  <c r="AL31" i="7"/>
  <c r="EP96" i="6"/>
  <c r="AL96" i="7"/>
  <c r="EP134" i="6"/>
  <c r="AL134" i="7"/>
  <c r="EP54" i="6"/>
  <c r="AL54" i="7"/>
  <c r="EP91" i="6"/>
  <c r="AL91" i="7"/>
  <c r="EL128" i="6"/>
  <c r="AH128" i="7"/>
  <c r="EL100" i="6"/>
  <c r="AH100" i="7"/>
  <c r="EL67" i="6"/>
  <c r="AH67" i="7"/>
  <c r="EL133" i="6"/>
  <c r="AH133" i="7"/>
  <c r="EL64" i="6"/>
  <c r="AH64" i="7"/>
  <c r="EL54" i="6"/>
  <c r="AH54" i="7"/>
  <c r="EL25" i="6"/>
  <c r="AH25" i="7"/>
  <c r="EL143" i="6"/>
  <c r="AH143" i="7"/>
  <c r="EL106" i="6"/>
  <c r="AH106" i="7"/>
  <c r="EL8" i="6"/>
  <c r="AH8" i="7"/>
  <c r="EL65" i="6"/>
  <c r="AH65" i="7"/>
  <c r="EL109" i="6"/>
  <c r="AH109" i="7"/>
  <c r="EL90" i="6"/>
  <c r="AH90" i="7"/>
  <c r="EL27" i="6"/>
  <c r="AH27" i="7"/>
  <c r="EL19" i="6"/>
  <c r="AH19" i="7"/>
  <c r="EL38" i="6"/>
  <c r="AH38" i="7"/>
  <c r="EL68" i="6"/>
  <c r="AH68" i="7"/>
  <c r="EL15" i="6"/>
  <c r="AH15" i="7"/>
  <c r="EH101" i="6"/>
  <c r="AD101" i="7"/>
  <c r="EH129" i="6"/>
  <c r="AD129" i="7"/>
  <c r="EH109" i="6"/>
  <c r="AD109" i="7"/>
  <c r="EH143" i="6"/>
  <c r="AD143" i="7"/>
  <c r="EH60" i="6"/>
  <c r="AD60" i="7"/>
  <c r="EH19" i="6"/>
  <c r="AD19" i="7"/>
  <c r="EH124" i="6"/>
  <c r="AD124" i="7"/>
  <c r="EH9" i="6"/>
  <c r="AD9" i="7"/>
  <c r="EH26" i="6"/>
  <c r="AD26" i="7"/>
  <c r="EH37" i="6"/>
  <c r="AD37" i="7"/>
  <c r="EH28" i="6"/>
  <c r="AD28" i="7"/>
  <c r="EH115" i="6"/>
  <c r="AD115" i="7"/>
  <c r="EH145" i="6"/>
  <c r="AD145" i="7"/>
  <c r="EH93" i="6"/>
  <c r="AD93" i="7"/>
  <c r="EH116" i="6"/>
  <c r="AD116" i="7"/>
  <c r="EH96" i="6"/>
  <c r="AD96" i="7"/>
  <c r="EH49" i="6"/>
  <c r="AD49" i="7"/>
  <c r="EK135" i="6"/>
  <c r="AG135" i="7"/>
  <c r="EK28" i="6"/>
  <c r="AG28" i="7"/>
  <c r="EK73" i="6"/>
  <c r="AG73" i="7"/>
  <c r="EK29" i="6"/>
  <c r="AG29" i="7"/>
  <c r="EK86" i="6"/>
  <c r="AG86" i="7"/>
  <c r="EK62" i="6"/>
  <c r="AG62" i="7"/>
  <c r="EK88" i="6"/>
  <c r="AG88" i="7"/>
  <c r="EK48" i="6"/>
  <c r="AG48" i="7"/>
  <c r="EK33" i="6"/>
  <c r="AG33" i="7"/>
  <c r="EK18" i="6"/>
  <c r="AG18" i="7"/>
  <c r="EK120" i="6"/>
  <c r="AG120" i="7"/>
  <c r="EK97" i="6"/>
  <c r="AG97" i="7"/>
  <c r="EK96" i="6"/>
  <c r="AG96" i="7"/>
  <c r="EK38" i="6"/>
  <c r="AG38" i="7"/>
  <c r="EK64" i="6"/>
  <c r="AG64" i="7"/>
  <c r="EK42" i="6"/>
  <c r="AG42" i="7"/>
  <c r="EK15" i="6"/>
  <c r="AG15" i="7"/>
  <c r="EK68" i="6"/>
  <c r="AG68" i="7"/>
  <c r="EO142" i="6"/>
  <c r="AK142" i="7"/>
  <c r="EO17" i="6"/>
  <c r="AK17" i="7"/>
  <c r="EO100" i="6"/>
  <c r="AK100" i="7"/>
  <c r="EO117" i="6"/>
  <c r="AK117" i="7"/>
  <c r="EO20" i="6"/>
  <c r="AK20" i="7"/>
  <c r="EO18" i="6"/>
  <c r="AK18" i="7"/>
  <c r="EO26" i="6"/>
  <c r="AK26" i="7"/>
  <c r="EO36" i="6"/>
  <c r="AK36" i="7"/>
  <c r="EO6" i="6"/>
  <c r="AK6" i="7"/>
  <c r="EO136" i="6"/>
  <c r="AK136" i="7"/>
  <c r="EO134" i="6"/>
  <c r="AK134" i="7"/>
  <c r="EO25" i="6"/>
  <c r="AK25" i="7"/>
  <c r="EO64" i="6"/>
  <c r="AK64" i="7"/>
  <c r="EO99" i="6"/>
  <c r="AK99" i="7"/>
  <c r="EO83" i="6"/>
  <c r="AK83" i="7"/>
  <c r="EO124" i="6"/>
  <c r="AK124" i="7"/>
  <c r="EO116" i="6"/>
  <c r="AK116" i="7"/>
  <c r="EG142" i="6"/>
  <c r="AC142" i="7"/>
  <c r="EG133" i="6"/>
  <c r="AC133" i="7"/>
  <c r="EG22" i="6"/>
  <c r="AC22" i="7"/>
  <c r="EG68" i="6"/>
  <c r="AC68" i="7"/>
  <c r="EG101" i="6"/>
  <c r="AC101" i="7"/>
  <c r="EG34" i="6"/>
  <c r="AC34" i="7"/>
  <c r="EG141" i="6"/>
  <c r="AC141" i="7"/>
  <c r="EG82" i="6"/>
  <c r="AC82" i="7"/>
  <c r="EG44" i="6"/>
  <c r="AC44" i="7"/>
  <c r="EG129" i="6"/>
  <c r="AC129" i="7"/>
  <c r="EG35" i="6"/>
  <c r="AC35" i="7"/>
  <c r="EG10" i="6"/>
  <c r="AC10" i="7"/>
  <c r="EG11" i="6"/>
  <c r="AC11" i="7"/>
  <c r="EG41" i="6"/>
  <c r="AC41" i="7"/>
  <c r="EG132" i="6"/>
  <c r="AC132" i="7"/>
  <c r="EG77" i="6"/>
  <c r="AC77" i="7"/>
  <c r="EG109" i="6"/>
  <c r="AC109" i="7"/>
  <c r="EG13" i="6"/>
  <c r="AC13" i="7"/>
  <c r="EN5" i="6"/>
  <c r="AJ5" i="7"/>
  <c r="EN64" i="6"/>
  <c r="AJ64" i="7"/>
  <c r="EN105" i="6"/>
  <c r="AJ105" i="7"/>
  <c r="EN139" i="6"/>
  <c r="AJ139" i="7"/>
  <c r="EN11" i="6"/>
  <c r="AJ11" i="7"/>
  <c r="EN56" i="6"/>
  <c r="AJ56" i="7"/>
  <c r="EN80" i="6"/>
  <c r="AJ80" i="7"/>
  <c r="EN142" i="6"/>
  <c r="AJ142" i="7"/>
  <c r="EN115" i="6"/>
  <c r="AJ115" i="7"/>
  <c r="EN19" i="6"/>
  <c r="AJ19" i="7"/>
  <c r="EN129" i="6"/>
  <c r="AJ129" i="7"/>
  <c r="EN97" i="6"/>
  <c r="AJ97" i="7"/>
  <c r="EN38" i="6"/>
  <c r="AJ38" i="7"/>
  <c r="EN26" i="6"/>
  <c r="AJ26" i="7"/>
  <c r="EN118" i="6"/>
  <c r="AJ118" i="7"/>
  <c r="EN91" i="6"/>
  <c r="AJ91" i="7"/>
  <c r="EN31" i="6"/>
  <c r="AJ31" i="7"/>
  <c r="EN43" i="6"/>
  <c r="AJ43" i="7"/>
  <c r="EJ102" i="6"/>
  <c r="AF102" i="7"/>
  <c r="EJ104" i="6"/>
  <c r="AF104" i="7"/>
  <c r="EJ68" i="6"/>
  <c r="AF68" i="7"/>
  <c r="EJ73" i="6"/>
  <c r="AF73" i="7"/>
  <c r="EJ22" i="6"/>
  <c r="AF22" i="7"/>
  <c r="EJ46" i="6"/>
  <c r="AF46" i="7"/>
  <c r="EJ38" i="6"/>
  <c r="AF38" i="7"/>
  <c r="EJ78" i="6"/>
  <c r="AF78" i="7"/>
  <c r="EJ13" i="6"/>
  <c r="AF13" i="7"/>
  <c r="EJ16" i="6"/>
  <c r="AF16" i="7"/>
  <c r="EJ20" i="6"/>
  <c r="AF20" i="7"/>
  <c r="EJ101" i="6"/>
  <c r="AF101" i="7"/>
  <c r="EJ105" i="6"/>
  <c r="AF105" i="7"/>
  <c r="EJ86" i="6"/>
  <c r="AF86" i="7"/>
  <c r="EJ91" i="6"/>
  <c r="AF91" i="7"/>
  <c r="EJ80" i="6"/>
  <c r="AF80" i="7"/>
  <c r="EJ97" i="6"/>
  <c r="AF97" i="7"/>
  <c r="EQ80" i="6"/>
  <c r="AM80" i="7"/>
  <c r="EQ119" i="6"/>
  <c r="AM119" i="7"/>
  <c r="EQ39" i="6"/>
  <c r="AM39" i="7"/>
  <c r="EQ40" i="6"/>
  <c r="AM40" i="7"/>
  <c r="EQ67" i="6"/>
  <c r="AM67" i="7"/>
  <c r="EQ110" i="6"/>
  <c r="AM110" i="7"/>
  <c r="EQ34" i="6"/>
  <c r="AM34" i="7"/>
  <c r="EQ128" i="6"/>
  <c r="AM128" i="7"/>
  <c r="EQ111" i="6"/>
  <c r="AM111" i="7"/>
  <c r="EQ90" i="6"/>
  <c r="AM90" i="7"/>
  <c r="EQ107" i="6"/>
  <c r="AM107" i="7"/>
  <c r="EQ21" i="6"/>
  <c r="AM21" i="7"/>
  <c r="EQ138" i="6"/>
  <c r="AM138" i="7"/>
  <c r="EQ139" i="6"/>
  <c r="AM139" i="7"/>
  <c r="EQ145" i="6"/>
  <c r="AM145" i="7"/>
  <c r="EQ73" i="6"/>
  <c r="AM73" i="7"/>
  <c r="EQ64" i="6"/>
  <c r="AM64" i="7"/>
  <c r="EM107" i="6"/>
  <c r="AI107" i="7"/>
  <c r="EM141" i="6"/>
  <c r="AI141" i="7"/>
  <c r="EM125" i="6"/>
  <c r="AI125" i="7"/>
  <c r="EM49" i="6"/>
  <c r="AI49" i="7"/>
  <c r="EM88" i="6"/>
  <c r="AI88" i="7"/>
  <c r="EM59" i="6"/>
  <c r="AI59" i="7"/>
  <c r="EM134" i="6"/>
  <c r="AI134" i="7"/>
  <c r="EM139" i="6"/>
  <c r="AI139" i="7"/>
  <c r="EM129" i="6"/>
  <c r="AI129" i="7"/>
  <c r="EM55" i="6"/>
  <c r="AI55" i="7"/>
  <c r="EM101" i="6"/>
  <c r="AI101" i="7"/>
  <c r="EM62" i="6"/>
  <c r="AI62" i="7"/>
  <c r="EM128" i="6"/>
  <c r="AI128" i="7"/>
  <c r="EM74" i="6"/>
  <c r="AI74" i="7"/>
  <c r="EM140" i="6"/>
  <c r="AI140" i="7"/>
  <c r="EM56" i="6"/>
  <c r="AI56" i="7"/>
  <c r="EM20" i="6"/>
  <c r="AI20" i="7"/>
  <c r="EM25" i="6"/>
  <c r="AI25" i="7"/>
  <c r="EI74" i="6"/>
  <c r="AE74" i="7"/>
  <c r="EI122" i="6"/>
  <c r="AE122" i="7"/>
  <c r="EI35" i="6"/>
  <c r="AE35" i="7"/>
  <c r="EI5" i="6"/>
  <c r="AE5" i="7"/>
  <c r="EI56" i="6"/>
  <c r="AE56" i="7"/>
  <c r="EI60" i="6"/>
  <c r="AE60" i="7"/>
  <c r="EI98" i="6"/>
  <c r="AE98" i="7"/>
  <c r="EI23" i="6"/>
  <c r="AE23" i="7"/>
  <c r="EI43" i="6"/>
  <c r="AE43" i="7"/>
  <c r="EI64" i="6"/>
  <c r="AE64" i="7"/>
  <c r="EI62" i="6"/>
  <c r="AE62" i="7"/>
  <c r="EI50" i="6"/>
  <c r="AE50" i="7"/>
  <c r="EI48" i="6"/>
  <c r="AE48" i="7"/>
  <c r="EI125" i="6"/>
  <c r="AE125" i="7"/>
  <c r="EI6" i="6"/>
  <c r="AE6" i="7"/>
  <c r="EI7" i="6"/>
  <c r="AE7" i="7"/>
  <c r="EI89" i="6"/>
  <c r="AE89" i="7"/>
  <c r="EI26" i="6"/>
  <c r="AE26" i="7"/>
  <c r="ER68" i="6"/>
  <c r="AN68" i="7"/>
  <c r="ER22" i="6"/>
  <c r="AN22" i="7"/>
  <c r="ER37" i="6"/>
  <c r="AN37" i="7"/>
  <c r="ER116" i="6"/>
  <c r="AN116" i="7"/>
  <c r="ER127" i="6"/>
  <c r="AN127" i="7"/>
  <c r="ER41" i="6"/>
  <c r="AN41" i="7"/>
  <c r="ER9" i="6"/>
  <c r="AN9" i="7"/>
  <c r="ER38" i="6"/>
  <c r="AN38" i="7"/>
  <c r="ER129" i="6"/>
  <c r="AN129" i="7"/>
  <c r="ER8" i="6"/>
  <c r="AN8" i="7"/>
  <c r="ER122" i="6"/>
  <c r="AN122" i="7"/>
  <c r="ER19" i="6"/>
  <c r="AN19" i="7"/>
  <c r="ER11" i="6"/>
  <c r="AN11" i="7"/>
  <c r="ER5" i="6"/>
  <c r="AN5" i="7"/>
  <c r="ER121" i="6"/>
  <c r="AN121" i="7"/>
  <c r="ER83" i="6"/>
  <c r="AN83" i="7"/>
  <c r="ER60" i="6"/>
  <c r="AN60" i="7"/>
  <c r="EP82" i="6"/>
  <c r="AL82" i="7"/>
  <c r="EP78" i="6"/>
  <c r="AL78" i="7"/>
  <c r="EP95" i="6"/>
  <c r="AL95" i="7"/>
  <c r="EP84" i="6"/>
  <c r="AL84" i="7"/>
  <c r="EP70" i="6"/>
  <c r="AL70" i="7"/>
  <c r="EP10" i="6"/>
  <c r="AL10" i="7"/>
  <c r="EP74" i="6"/>
  <c r="AL74" i="7"/>
  <c r="EP99" i="6"/>
  <c r="AL99" i="7"/>
  <c r="EP30" i="6"/>
  <c r="AL30" i="7"/>
  <c r="EP130" i="6"/>
  <c r="AL130" i="7"/>
  <c r="EP39" i="6"/>
  <c r="AL39" i="7"/>
  <c r="EP121" i="6"/>
  <c r="AL121" i="7"/>
  <c r="EP37" i="6"/>
  <c r="AL37" i="7"/>
  <c r="EP49" i="6"/>
  <c r="AL49" i="7"/>
  <c r="EP139" i="6"/>
  <c r="AL139" i="7"/>
  <c r="EP107" i="6"/>
  <c r="AL107" i="7"/>
  <c r="EP44" i="6"/>
  <c r="AL44" i="7"/>
  <c r="EP86" i="6"/>
  <c r="AL86" i="7"/>
  <c r="EL44" i="6"/>
  <c r="AH44" i="7"/>
  <c r="EL132" i="6"/>
  <c r="AH132" i="7"/>
  <c r="EL72" i="6"/>
  <c r="AH72" i="7"/>
  <c r="EL70" i="6"/>
  <c r="AH70" i="7"/>
  <c r="EL14" i="6"/>
  <c r="AH14" i="7"/>
  <c r="EL96" i="6"/>
  <c r="AH96" i="7"/>
  <c r="EL31" i="6"/>
  <c r="AH31" i="7"/>
  <c r="EL135" i="6"/>
  <c r="AH135" i="7"/>
  <c r="EL83" i="6"/>
  <c r="AH83" i="7"/>
  <c r="EL49" i="6"/>
  <c r="AH49" i="7"/>
  <c r="EL59" i="6"/>
  <c r="AH59" i="7"/>
  <c r="EL98" i="6"/>
  <c r="AH98" i="7"/>
  <c r="EL21" i="6"/>
  <c r="AH21" i="7"/>
  <c r="EL62" i="6"/>
  <c r="AH62" i="7"/>
  <c r="EL120" i="6"/>
  <c r="AH120" i="7"/>
  <c r="EL22" i="6"/>
  <c r="AH22" i="7"/>
  <c r="EL7" i="6"/>
  <c r="AH7" i="7"/>
  <c r="EH111" i="6"/>
  <c r="AD111" i="7"/>
  <c r="EH138" i="6"/>
  <c r="AD138" i="7"/>
  <c r="EH15" i="6"/>
  <c r="AD15" i="7"/>
  <c r="EH20" i="6"/>
  <c r="AD20" i="7"/>
  <c r="EH139" i="6"/>
  <c r="AD139" i="7"/>
  <c r="EH68" i="6"/>
  <c r="AD68" i="7"/>
  <c r="EH133" i="6"/>
  <c r="AD133" i="7"/>
  <c r="EH86" i="6"/>
  <c r="AD86" i="7"/>
  <c r="EH54" i="6"/>
  <c r="AD54" i="7"/>
  <c r="EH84" i="6"/>
  <c r="AD84" i="7"/>
  <c r="EH70" i="6"/>
  <c r="AD70" i="7"/>
  <c r="EH135" i="6"/>
  <c r="AD135" i="7"/>
  <c r="EH55" i="6"/>
  <c r="AD55" i="7"/>
  <c r="EH120" i="6"/>
  <c r="AD120" i="7"/>
  <c r="EH43" i="6"/>
  <c r="AD43" i="7"/>
  <c r="EH128" i="6"/>
  <c r="AD128" i="7"/>
  <c r="EH76" i="6"/>
  <c r="AD76" i="7"/>
  <c r="EH34" i="6"/>
  <c r="AD34" i="7"/>
  <c r="EK124" i="6"/>
  <c r="AG124" i="7"/>
  <c r="EK101" i="6"/>
  <c r="AG101" i="7"/>
  <c r="EK51" i="6"/>
  <c r="AG51" i="7"/>
  <c r="EK142" i="6"/>
  <c r="AG142" i="7"/>
  <c r="EK5" i="6"/>
  <c r="AG5" i="7"/>
  <c r="EK136" i="6"/>
  <c r="AG136" i="7"/>
  <c r="EK9" i="6"/>
  <c r="AG9" i="7"/>
  <c r="EK113" i="6"/>
  <c r="AG113" i="7"/>
  <c r="EK145" i="6"/>
  <c r="AG145" i="7"/>
  <c r="EK102" i="6"/>
  <c r="AG102" i="7"/>
  <c r="EK106" i="6"/>
  <c r="AG106" i="7"/>
  <c r="EK26" i="6"/>
  <c r="AG26" i="7"/>
  <c r="EK128" i="6"/>
  <c r="AG128" i="7"/>
  <c r="EK81" i="6"/>
  <c r="AG81" i="7"/>
  <c r="EK20" i="6"/>
  <c r="AG20" i="7"/>
  <c r="EK45" i="6"/>
  <c r="AG45" i="7"/>
  <c r="EK25" i="6"/>
  <c r="AG25" i="7"/>
  <c r="EK112" i="6"/>
  <c r="AG112" i="7"/>
  <c r="EO123" i="6"/>
  <c r="AK123" i="7"/>
  <c r="EO122" i="6"/>
  <c r="AK122" i="7"/>
  <c r="EO98" i="6"/>
  <c r="AK98" i="7"/>
  <c r="EO104" i="6"/>
  <c r="AK104" i="7"/>
  <c r="EO5" i="6"/>
  <c r="AK5" i="7"/>
  <c r="EO140" i="6"/>
  <c r="AK140" i="7"/>
  <c r="EO12" i="6"/>
  <c r="AK12" i="7"/>
  <c r="EO79" i="6"/>
  <c r="AK79" i="7"/>
  <c r="EO127" i="6"/>
  <c r="AK127" i="7"/>
  <c r="EO31" i="6"/>
  <c r="AK31" i="7"/>
  <c r="EO94" i="6"/>
  <c r="AK94" i="7"/>
  <c r="EO10" i="6"/>
  <c r="AK10" i="7"/>
  <c r="EO57" i="6"/>
  <c r="AK57" i="7"/>
  <c r="EO77" i="6"/>
  <c r="AK77" i="7"/>
  <c r="EO139" i="6"/>
  <c r="AK139" i="7"/>
  <c r="EO14" i="6"/>
  <c r="AK14" i="7"/>
  <c r="EO105" i="6"/>
  <c r="AK105" i="7"/>
  <c r="EG54" i="6"/>
  <c r="AC54" i="7"/>
  <c r="EG114" i="6"/>
  <c r="AC114" i="7"/>
  <c r="EG27" i="6"/>
  <c r="AC27" i="7"/>
  <c r="EG66" i="6"/>
  <c r="AC66" i="7"/>
  <c r="EG71" i="6"/>
  <c r="AC71" i="7"/>
  <c r="EG15" i="6"/>
  <c r="AC15" i="7"/>
  <c r="EG73" i="6"/>
  <c r="AC73" i="7"/>
  <c r="EG24" i="6"/>
  <c r="AC24" i="7"/>
  <c r="EG47" i="6"/>
  <c r="AC47" i="7"/>
  <c r="EG121" i="6"/>
  <c r="AC121" i="7"/>
  <c r="EG37" i="6"/>
  <c r="AC37" i="7"/>
  <c r="EG21" i="6"/>
  <c r="AC21" i="7"/>
  <c r="EG6" i="6"/>
  <c r="AC6" i="7"/>
  <c r="EG7" i="6"/>
  <c r="AC7" i="7"/>
  <c r="EG97" i="6"/>
  <c r="AC97" i="7"/>
  <c r="EG72" i="6"/>
  <c r="AC72" i="7"/>
  <c r="EG92" i="6"/>
  <c r="AC92" i="7"/>
  <c r="EG116" i="6"/>
  <c r="AC116" i="7"/>
  <c r="EN132" i="6"/>
  <c r="AJ132" i="7"/>
  <c r="EN72" i="6"/>
  <c r="AJ72" i="7"/>
  <c r="EN124" i="6"/>
  <c r="AJ124" i="7"/>
  <c r="EN125" i="6"/>
  <c r="AJ125" i="7"/>
  <c r="EN95" i="6"/>
  <c r="AJ95" i="7"/>
  <c r="EN47" i="6"/>
  <c r="AJ47" i="7"/>
  <c r="EN70" i="6"/>
  <c r="AJ70" i="7"/>
  <c r="EN123" i="6"/>
  <c r="AJ123" i="7"/>
  <c r="EN33" i="6"/>
  <c r="AJ33" i="7"/>
  <c r="EN102" i="6"/>
  <c r="AJ102" i="7"/>
  <c r="EN112" i="6"/>
  <c r="AJ112" i="7"/>
  <c r="EN37" i="6"/>
  <c r="AJ37" i="7"/>
  <c r="EN10" i="6"/>
  <c r="AJ10" i="7"/>
  <c r="EN103" i="6"/>
  <c r="AJ103" i="7"/>
  <c r="EN45" i="6"/>
  <c r="AJ45" i="7"/>
  <c r="EN57" i="6"/>
  <c r="AJ57" i="7"/>
  <c r="EN7" i="6"/>
  <c r="AJ7" i="7"/>
  <c r="EN21" i="6"/>
  <c r="AJ21" i="7"/>
  <c r="EJ139" i="6"/>
  <c r="AF139" i="7"/>
  <c r="EJ55" i="6"/>
  <c r="AF55" i="7"/>
  <c r="EJ45" i="6"/>
  <c r="AF45" i="7"/>
  <c r="EJ52" i="6"/>
  <c r="AF52" i="7"/>
  <c r="EJ12" i="6"/>
  <c r="AF12" i="7"/>
  <c r="EJ26" i="6"/>
  <c r="AF26" i="7"/>
  <c r="EJ33" i="6"/>
  <c r="AF33" i="7"/>
  <c r="EJ59" i="6"/>
  <c r="AF59" i="7"/>
  <c r="EJ141" i="6"/>
  <c r="AF141" i="7"/>
  <c r="EJ62" i="6"/>
  <c r="AF62" i="7"/>
  <c r="EJ116" i="6"/>
  <c r="AF116" i="7"/>
  <c r="EJ35" i="6"/>
  <c r="AF35" i="7"/>
  <c r="EJ67" i="6"/>
  <c r="AF67" i="7"/>
  <c r="EJ44" i="6"/>
  <c r="AF44" i="7"/>
  <c r="EJ65" i="6"/>
  <c r="AF65" i="7"/>
  <c r="EJ66" i="6"/>
  <c r="AF66" i="7"/>
  <c r="EJ25" i="6"/>
  <c r="AF25" i="7"/>
  <c r="EQ61" i="6"/>
  <c r="AM61" i="7"/>
  <c r="EQ12" i="6"/>
  <c r="AM12" i="7"/>
  <c r="EQ84" i="6"/>
  <c r="AM84" i="7"/>
  <c r="EQ14" i="6"/>
  <c r="AM14" i="7"/>
  <c r="EQ60" i="6"/>
  <c r="AM60" i="7"/>
  <c r="EQ52" i="6"/>
  <c r="AM52" i="7"/>
  <c r="EQ23" i="6"/>
  <c r="AM23" i="7"/>
  <c r="EQ98" i="6"/>
  <c r="AM98" i="7"/>
  <c r="EQ51" i="6"/>
  <c r="AM51" i="7"/>
  <c r="EQ28" i="6"/>
  <c r="AM28" i="7"/>
  <c r="EQ106" i="6"/>
  <c r="AM106" i="7"/>
  <c r="EQ36" i="6"/>
  <c r="AM36" i="7"/>
  <c r="EQ109" i="6"/>
  <c r="AM109" i="7"/>
  <c r="EQ121" i="6"/>
  <c r="AM121" i="7"/>
  <c r="EQ37" i="6"/>
  <c r="AM37" i="7"/>
  <c r="EQ6" i="6"/>
  <c r="AM6" i="7"/>
  <c r="EQ48" i="6"/>
  <c r="AM48" i="7"/>
  <c r="EM110" i="6"/>
  <c r="AI110" i="7"/>
  <c r="EM113" i="6"/>
  <c r="AI113" i="7"/>
  <c r="EM112" i="6"/>
  <c r="AI112" i="7"/>
  <c r="EM143" i="6"/>
  <c r="AI143" i="7"/>
  <c r="EM13" i="6"/>
  <c r="AI13" i="7"/>
  <c r="EM132" i="6"/>
  <c r="AI132" i="7"/>
  <c r="EM8" i="6"/>
  <c r="AI8" i="7"/>
  <c r="EM116" i="6"/>
  <c r="AI116" i="7"/>
  <c r="EM93" i="6"/>
  <c r="AI93" i="7"/>
  <c r="EM36" i="6"/>
  <c r="AI36" i="7"/>
  <c r="EM18" i="6"/>
  <c r="AI18" i="7"/>
  <c r="EM99" i="6"/>
  <c r="AI99" i="7"/>
  <c r="EM117" i="6"/>
  <c r="AI117" i="7"/>
  <c r="EM77" i="6"/>
  <c r="AI77" i="7"/>
  <c r="EM127" i="6"/>
  <c r="AI127" i="7"/>
  <c r="EM14" i="6"/>
  <c r="AI14" i="7"/>
  <c r="EM111" i="6"/>
  <c r="AI111" i="7"/>
  <c r="EM138" i="6"/>
  <c r="AI138" i="7"/>
  <c r="EI58" i="6"/>
  <c r="AE58" i="7"/>
  <c r="EI112" i="6"/>
  <c r="AE112" i="7"/>
  <c r="EI45" i="6"/>
  <c r="AE45" i="7"/>
  <c r="EI61" i="6"/>
  <c r="AE61" i="7"/>
  <c r="EI141" i="6"/>
  <c r="AE141" i="7"/>
  <c r="EI32" i="6"/>
  <c r="AE32" i="7"/>
  <c r="EI92" i="6"/>
  <c r="AE92" i="7"/>
  <c r="EI27" i="6"/>
  <c r="AE27" i="7"/>
  <c r="EI46" i="6"/>
  <c r="AE46" i="7"/>
  <c r="EI129" i="6"/>
  <c r="AE129" i="7"/>
  <c r="EI38" i="6"/>
  <c r="AE38" i="7"/>
  <c r="EI28" i="6"/>
  <c r="AE28" i="7"/>
  <c r="EI11" i="6"/>
  <c r="AE11" i="7"/>
  <c r="EI130" i="6"/>
  <c r="AE130" i="7"/>
  <c r="EI139" i="6"/>
  <c r="AE139" i="7"/>
  <c r="EI86" i="6"/>
  <c r="AE86" i="7"/>
  <c r="EI77" i="6"/>
  <c r="AE77" i="7"/>
  <c r="ER90" i="6"/>
  <c r="AN90" i="7"/>
  <c r="ER51" i="6"/>
  <c r="AN51" i="7"/>
  <c r="ER100" i="6"/>
  <c r="AN100" i="7"/>
  <c r="ER114" i="6"/>
  <c r="AN114" i="7"/>
  <c r="ER124" i="6"/>
  <c r="AN124" i="7"/>
  <c r="ER61" i="6"/>
  <c r="AN61" i="7"/>
  <c r="ER55" i="6"/>
  <c r="AN55" i="7"/>
  <c r="ER110" i="6"/>
  <c r="AN110" i="7"/>
  <c r="ER141" i="6"/>
  <c r="AN141" i="7"/>
  <c r="ER59" i="6"/>
  <c r="AN59" i="7"/>
  <c r="ER125" i="6"/>
  <c r="AN125" i="7"/>
  <c r="ER36" i="6"/>
  <c r="AN36" i="7"/>
  <c r="ER84" i="6"/>
  <c r="AN84" i="7"/>
  <c r="ER107" i="6"/>
  <c r="AN107" i="7"/>
  <c r="ER34" i="6"/>
  <c r="AN34" i="7"/>
  <c r="ER115" i="6"/>
  <c r="AN115" i="7"/>
  <c r="ER28" i="6"/>
  <c r="AN28" i="7"/>
  <c r="ER139" i="6"/>
  <c r="AN139" i="7"/>
  <c r="EP64" i="6"/>
  <c r="AL64" i="7"/>
  <c r="EP138" i="6"/>
  <c r="AL138" i="7"/>
  <c r="EP57" i="6"/>
  <c r="AL57" i="7"/>
  <c r="EP29" i="6"/>
  <c r="AL29" i="7"/>
  <c r="EP20" i="6"/>
  <c r="AL20" i="7"/>
  <c r="EP14" i="6"/>
  <c r="AL14" i="7"/>
  <c r="EP53" i="6"/>
  <c r="AL53" i="7"/>
  <c r="EP80" i="6"/>
  <c r="AL80" i="7"/>
  <c r="EP6" i="6"/>
  <c r="AL6" i="7"/>
  <c r="EP59" i="6"/>
  <c r="AL59" i="7"/>
  <c r="EP142" i="6"/>
  <c r="AL142" i="7"/>
  <c r="EP47" i="6"/>
  <c r="AL47" i="7"/>
  <c r="EP19" i="6"/>
  <c r="AL19" i="7"/>
  <c r="EP11" i="6"/>
  <c r="AL11" i="7"/>
  <c r="EP62" i="6"/>
  <c r="AL62" i="7"/>
  <c r="EP56" i="6"/>
  <c r="AL56" i="7"/>
  <c r="EP136" i="6"/>
  <c r="AL136" i="7"/>
  <c r="EP133" i="6"/>
  <c r="AL133" i="7"/>
  <c r="EL139" i="6"/>
  <c r="AH139" i="7"/>
  <c r="EL17" i="6"/>
  <c r="AH17" i="7"/>
  <c r="EL134" i="6"/>
  <c r="AH134" i="7"/>
  <c r="EL57" i="6"/>
  <c r="AH57" i="7"/>
  <c r="EL60" i="6"/>
  <c r="AH60" i="7"/>
  <c r="EL84" i="6"/>
  <c r="AH84" i="7"/>
  <c r="EL129" i="6"/>
  <c r="AH129" i="7"/>
  <c r="EL124" i="6"/>
  <c r="AH124" i="7"/>
  <c r="EL108" i="6"/>
  <c r="AH108" i="7"/>
  <c r="EL29" i="6"/>
  <c r="AH29" i="7"/>
  <c r="EL131" i="6"/>
  <c r="AH131" i="7"/>
  <c r="EL33" i="6"/>
  <c r="AH33" i="7"/>
  <c r="EL11" i="6"/>
  <c r="AH11" i="7"/>
  <c r="EL116" i="6"/>
  <c r="AH116" i="7"/>
  <c r="EL66" i="6"/>
  <c r="AH66" i="7"/>
  <c r="EL5" i="6"/>
  <c r="AH5" i="7"/>
  <c r="EL119" i="6"/>
  <c r="AH119" i="7"/>
  <c r="EH102" i="6"/>
  <c r="AD102" i="7"/>
  <c r="EH136" i="6"/>
  <c r="AD136" i="7"/>
  <c r="EH78" i="6"/>
  <c r="AD78" i="7"/>
  <c r="EH85" i="6"/>
  <c r="AD85" i="7"/>
  <c r="EH106" i="6"/>
  <c r="AD106" i="7"/>
  <c r="EH66" i="6"/>
  <c r="AD66" i="7"/>
  <c r="EH80" i="6"/>
  <c r="AD80" i="7"/>
  <c r="EH24" i="6"/>
  <c r="AD24" i="7"/>
  <c r="EH32" i="6"/>
  <c r="AD32" i="7"/>
  <c r="EH64" i="6"/>
  <c r="AD64" i="7"/>
  <c r="EH16" i="6"/>
  <c r="AD16" i="7"/>
  <c r="EH71" i="6"/>
  <c r="AD71" i="7"/>
  <c r="EH10" i="6"/>
  <c r="AD10" i="7"/>
  <c r="EH117" i="6"/>
  <c r="AD117" i="7"/>
  <c r="EH103" i="6"/>
  <c r="AD103" i="7"/>
  <c r="EH119" i="6"/>
  <c r="AD119" i="7"/>
  <c r="EH72" i="6"/>
  <c r="AD72" i="7"/>
  <c r="EH137" i="6"/>
  <c r="AD137" i="7"/>
  <c r="EK104" i="6"/>
  <c r="AG104" i="7"/>
  <c r="EK137" i="6"/>
  <c r="AG137" i="7"/>
  <c r="EK134" i="6"/>
  <c r="AG134" i="7"/>
  <c r="EK61" i="6"/>
  <c r="AG61" i="7"/>
  <c r="EK34" i="6"/>
  <c r="AG34" i="7"/>
  <c r="EK108" i="6"/>
  <c r="AG108" i="7"/>
  <c r="EK7" i="6"/>
  <c r="AG7" i="7"/>
  <c r="EK95" i="6"/>
  <c r="AG95" i="7"/>
  <c r="EK94" i="6"/>
  <c r="AG94" i="7"/>
  <c r="EK78" i="6"/>
  <c r="AG78" i="7"/>
  <c r="EK70" i="6"/>
  <c r="AG70" i="7"/>
  <c r="EK138" i="6"/>
  <c r="AG138" i="7"/>
  <c r="EK116" i="6"/>
  <c r="AG116" i="7"/>
  <c r="EK85" i="6"/>
  <c r="AG85" i="7"/>
  <c r="EK13" i="6"/>
  <c r="AG13" i="7"/>
  <c r="EK67" i="6"/>
  <c r="AG67" i="7"/>
  <c r="EK126" i="6"/>
  <c r="AG126" i="7"/>
  <c r="EK77" i="6"/>
  <c r="AG77" i="7"/>
  <c r="EO111" i="6"/>
  <c r="AK111" i="7"/>
  <c r="EO75" i="6"/>
  <c r="AK75" i="7"/>
  <c r="EO50" i="6"/>
  <c r="AK50" i="7"/>
  <c r="EO95" i="6"/>
  <c r="AK95" i="7"/>
  <c r="EO106" i="6"/>
  <c r="AK106" i="7"/>
  <c r="EO112" i="6"/>
  <c r="AK112" i="7"/>
  <c r="EO23" i="6"/>
  <c r="AK23" i="7"/>
  <c r="EO63" i="6"/>
  <c r="AK63" i="7"/>
  <c r="EO87" i="6"/>
  <c r="AK87" i="7"/>
  <c r="EO135" i="6"/>
  <c r="AK135" i="7"/>
  <c r="EO21" i="6"/>
  <c r="AK21" i="7"/>
  <c r="EO96" i="6"/>
  <c r="AK96" i="7"/>
  <c r="EO101" i="6"/>
  <c r="AK101" i="7"/>
  <c r="EO76" i="6"/>
  <c r="AK76" i="7"/>
  <c r="EO126" i="6"/>
  <c r="AK126" i="7"/>
  <c r="EO49" i="6"/>
  <c r="AK49" i="7"/>
  <c r="EO137" i="6"/>
  <c r="AK137" i="7"/>
  <c r="EG60" i="6"/>
  <c r="AC60" i="7"/>
  <c r="EG111" i="6"/>
  <c r="AC111" i="7"/>
  <c r="EG9" i="6"/>
  <c r="AC9" i="7"/>
  <c r="EG123" i="6"/>
  <c r="AC123" i="7"/>
  <c r="EG16" i="6"/>
  <c r="AC16" i="7"/>
  <c r="EG75" i="6"/>
  <c r="AC75" i="7"/>
  <c r="EG31" i="6"/>
  <c r="AC31" i="7"/>
  <c r="EG83" i="6"/>
  <c r="AC83" i="7"/>
  <c r="EG134" i="6"/>
  <c r="AC134" i="7"/>
  <c r="EG128" i="6"/>
  <c r="AC128" i="7"/>
  <c r="EG144" i="6"/>
  <c r="AC144" i="7"/>
  <c r="EG53" i="6"/>
  <c r="AC53" i="7"/>
  <c r="EG145" i="6"/>
  <c r="AC145" i="7"/>
  <c r="EG85" i="6"/>
  <c r="AC85" i="7"/>
  <c r="EG64" i="6"/>
  <c r="AC64" i="7"/>
  <c r="EG48" i="6"/>
  <c r="AC48" i="7"/>
  <c r="EG46" i="6"/>
  <c r="AC46" i="7"/>
  <c r="EG78" i="6"/>
  <c r="AC78" i="7"/>
  <c r="EN107" i="6"/>
  <c r="AJ107" i="7"/>
  <c r="EN144" i="6"/>
  <c r="AJ144" i="7"/>
  <c r="EN101" i="6"/>
  <c r="AJ101" i="7"/>
  <c r="EN74" i="6"/>
  <c r="AJ74" i="7"/>
  <c r="EN41" i="6"/>
  <c r="AJ41" i="7"/>
  <c r="EN15" i="6"/>
  <c r="AJ15" i="7"/>
  <c r="EN6" i="6"/>
  <c r="AJ6" i="7"/>
  <c r="EN117" i="6"/>
  <c r="AJ117" i="7"/>
  <c r="EN17" i="6"/>
  <c r="AJ17" i="7"/>
  <c r="EN48" i="6"/>
  <c r="AJ48" i="7"/>
  <c r="EN78" i="6"/>
  <c r="AJ78" i="7"/>
  <c r="EN145" i="6"/>
  <c r="AJ145" i="7"/>
  <c r="EN133" i="6"/>
  <c r="AJ133" i="7"/>
  <c r="EN131" i="6"/>
  <c r="AJ131" i="7"/>
  <c r="EN96" i="6"/>
  <c r="AJ96" i="7"/>
  <c r="EN14" i="6"/>
  <c r="AJ14" i="7"/>
  <c r="EN121" i="6"/>
  <c r="AJ121" i="7"/>
  <c r="EJ48" i="6"/>
  <c r="AF48" i="7"/>
  <c r="EJ71" i="6"/>
  <c r="AF71" i="7"/>
  <c r="EJ49" i="6"/>
  <c r="AF49" i="7"/>
  <c r="EJ133" i="6"/>
  <c r="AF133" i="7"/>
  <c r="EJ79" i="6"/>
  <c r="AF79" i="7"/>
  <c r="EJ144" i="6"/>
  <c r="AF144" i="7"/>
  <c r="EJ112" i="6"/>
  <c r="AF112" i="7"/>
  <c r="EJ143" i="6"/>
  <c r="AF143" i="7"/>
  <c r="EJ92" i="6"/>
  <c r="AF92" i="7"/>
  <c r="EJ76" i="6"/>
  <c r="AF76" i="7"/>
  <c r="EJ39" i="6"/>
  <c r="AF39" i="7"/>
  <c r="EJ93" i="6"/>
  <c r="AF93" i="7"/>
  <c r="EJ10" i="6"/>
  <c r="AF10" i="7"/>
  <c r="EJ136" i="6"/>
  <c r="AF136" i="7"/>
  <c r="EJ29" i="6"/>
  <c r="AF29" i="7"/>
  <c r="EJ23" i="6"/>
  <c r="AF23" i="7"/>
  <c r="EJ126" i="6"/>
  <c r="AF126" i="7"/>
  <c r="EJ53" i="6"/>
  <c r="AF53" i="7"/>
  <c r="EM109" i="6"/>
  <c r="AI109" i="7"/>
  <c r="EM34" i="6"/>
  <c r="AI34" i="7"/>
  <c r="EM57" i="6"/>
  <c r="AI57" i="7"/>
  <c r="EM10" i="6"/>
  <c r="AI10" i="7"/>
  <c r="EM97" i="6"/>
  <c r="AI97" i="7"/>
  <c r="EM65" i="6"/>
  <c r="AI65" i="7"/>
  <c r="EM130" i="6"/>
  <c r="AI130" i="7"/>
  <c r="EM124" i="6"/>
  <c r="AI124" i="7"/>
  <c r="EM63" i="6"/>
  <c r="AI63" i="7"/>
  <c r="EM83" i="6"/>
  <c r="AI83" i="7"/>
  <c r="EM100" i="6"/>
  <c r="AI100" i="7"/>
  <c r="EM81" i="6"/>
  <c r="AI81" i="7"/>
  <c r="EM40" i="6"/>
  <c r="AI40" i="7"/>
  <c r="EM118" i="6"/>
  <c r="AI118" i="7"/>
  <c r="EM31" i="6"/>
  <c r="AI31" i="7"/>
  <c r="EM121" i="6"/>
  <c r="AI121" i="7"/>
  <c r="EM60" i="6"/>
  <c r="AI60" i="7"/>
  <c r="EI136" i="6"/>
  <c r="AE136" i="7"/>
  <c r="EI111" i="6"/>
  <c r="AE111" i="7"/>
  <c r="EI24" i="6"/>
  <c r="AE24" i="7"/>
  <c r="EI65" i="6"/>
  <c r="AE65" i="7"/>
  <c r="EI39" i="6"/>
  <c r="AE39" i="7"/>
  <c r="EI142" i="6"/>
  <c r="AE142" i="7"/>
  <c r="EI79" i="6"/>
  <c r="AE79" i="7"/>
  <c r="EI113" i="6"/>
  <c r="AE113" i="7"/>
  <c r="EI144" i="6"/>
  <c r="AE144" i="7"/>
  <c r="EI101" i="6"/>
  <c r="AE101" i="7"/>
  <c r="EI145" i="6"/>
  <c r="AE145" i="7"/>
  <c r="EI42" i="6"/>
  <c r="AE42" i="7"/>
  <c r="EI90" i="6"/>
  <c r="AE90" i="7"/>
  <c r="EI71" i="6"/>
  <c r="AE71" i="7"/>
  <c r="EI110" i="6"/>
  <c r="AE110" i="7"/>
  <c r="EI57" i="6"/>
  <c r="AE57" i="7"/>
  <c r="EI69" i="6"/>
  <c r="AE69" i="7"/>
  <c r="ER138" i="6"/>
  <c r="AN138" i="7"/>
  <c r="ER109" i="6"/>
  <c r="AN109" i="7"/>
  <c r="ER74" i="6"/>
  <c r="AN74" i="7"/>
  <c r="ER57" i="6"/>
  <c r="AN57" i="7"/>
  <c r="ER80" i="6"/>
  <c r="AN80" i="7"/>
  <c r="ER119" i="6"/>
  <c r="AN119" i="7"/>
  <c r="ER45" i="6"/>
  <c r="AN45" i="7"/>
  <c r="ER63" i="6"/>
  <c r="AN63" i="7"/>
  <c r="ER113" i="6"/>
  <c r="AN113" i="7"/>
  <c r="ER23" i="6"/>
  <c r="AN23" i="7"/>
  <c r="ER112" i="6"/>
  <c r="AN112" i="7"/>
  <c r="ER82" i="6"/>
  <c r="AN82" i="7"/>
  <c r="ER16" i="6"/>
  <c r="AN16" i="7"/>
  <c r="ER40" i="6"/>
  <c r="AN40" i="7"/>
  <c r="ER33" i="6"/>
  <c r="AN33" i="7"/>
  <c r="ER47" i="6"/>
  <c r="AN47" i="7"/>
  <c r="ER65" i="6"/>
  <c r="AN65" i="7"/>
  <c r="ER133" i="6"/>
  <c r="AN133" i="7"/>
  <c r="EP58" i="6"/>
  <c r="AL58" i="7"/>
  <c r="EP15" i="6"/>
  <c r="AL15" i="7"/>
  <c r="EP85" i="6"/>
  <c r="AL85" i="7"/>
  <c r="EP73" i="6"/>
  <c r="AL73" i="7"/>
  <c r="EP137" i="6"/>
  <c r="AL137" i="7"/>
  <c r="EP105" i="6"/>
  <c r="AL105" i="7"/>
  <c r="EP35" i="6"/>
  <c r="AL35" i="7"/>
  <c r="EP67" i="6"/>
  <c r="AL67" i="7"/>
  <c r="EP125" i="6"/>
  <c r="AL125" i="7"/>
  <c r="EP76" i="6"/>
  <c r="AL76" i="7"/>
  <c r="EP77" i="6"/>
  <c r="AL77" i="7"/>
  <c r="EP27" i="6"/>
  <c r="AL27" i="7"/>
  <c r="EP9" i="6"/>
  <c r="AL9" i="7"/>
  <c r="EP113" i="6"/>
  <c r="AL113" i="7"/>
  <c r="EP25" i="6"/>
  <c r="AL25" i="7"/>
  <c r="EP13" i="6"/>
  <c r="AL13" i="7"/>
  <c r="EP98" i="6"/>
  <c r="AL98" i="7"/>
  <c r="EP68" i="6"/>
  <c r="AL68" i="7"/>
  <c r="EL140" i="6"/>
  <c r="AH140" i="7"/>
  <c r="EL97" i="6"/>
  <c r="AH97" i="7"/>
  <c r="EL26" i="6"/>
  <c r="AH26" i="7"/>
  <c r="EL144" i="6"/>
  <c r="AH144" i="7"/>
  <c r="EL121" i="6"/>
  <c r="AH121" i="7"/>
  <c r="EL48" i="6"/>
  <c r="AH48" i="7"/>
  <c r="EL111" i="6"/>
  <c r="AH111" i="7"/>
  <c r="EL118" i="6"/>
  <c r="AH118" i="7"/>
  <c r="EL37" i="6"/>
  <c r="AH37" i="7"/>
  <c r="EL36" i="6"/>
  <c r="AH36" i="7"/>
  <c r="EL88" i="6"/>
  <c r="AH88" i="7"/>
  <c r="EL13" i="6"/>
  <c r="AH13" i="7"/>
  <c r="EL127" i="6"/>
  <c r="AH127" i="7"/>
  <c r="EL113" i="6"/>
  <c r="AH113" i="7"/>
  <c r="EL53" i="6"/>
  <c r="AH53" i="7"/>
  <c r="EL9" i="6"/>
  <c r="AH9" i="7"/>
  <c r="EL76" i="6"/>
  <c r="AH76" i="7"/>
  <c r="EH99" i="6"/>
  <c r="AD99" i="7"/>
  <c r="EH83" i="6"/>
  <c r="AD83" i="7"/>
  <c r="EH114" i="6"/>
  <c r="AD114" i="7"/>
  <c r="EH51" i="6"/>
  <c r="AD51" i="7"/>
  <c r="EH75" i="6"/>
  <c r="AD75" i="7"/>
  <c r="EH57" i="6"/>
  <c r="AD57" i="7"/>
  <c r="EH142" i="6"/>
  <c r="AD142" i="7"/>
  <c r="EH7" i="6"/>
  <c r="AD7" i="7"/>
  <c r="EH105" i="6"/>
  <c r="AD105" i="7"/>
  <c r="EH44" i="6"/>
  <c r="AD44" i="7"/>
  <c r="EH12" i="6"/>
  <c r="AD12" i="7"/>
  <c r="EH36" i="6"/>
  <c r="AD36" i="7"/>
  <c r="EH30" i="6"/>
  <c r="AD30" i="7"/>
  <c r="EH53" i="6"/>
  <c r="AD53" i="7"/>
  <c r="EH50" i="6"/>
  <c r="AD50" i="7"/>
  <c r="EH98" i="6"/>
  <c r="AD98" i="7"/>
  <c r="EH29" i="6"/>
  <c r="AD29" i="7"/>
  <c r="EH56" i="6"/>
  <c r="AD56" i="7"/>
  <c r="EK80" i="6"/>
  <c r="AG80" i="7"/>
  <c r="EK40" i="6"/>
  <c r="AG40" i="7"/>
  <c r="EK119" i="6"/>
  <c r="AG119" i="7"/>
  <c r="EK114" i="6"/>
  <c r="AG114" i="7"/>
  <c r="EK57" i="6"/>
  <c r="AG57" i="7"/>
  <c r="EK87" i="6"/>
  <c r="AG87" i="7"/>
  <c r="EK66" i="6"/>
  <c r="AG66" i="7"/>
  <c r="EK60" i="6"/>
  <c r="AG60" i="7"/>
  <c r="EK93" i="6"/>
  <c r="AG93" i="7"/>
  <c r="EK83" i="6"/>
  <c r="AG83" i="7"/>
  <c r="EK54" i="6"/>
  <c r="AG54" i="7"/>
  <c r="EK31" i="6"/>
  <c r="AG31" i="7"/>
  <c r="EK36" i="6"/>
  <c r="AG36" i="7"/>
  <c r="EK72" i="6"/>
  <c r="AG72" i="7"/>
  <c r="EK74" i="6"/>
  <c r="AG74" i="7"/>
  <c r="EK17" i="6"/>
  <c r="AG17" i="7"/>
  <c r="EK99" i="6"/>
  <c r="AG99" i="7"/>
  <c r="EO66" i="6"/>
  <c r="AK66" i="7"/>
  <c r="EO70" i="6"/>
  <c r="AK70" i="7"/>
  <c r="EO72" i="6"/>
  <c r="AK72" i="7"/>
  <c r="EO28" i="6"/>
  <c r="AK28" i="7"/>
  <c r="EO88" i="6"/>
  <c r="AK88" i="7"/>
  <c r="EO132" i="6"/>
  <c r="AK132" i="7"/>
  <c r="EO85" i="6"/>
  <c r="AK85" i="7"/>
  <c r="EO119" i="6"/>
  <c r="AK119" i="7"/>
  <c r="EO9" i="6"/>
  <c r="AK9" i="7"/>
  <c r="EO74" i="6"/>
  <c r="AK74" i="7"/>
  <c r="EO118" i="6"/>
  <c r="AK118" i="7"/>
  <c r="EO131" i="6"/>
  <c r="AK131" i="7"/>
  <c r="EO138" i="6"/>
  <c r="AK138" i="7"/>
  <c r="EO46" i="6"/>
  <c r="AK46" i="7"/>
  <c r="EO48" i="6"/>
  <c r="AK48" i="7"/>
  <c r="EO97" i="6"/>
  <c r="AK97" i="7"/>
  <c r="EO35" i="6"/>
  <c r="AK35" i="7"/>
  <c r="EO120" i="6"/>
  <c r="AK120" i="7"/>
  <c r="EG102" i="6"/>
  <c r="AC102" i="7"/>
  <c r="EG95" i="6"/>
  <c r="AC95" i="7"/>
  <c r="EG87" i="6"/>
  <c r="AC87" i="7"/>
  <c r="EG74" i="6"/>
  <c r="AC74" i="7"/>
  <c r="EG135" i="6"/>
  <c r="AC135" i="7"/>
  <c r="EG86" i="6"/>
  <c r="AC86" i="7"/>
  <c r="EG42" i="6"/>
  <c r="AC42" i="7"/>
  <c r="EG26" i="6"/>
  <c r="AC26" i="7"/>
  <c r="EG36" i="6"/>
  <c r="AC36" i="7"/>
  <c r="EG107" i="6"/>
  <c r="AC107" i="7"/>
  <c r="EG138" i="6"/>
  <c r="AC138" i="7"/>
  <c r="EG117" i="6"/>
  <c r="AC117" i="7"/>
  <c r="EG84" i="6"/>
  <c r="AC84" i="7"/>
  <c r="EG57" i="6"/>
  <c r="AC57" i="7"/>
  <c r="EG51" i="6"/>
  <c r="AC51" i="7"/>
  <c r="EG69" i="6"/>
  <c r="AC69" i="7"/>
  <c r="EG115" i="6"/>
  <c r="AC115" i="7"/>
  <c r="EN36" i="6"/>
  <c r="AJ36" i="7"/>
  <c r="EN98" i="6"/>
  <c r="AJ98" i="7"/>
  <c r="EN27" i="6"/>
  <c r="AJ27" i="7"/>
  <c r="EN39" i="6"/>
  <c r="AJ39" i="7"/>
  <c r="EN63" i="6"/>
  <c r="AJ63" i="7"/>
  <c r="EN49" i="6"/>
  <c r="AJ49" i="7"/>
  <c r="EN59" i="6"/>
  <c r="AJ59" i="7"/>
  <c r="EN85" i="6"/>
  <c r="AJ85" i="7"/>
  <c r="EN82" i="6"/>
  <c r="AJ82" i="7"/>
  <c r="EN28" i="6"/>
  <c r="AJ28" i="7"/>
  <c r="EN69" i="6"/>
  <c r="AJ69" i="7"/>
  <c r="EN127" i="6"/>
  <c r="AJ127" i="7"/>
  <c r="EN111" i="6"/>
  <c r="AJ111" i="7"/>
  <c r="EN60" i="6"/>
  <c r="AJ60" i="7"/>
  <c r="EN122" i="6"/>
  <c r="AJ122" i="7"/>
  <c r="EN84" i="6"/>
  <c r="AJ84" i="7"/>
  <c r="EN92" i="6"/>
  <c r="AJ92" i="7"/>
  <c r="EJ131" i="6"/>
  <c r="AF131" i="7"/>
  <c r="EJ145" i="6"/>
  <c r="AF145" i="7"/>
  <c r="EJ132" i="6"/>
  <c r="AF132" i="7"/>
  <c r="EJ114" i="6"/>
  <c r="AF114" i="7"/>
  <c r="EJ42" i="6"/>
  <c r="AF42" i="7"/>
  <c r="EJ119" i="6"/>
  <c r="AF119" i="7"/>
  <c r="EJ31" i="6"/>
  <c r="AF31" i="7"/>
  <c r="EJ137" i="6"/>
  <c r="AF137" i="7"/>
  <c r="EJ69" i="6"/>
  <c r="AF69" i="7"/>
  <c r="EJ24" i="6"/>
  <c r="AF24" i="7"/>
  <c r="EJ63" i="6"/>
  <c r="AF63" i="7"/>
  <c r="EJ89" i="6"/>
  <c r="AF89" i="7"/>
  <c r="EJ128" i="6"/>
  <c r="AF128" i="7"/>
  <c r="EJ61" i="6"/>
  <c r="AF61" i="7"/>
  <c r="EJ130" i="6"/>
  <c r="AF130" i="7"/>
  <c r="EJ6" i="6"/>
  <c r="AF6" i="7"/>
  <c r="EJ43" i="6"/>
  <c r="AF43" i="7"/>
  <c r="EJ7" i="6"/>
  <c r="AF7" i="7"/>
  <c r="EN58" i="6"/>
  <c r="AJ58" i="7"/>
  <c r="EN32" i="6"/>
  <c r="AJ32" i="7"/>
  <c r="EN137" i="6"/>
  <c r="AJ137" i="7"/>
  <c r="EN61" i="6"/>
  <c r="AJ61" i="7"/>
  <c r="EN66" i="6"/>
  <c r="AJ66" i="7"/>
  <c r="EN90" i="6"/>
  <c r="AJ90" i="7"/>
  <c r="EN83" i="6"/>
  <c r="AJ83" i="7"/>
  <c r="EJ17" i="6"/>
  <c r="AF17" i="7"/>
  <c r="EJ125" i="6"/>
  <c r="AF125" i="7"/>
  <c r="EJ87" i="6"/>
  <c r="AF87" i="7"/>
  <c r="EJ70" i="6"/>
  <c r="AF70" i="7"/>
  <c r="EJ40" i="6"/>
  <c r="AF40" i="7"/>
  <c r="EJ37" i="6"/>
  <c r="AF37" i="7"/>
  <c r="EJ122" i="6"/>
  <c r="AF122" i="7"/>
  <c r="EJ100" i="6"/>
  <c r="AF100" i="7"/>
  <c r="EJ103" i="6"/>
  <c r="AF103" i="7"/>
  <c r="EJ94" i="6"/>
  <c r="AF94" i="7"/>
  <c r="EJ85" i="6"/>
  <c r="AF85" i="7"/>
  <c r="EJ72" i="6"/>
  <c r="AF72" i="7"/>
  <c r="EJ56" i="6"/>
  <c r="AF56" i="7"/>
  <c r="EJ27" i="6"/>
  <c r="AF27" i="7"/>
  <c r="EJ108" i="6"/>
  <c r="AF108" i="7"/>
  <c r="EJ113" i="6"/>
  <c r="AF113" i="7"/>
  <c r="EJ142" i="6"/>
  <c r="AF142" i="7"/>
  <c r="EJ140" i="6"/>
  <c r="AF140" i="7"/>
  <c r="AA3" i="7"/>
  <c r="EG5" i="6"/>
  <c r="AC5" i="7"/>
  <c r="EO12" i="1"/>
  <c r="EL9" i="1"/>
  <c r="EK17" i="1"/>
  <c r="DS3" i="1"/>
  <c r="AR85" i="7" l="1"/>
  <c r="BP85" i="7" s="1"/>
  <c r="AR114" i="7"/>
  <c r="BP114" i="7" s="1"/>
  <c r="AO86" i="7"/>
  <c r="BM86" i="7" s="1"/>
  <c r="AS80" i="7"/>
  <c r="BQ80" i="7" s="1"/>
  <c r="AT118" i="7"/>
  <c r="BR118" i="7" s="1"/>
  <c r="AX15" i="7"/>
  <c r="BV15" i="7" s="1"/>
  <c r="AQ144" i="7"/>
  <c r="BO144" i="7" s="1"/>
  <c r="AU34" i="7"/>
  <c r="BS34" i="7" s="1"/>
  <c r="AV133" i="7"/>
  <c r="BT133" i="7" s="1"/>
  <c r="AO144" i="7"/>
  <c r="BM144" i="7" s="1"/>
  <c r="AW63" i="7"/>
  <c r="BU63" i="7" s="1"/>
  <c r="AS78" i="7"/>
  <c r="BQ78" i="7" s="1"/>
  <c r="AP24" i="7"/>
  <c r="BN24" i="7" s="1"/>
  <c r="AT108" i="7"/>
  <c r="BR108" i="7" s="1"/>
  <c r="AX142" i="7"/>
  <c r="BV142" i="7" s="1"/>
  <c r="AZ141" i="7"/>
  <c r="BX141" i="7" s="1"/>
  <c r="AQ129" i="7"/>
  <c r="BO129" i="7" s="1"/>
  <c r="AU116" i="7"/>
  <c r="BS116" i="7" s="1"/>
  <c r="AY60" i="7"/>
  <c r="BW60" i="7" s="1"/>
  <c r="AR26" i="7"/>
  <c r="BP26" i="7" s="1"/>
  <c r="AV125" i="7"/>
  <c r="BT125" i="7" s="1"/>
  <c r="AO121" i="7"/>
  <c r="BM121" i="7" s="1"/>
  <c r="AW94" i="7"/>
  <c r="BU94" i="7" s="1"/>
  <c r="AS128" i="7"/>
  <c r="BQ128" i="7" s="1"/>
  <c r="AP43" i="7"/>
  <c r="BN43" i="7" s="1"/>
  <c r="AT22" i="7"/>
  <c r="BR22" i="7" s="1"/>
  <c r="AX130" i="7"/>
  <c r="BV130" i="7" s="1"/>
  <c r="AZ122" i="7"/>
  <c r="BX122" i="7" s="1"/>
  <c r="AQ48" i="7"/>
  <c r="BO48" i="7" s="1"/>
  <c r="AU140" i="7"/>
  <c r="BS140" i="7" s="1"/>
  <c r="AY21" i="7"/>
  <c r="BW21" i="7" s="1"/>
  <c r="AR105" i="7"/>
  <c r="BP105" i="7" s="1"/>
  <c r="AV118" i="7"/>
  <c r="BT118" i="7" s="1"/>
  <c r="AO109" i="7"/>
  <c r="BM109" i="7" s="1"/>
  <c r="AO142" i="7"/>
  <c r="BM142" i="7" s="1"/>
  <c r="AW136" i="7"/>
  <c r="BU136" i="7" s="1"/>
  <c r="AS97" i="7"/>
  <c r="BQ97" i="7" s="1"/>
  <c r="AP49" i="7"/>
  <c r="BN49" i="7" s="1"/>
  <c r="AP26" i="7"/>
  <c r="BN26" i="7" s="1"/>
  <c r="AT65" i="7"/>
  <c r="BR65" i="7" s="1"/>
  <c r="AT25" i="7"/>
  <c r="BR25" i="7" s="1"/>
  <c r="AX54" i="7"/>
  <c r="BV54" i="7" s="1"/>
  <c r="AX116" i="7"/>
  <c r="BV116" i="7" s="1"/>
  <c r="AX131" i="7"/>
  <c r="BV131" i="7" s="1"/>
  <c r="AX129" i="7"/>
  <c r="BV129" i="7" s="1"/>
  <c r="AZ103" i="7"/>
  <c r="BX103" i="7" s="1"/>
  <c r="AZ52" i="7"/>
  <c r="BX52" i="7" s="1"/>
  <c r="AZ30" i="7"/>
  <c r="BX30" i="7" s="1"/>
  <c r="AZ78" i="7"/>
  <c r="BX78" i="7" s="1"/>
  <c r="AQ78" i="7"/>
  <c r="BO78" i="7" s="1"/>
  <c r="AQ47" i="7"/>
  <c r="BO47" i="7" s="1"/>
  <c r="AQ55" i="7"/>
  <c r="BO55" i="7" s="1"/>
  <c r="AQ10" i="7"/>
  <c r="BO10" i="7" s="1"/>
  <c r="AU42" i="7"/>
  <c r="BS42" i="7" s="1"/>
  <c r="AU92" i="7"/>
  <c r="BS92" i="7" s="1"/>
  <c r="AU72" i="7"/>
  <c r="BS72" i="7" s="1"/>
  <c r="AU76" i="7"/>
  <c r="BS76" i="7" s="1"/>
  <c r="AU50" i="7"/>
  <c r="BS50" i="7" s="1"/>
  <c r="AY104" i="7"/>
  <c r="BW104" i="7" s="1"/>
  <c r="AY57" i="7"/>
  <c r="BW57" i="7" s="1"/>
  <c r="AY81" i="7"/>
  <c r="BW81" i="7" s="1"/>
  <c r="AY79" i="7"/>
  <c r="BW79" i="7" s="1"/>
  <c r="AR120" i="7"/>
  <c r="BP120" i="7" s="1"/>
  <c r="AR88" i="7"/>
  <c r="BP88" i="7" s="1"/>
  <c r="AR11" i="7"/>
  <c r="BP11" i="7" s="1"/>
  <c r="AR9" i="7"/>
  <c r="BP9" i="7" s="1"/>
  <c r="AV71" i="7"/>
  <c r="BT71" i="7" s="1"/>
  <c r="AV104" i="7"/>
  <c r="BT104" i="7" s="1"/>
  <c r="AV16" i="7"/>
  <c r="BT16" i="7" s="1"/>
  <c r="AV99" i="7"/>
  <c r="BT99" i="7" s="1"/>
  <c r="AV25" i="7"/>
  <c r="BT25" i="7" s="1"/>
  <c r="AO108" i="7"/>
  <c r="BM108" i="7" s="1"/>
  <c r="AO55" i="7"/>
  <c r="BM55" i="7" s="1"/>
  <c r="AO106" i="7"/>
  <c r="BM106" i="7" s="1"/>
  <c r="AW129" i="7"/>
  <c r="BU129" i="7" s="1"/>
  <c r="AW22" i="7"/>
  <c r="BU22" i="7" s="1"/>
  <c r="AW86" i="7"/>
  <c r="BU86" i="7" s="1"/>
  <c r="AS35" i="7"/>
  <c r="BQ35" i="7" s="1"/>
  <c r="AS43" i="7"/>
  <c r="BQ43" i="7" s="1"/>
  <c r="AS129" i="7"/>
  <c r="BQ129" i="7" s="1"/>
  <c r="AS71" i="7"/>
  <c r="BQ71" i="7" s="1"/>
  <c r="AP113" i="7"/>
  <c r="BN113" i="7" s="1"/>
  <c r="AP112" i="7"/>
  <c r="BN112" i="7" s="1"/>
  <c r="AP52" i="7"/>
  <c r="BN52" i="7" s="1"/>
  <c r="AP127" i="7"/>
  <c r="BN127" i="7" s="1"/>
  <c r="AT82" i="7"/>
  <c r="BR82" i="7" s="1"/>
  <c r="AT91" i="7"/>
  <c r="BR91" i="7" s="1"/>
  <c r="AT39" i="7"/>
  <c r="BR39" i="7" s="1"/>
  <c r="AT89" i="7"/>
  <c r="BR89" i="7" s="1"/>
  <c r="AT74" i="7"/>
  <c r="BR74" i="7" s="1"/>
  <c r="AX140" i="7"/>
  <c r="BV140" i="7" s="1"/>
  <c r="AX145" i="7"/>
  <c r="BV145" i="7" s="1"/>
  <c r="AX24" i="7"/>
  <c r="BV24" i="7" s="1"/>
  <c r="AX127" i="7"/>
  <c r="BV127" i="7" s="1"/>
  <c r="AZ136" i="7"/>
  <c r="BX136" i="7" s="1"/>
  <c r="AZ135" i="7"/>
  <c r="BX135" i="7" s="1"/>
  <c r="AZ102" i="7"/>
  <c r="BX102" i="7" s="1"/>
  <c r="AZ108" i="7"/>
  <c r="BX108" i="7" s="1"/>
  <c r="AZ18" i="7"/>
  <c r="BX18" i="7" s="1"/>
  <c r="AQ17" i="7"/>
  <c r="BO17" i="7" s="1"/>
  <c r="AQ18" i="7"/>
  <c r="BO18" i="7" s="1"/>
  <c r="AQ19" i="7"/>
  <c r="BO19" i="7" s="1"/>
  <c r="AQ9" i="7"/>
  <c r="BO9" i="7" s="1"/>
  <c r="AU24" i="7"/>
  <c r="BS24" i="7" s="1"/>
  <c r="AU104" i="7"/>
  <c r="BS104" i="7" s="1"/>
  <c r="AU135" i="7"/>
  <c r="BS135" i="7" s="1"/>
  <c r="AU95" i="7"/>
  <c r="BS95" i="7" s="1"/>
  <c r="AY5" i="7"/>
  <c r="BW5" i="7" s="1"/>
  <c r="AY101" i="7"/>
  <c r="BW101" i="7" s="1"/>
  <c r="AY93" i="7"/>
  <c r="BW93" i="7" s="1"/>
  <c r="AY49" i="7"/>
  <c r="BW49" i="7" s="1"/>
  <c r="AY96" i="7"/>
  <c r="BW96" i="7" s="1"/>
  <c r="AR14" i="7"/>
  <c r="BP14" i="7" s="1"/>
  <c r="AR117" i="7"/>
  <c r="BP117" i="7" s="1"/>
  <c r="AR32" i="7"/>
  <c r="BP32" i="7" s="1"/>
  <c r="AR111" i="7"/>
  <c r="BP111" i="7" s="1"/>
  <c r="AV35" i="7"/>
  <c r="BT35" i="7" s="1"/>
  <c r="AV140" i="7"/>
  <c r="BT140" i="7" s="1"/>
  <c r="AV87" i="7"/>
  <c r="BT87" i="7" s="1"/>
  <c r="AV100" i="7"/>
  <c r="BT100" i="7" s="1"/>
  <c r="AV136" i="7"/>
  <c r="BT136" i="7" s="1"/>
  <c r="AO38" i="7"/>
  <c r="BM38" i="7" s="1"/>
  <c r="AO17" i="7"/>
  <c r="BM17" i="7" s="1"/>
  <c r="AO14" i="7"/>
  <c r="BM14" i="7" s="1"/>
  <c r="AO91" i="7"/>
  <c r="BM91" i="7" s="1"/>
  <c r="AW55" i="7"/>
  <c r="BU55" i="7" s="1"/>
  <c r="AW141" i="7"/>
  <c r="BU141" i="7" s="1"/>
  <c r="AW62" i="7"/>
  <c r="BU62" i="7" s="1"/>
  <c r="AW78" i="7"/>
  <c r="BU78" i="7" s="1"/>
  <c r="AW113" i="7"/>
  <c r="BU113" i="7" s="1"/>
  <c r="AS49" i="7"/>
  <c r="BQ49" i="7" s="1"/>
  <c r="AS98" i="7"/>
  <c r="BQ98" i="7" s="1"/>
  <c r="AS144" i="7"/>
  <c r="BQ144" i="7" s="1"/>
  <c r="AS115" i="7"/>
  <c r="BQ115" i="7" s="1"/>
  <c r="AP121" i="7"/>
  <c r="BN121" i="7" s="1"/>
  <c r="AP33" i="7"/>
  <c r="BN33" i="7" s="1"/>
  <c r="AP65" i="7"/>
  <c r="BN65" i="7" s="1"/>
  <c r="AP38" i="7"/>
  <c r="BN38" i="7" s="1"/>
  <c r="AT87" i="7"/>
  <c r="BR87" i="7" s="1"/>
  <c r="AT141" i="7"/>
  <c r="BR141" i="7" s="1"/>
  <c r="AT93" i="7"/>
  <c r="BR93" i="7" s="1"/>
  <c r="AT110" i="7"/>
  <c r="BR110" i="7" s="1"/>
  <c r="AT117" i="7"/>
  <c r="BR117" i="7" s="1"/>
  <c r="AX28" i="7"/>
  <c r="BV28" i="7" s="1"/>
  <c r="AX17" i="7"/>
  <c r="BV17" i="7" s="1"/>
  <c r="AX94" i="7"/>
  <c r="BV94" i="7" s="1"/>
  <c r="AX88" i="7"/>
  <c r="BV88" i="7" s="1"/>
  <c r="AZ7" i="7"/>
  <c r="BX7" i="7" s="1"/>
  <c r="AZ29" i="7"/>
  <c r="BX29" i="7" s="1"/>
  <c r="AZ117" i="7"/>
  <c r="BX117" i="7" s="1"/>
  <c r="AZ126" i="7"/>
  <c r="BX126" i="7" s="1"/>
  <c r="AZ49" i="7"/>
  <c r="BX49" i="7" s="1"/>
  <c r="AQ121" i="7"/>
  <c r="BO121" i="7" s="1"/>
  <c r="AQ137" i="7"/>
  <c r="BO137" i="7" s="1"/>
  <c r="AR121" i="7"/>
  <c r="BP121" i="7" s="1"/>
  <c r="AR109" i="7"/>
  <c r="BP109" i="7" s="1"/>
  <c r="AR99" i="7"/>
  <c r="BP99" i="7" s="1"/>
  <c r="AR138" i="7"/>
  <c r="BP138" i="7" s="1"/>
  <c r="AR110" i="7"/>
  <c r="BP110" i="7" s="1"/>
  <c r="AV29" i="7"/>
  <c r="BT29" i="7" s="1"/>
  <c r="AV50" i="7"/>
  <c r="BT50" i="7" s="1"/>
  <c r="AV109" i="7"/>
  <c r="BT109" i="7" s="1"/>
  <c r="AV88" i="7"/>
  <c r="BT88" i="7" s="1"/>
  <c r="AO32" i="7"/>
  <c r="BM32" i="7" s="1"/>
  <c r="AO39" i="7"/>
  <c r="BM39" i="7" s="1"/>
  <c r="AO20" i="7"/>
  <c r="BM20" i="7" s="1"/>
  <c r="AO139" i="7"/>
  <c r="BM139" i="7" s="1"/>
  <c r="AO143" i="7"/>
  <c r="BM143" i="7" s="1"/>
  <c r="AW8" i="7"/>
  <c r="BU8" i="7" s="1"/>
  <c r="AW93" i="7"/>
  <c r="BU93" i="7" s="1"/>
  <c r="AW67" i="7"/>
  <c r="BU67" i="7" s="1"/>
  <c r="AW47" i="7"/>
  <c r="BU47" i="7" s="1"/>
  <c r="AS69" i="7"/>
  <c r="BQ69" i="7" s="1"/>
  <c r="AS65" i="7"/>
  <c r="BQ65" i="7" s="1"/>
  <c r="AS84" i="7"/>
  <c r="BQ84" i="7" s="1"/>
  <c r="AS110" i="7"/>
  <c r="BQ110" i="7" s="1"/>
  <c r="AP13" i="7"/>
  <c r="BN13" i="7" s="1"/>
  <c r="AP63" i="7"/>
  <c r="BN63" i="7" s="1"/>
  <c r="AP123" i="7"/>
  <c r="BN123" i="7" s="1"/>
  <c r="AP45" i="7"/>
  <c r="BN45" i="7" s="1"/>
  <c r="AP35" i="7"/>
  <c r="BN35" i="7" s="1"/>
  <c r="AT94" i="7"/>
  <c r="BR94" i="7" s="1"/>
  <c r="AT81" i="7"/>
  <c r="BR81" i="7" s="1"/>
  <c r="AT47" i="7"/>
  <c r="BR47" i="7" s="1"/>
  <c r="AT130" i="7"/>
  <c r="BR130" i="7" s="1"/>
  <c r="AX132" i="7"/>
  <c r="BV132" i="7" s="1"/>
  <c r="AX144" i="7"/>
  <c r="BV144" i="7" s="1"/>
  <c r="AX16" i="7"/>
  <c r="BV16" i="7" s="1"/>
  <c r="AX128" i="7"/>
  <c r="BV128" i="7" s="1"/>
  <c r="AX46" i="7"/>
  <c r="BV46" i="7" s="1"/>
  <c r="AZ20" i="7"/>
  <c r="BX20" i="7" s="1"/>
  <c r="AZ77" i="7"/>
  <c r="BX77" i="7" s="1"/>
  <c r="AZ143" i="7"/>
  <c r="BX143" i="7" s="1"/>
  <c r="AZ87" i="7"/>
  <c r="BX87" i="7" s="1"/>
  <c r="AQ99" i="7"/>
  <c r="BO99" i="7" s="1"/>
  <c r="AQ20" i="7"/>
  <c r="BO20" i="7" s="1"/>
  <c r="AQ33" i="7"/>
  <c r="BO33" i="7" s="1"/>
  <c r="AQ100" i="7"/>
  <c r="BO100" i="7" s="1"/>
  <c r="AQ120" i="7"/>
  <c r="BO120" i="7" s="1"/>
  <c r="AU106" i="7"/>
  <c r="BS106" i="7" s="1"/>
  <c r="AU119" i="7"/>
  <c r="BS119" i="7" s="1"/>
  <c r="AU27" i="7"/>
  <c r="BS27" i="7" s="1"/>
  <c r="AU16" i="7"/>
  <c r="BS16" i="7" s="1"/>
  <c r="AY78" i="7"/>
  <c r="BW78" i="7" s="1"/>
  <c r="AY50" i="7"/>
  <c r="BW50" i="7" s="1"/>
  <c r="AY116" i="7"/>
  <c r="BW116" i="7" s="1"/>
  <c r="AY65" i="7"/>
  <c r="BW65" i="7" s="1"/>
  <c r="AY134" i="7"/>
  <c r="BW134" i="7" s="1"/>
  <c r="AQ36" i="7"/>
  <c r="BO36" i="7" s="1"/>
  <c r="AU30" i="7"/>
  <c r="BS30" i="7" s="1"/>
  <c r="AU91" i="7"/>
  <c r="BS91" i="7" s="1"/>
  <c r="AU126" i="7"/>
  <c r="BS126" i="7" s="1"/>
  <c r="AU103" i="7"/>
  <c r="BS103" i="7" s="1"/>
  <c r="AY123" i="7"/>
  <c r="BW123" i="7" s="1"/>
  <c r="AY135" i="7"/>
  <c r="BW135" i="7" s="1"/>
  <c r="AY94" i="7"/>
  <c r="BW94" i="7" s="1"/>
  <c r="AY136" i="7"/>
  <c r="BW136" i="7" s="1"/>
  <c r="AV141" i="7"/>
  <c r="BT141" i="7" s="1"/>
  <c r="AV89" i="7"/>
  <c r="BT89" i="7" s="1"/>
  <c r="AO61" i="7"/>
  <c r="BM61" i="7" s="1"/>
  <c r="AO89" i="7"/>
  <c r="BM89" i="7" s="1"/>
  <c r="AO19" i="7"/>
  <c r="BM19" i="7" s="1"/>
  <c r="AO40" i="7"/>
  <c r="BM40" i="7" s="1"/>
  <c r="AO8" i="7"/>
  <c r="BM8" i="7" s="1"/>
  <c r="AW103" i="7"/>
  <c r="BU103" i="7" s="1"/>
  <c r="AW54" i="7"/>
  <c r="BU54" i="7" s="1"/>
  <c r="AW143" i="7"/>
  <c r="BU143" i="7" s="1"/>
  <c r="AW145" i="7"/>
  <c r="BU145" i="7" s="1"/>
  <c r="AS107" i="7"/>
  <c r="BQ107" i="7" s="1"/>
  <c r="AS103" i="7"/>
  <c r="BQ103" i="7" s="1"/>
  <c r="AS132" i="7"/>
  <c r="BQ132" i="7" s="1"/>
  <c r="AS121" i="7"/>
  <c r="BQ121" i="7" s="1"/>
  <c r="AS52" i="7"/>
  <c r="BQ52" i="7" s="1"/>
  <c r="AP14" i="7"/>
  <c r="BN14" i="7" s="1"/>
  <c r="AP118" i="7"/>
  <c r="BN118" i="7" s="1"/>
  <c r="AP77" i="7"/>
  <c r="BN77" i="7" s="1"/>
  <c r="AP31" i="7"/>
  <c r="BN31" i="7" s="1"/>
  <c r="AT46" i="7"/>
  <c r="BR46" i="7" s="1"/>
  <c r="AT123" i="7"/>
  <c r="BR123" i="7" s="1"/>
  <c r="AT142" i="7"/>
  <c r="BR142" i="7" s="1"/>
  <c r="AT30" i="7"/>
  <c r="BR30" i="7" s="1"/>
  <c r="AT114" i="7"/>
  <c r="BR114" i="7" s="1"/>
  <c r="AX63" i="7"/>
  <c r="BV63" i="7" s="1"/>
  <c r="AX18" i="7"/>
  <c r="BV18" i="7" s="1"/>
  <c r="AX79" i="7"/>
  <c r="BV79" i="7" s="1"/>
  <c r="AX109" i="7"/>
  <c r="BV109" i="7" s="1"/>
  <c r="AZ123" i="7"/>
  <c r="BX123" i="7" s="1"/>
  <c r="AZ62" i="7"/>
  <c r="BX62" i="7" s="1"/>
  <c r="AZ69" i="7"/>
  <c r="BX69" i="7" s="1"/>
  <c r="AZ99" i="7"/>
  <c r="BX99" i="7" s="1"/>
  <c r="AQ143" i="7"/>
  <c r="BO143" i="7" s="1"/>
  <c r="AQ81" i="7"/>
  <c r="BO81" i="7" s="1"/>
  <c r="AQ127" i="7"/>
  <c r="BO127" i="7" s="1"/>
  <c r="AQ72" i="7"/>
  <c r="BO72" i="7" s="1"/>
  <c r="AQ87" i="7"/>
  <c r="BO87" i="7" s="1"/>
  <c r="AU98" i="7"/>
  <c r="BS98" i="7" s="1"/>
  <c r="AU54" i="7"/>
  <c r="BS54" i="7" s="1"/>
  <c r="AU58" i="7"/>
  <c r="BS58" i="7" s="1"/>
  <c r="AU123" i="7"/>
  <c r="BS123" i="7" s="1"/>
  <c r="AY56" i="7"/>
  <c r="BW56" i="7" s="1"/>
  <c r="AY144" i="7"/>
  <c r="BW144" i="7" s="1"/>
  <c r="AY74" i="7"/>
  <c r="BW74" i="7" s="1"/>
  <c r="AY120" i="7"/>
  <c r="BW120" i="7" s="1"/>
  <c r="AY86" i="7"/>
  <c r="BW86" i="7" s="1"/>
  <c r="AY140" i="7"/>
  <c r="BW140" i="7" s="1"/>
  <c r="AY76" i="7"/>
  <c r="BW76" i="7" s="1"/>
  <c r="AY9" i="7"/>
  <c r="BW9" i="7" s="1"/>
  <c r="AY59" i="7"/>
  <c r="BW59" i="7" s="1"/>
  <c r="AU69" i="7"/>
  <c r="BS69" i="7" s="1"/>
  <c r="AV32" i="7"/>
  <c r="BT32" i="7" s="1"/>
  <c r="AV92" i="7"/>
  <c r="BT92" i="7" s="1"/>
  <c r="AO107" i="7"/>
  <c r="BM107" i="7" s="1"/>
  <c r="AW28" i="7"/>
  <c r="BU28" i="7" s="1"/>
  <c r="AS57" i="7"/>
  <c r="BQ57" i="7" s="1"/>
  <c r="AT9" i="7"/>
  <c r="BR9" i="7" s="1"/>
  <c r="AX76" i="7"/>
  <c r="BV76" i="7" s="1"/>
  <c r="AQ69" i="7"/>
  <c r="BO69" i="7" s="1"/>
  <c r="AU83" i="7"/>
  <c r="BS83" i="7" s="1"/>
  <c r="AV121" i="7"/>
  <c r="BT121" i="7" s="1"/>
  <c r="AW96" i="7"/>
  <c r="BU96" i="7" s="1"/>
  <c r="AX53" i="7"/>
  <c r="BV53" i="7" s="1"/>
  <c r="AT98" i="7"/>
  <c r="BR98" i="7" s="1"/>
  <c r="AR87" i="7"/>
  <c r="BP87" i="7" s="1"/>
  <c r="AR89" i="7"/>
  <c r="BP89" i="7" s="1"/>
  <c r="AV36" i="7"/>
  <c r="BT36" i="7" s="1"/>
  <c r="AW97" i="7"/>
  <c r="BU97" i="7" s="1"/>
  <c r="AS36" i="7"/>
  <c r="BQ36" i="7" s="1"/>
  <c r="AP142" i="7"/>
  <c r="BN142" i="7" s="1"/>
  <c r="AX113" i="7"/>
  <c r="BV113" i="7" s="1"/>
  <c r="AZ57" i="7"/>
  <c r="BX57" i="7" s="1"/>
  <c r="AU118" i="7"/>
  <c r="BS118" i="7" s="1"/>
  <c r="AR143" i="7"/>
  <c r="BP143" i="7" s="1"/>
  <c r="AV41" i="7"/>
  <c r="BT41" i="7" s="1"/>
  <c r="AO9" i="7"/>
  <c r="BM9" i="7" s="1"/>
  <c r="AS77" i="7"/>
  <c r="BQ77" i="7" s="1"/>
  <c r="AS137" i="7"/>
  <c r="BQ137" i="7" s="1"/>
  <c r="AT119" i="7"/>
  <c r="BR119" i="7" s="1"/>
  <c r="AT139" i="7"/>
  <c r="BR139" i="7" s="1"/>
  <c r="AZ28" i="7"/>
  <c r="BX28" i="7" s="1"/>
  <c r="AZ90" i="7"/>
  <c r="BX90" i="7" s="1"/>
  <c r="AQ32" i="7"/>
  <c r="BO32" i="7" s="1"/>
  <c r="AU99" i="7"/>
  <c r="BS99" i="7" s="1"/>
  <c r="AY109" i="7"/>
  <c r="BW109" i="7" s="1"/>
  <c r="AR44" i="7"/>
  <c r="BP44" i="7" s="1"/>
  <c r="AV57" i="7"/>
  <c r="BT57" i="7" s="1"/>
  <c r="AO116" i="7"/>
  <c r="BM116" i="7" s="1"/>
  <c r="AO114" i="7"/>
  <c r="BM114" i="7" s="1"/>
  <c r="AW98" i="7"/>
  <c r="BU98" i="7" s="1"/>
  <c r="AS124" i="7"/>
  <c r="BQ124" i="7" s="1"/>
  <c r="AP15" i="7"/>
  <c r="BN15" i="7" s="1"/>
  <c r="AT70" i="7"/>
  <c r="BR70" i="7" s="1"/>
  <c r="AX10" i="7"/>
  <c r="BV10" i="7" s="1"/>
  <c r="AZ9" i="7"/>
  <c r="BX9" i="7" s="1"/>
  <c r="AQ43" i="7"/>
  <c r="BO43" i="7" s="1"/>
  <c r="AU101" i="7"/>
  <c r="BS101" i="7" s="1"/>
  <c r="AY73" i="7"/>
  <c r="BW73" i="7" s="1"/>
  <c r="AR97" i="7"/>
  <c r="BP97" i="7" s="1"/>
  <c r="AR102" i="7"/>
  <c r="BP102" i="7" s="1"/>
  <c r="AV105" i="7"/>
  <c r="BT105" i="7" s="1"/>
  <c r="AO101" i="7"/>
  <c r="BM101" i="7" s="1"/>
  <c r="AS42" i="7"/>
  <c r="BQ42" i="7" s="1"/>
  <c r="AT19" i="7"/>
  <c r="BR19" i="7" s="1"/>
  <c r="AW30" i="7"/>
  <c r="BU30" i="7" s="1"/>
  <c r="AR27" i="7"/>
  <c r="BP27" i="7" s="1"/>
  <c r="AR37" i="7"/>
  <c r="BP37" i="7" s="1"/>
  <c r="AV66" i="7"/>
  <c r="BT66" i="7" s="1"/>
  <c r="AR130" i="7"/>
  <c r="BP130" i="7" s="1"/>
  <c r="AR31" i="7"/>
  <c r="BP31" i="7" s="1"/>
  <c r="AV84" i="7"/>
  <c r="BT84" i="7" s="1"/>
  <c r="AV85" i="7"/>
  <c r="BT85" i="7" s="1"/>
  <c r="AO115" i="7"/>
  <c r="BM115" i="7" s="1"/>
  <c r="AO36" i="7"/>
  <c r="BM36" i="7" s="1"/>
  <c r="AO102" i="7"/>
  <c r="BM102" i="7" s="1"/>
  <c r="AW118" i="7"/>
  <c r="BU118" i="7" s="1"/>
  <c r="AW85" i="7"/>
  <c r="BU85" i="7" s="1"/>
  <c r="AW72" i="7"/>
  <c r="BU72" i="7" s="1"/>
  <c r="AS31" i="7"/>
  <c r="BQ31" i="7" s="1"/>
  <c r="AS60" i="7"/>
  <c r="BQ60" i="7" s="1"/>
  <c r="AS114" i="7"/>
  <c r="BQ114" i="7" s="1"/>
  <c r="AP56" i="7"/>
  <c r="BN56" i="7" s="1"/>
  <c r="AP53" i="7"/>
  <c r="BN53" i="7" s="1"/>
  <c r="AP44" i="7"/>
  <c r="BN44" i="7" s="1"/>
  <c r="AP57" i="7"/>
  <c r="BN57" i="7" s="1"/>
  <c r="AP83" i="7"/>
  <c r="BN83" i="7" s="1"/>
  <c r="AT53" i="7"/>
  <c r="BR53" i="7" s="1"/>
  <c r="AT88" i="7"/>
  <c r="BR88" i="7" s="1"/>
  <c r="AT111" i="7"/>
  <c r="BR111" i="7" s="1"/>
  <c r="AT26" i="7"/>
  <c r="BR26" i="7" s="1"/>
  <c r="AX9" i="7"/>
  <c r="BV9" i="7" s="1"/>
  <c r="AX125" i="7"/>
  <c r="BV125" i="7" s="1"/>
  <c r="AX137" i="7"/>
  <c r="BV137" i="7" s="1"/>
  <c r="AX58" i="7"/>
  <c r="BV58" i="7" s="1"/>
  <c r="AZ33" i="7"/>
  <c r="BX33" i="7" s="1"/>
  <c r="AZ112" i="7"/>
  <c r="BX112" i="7" s="1"/>
  <c r="AZ45" i="7"/>
  <c r="BX45" i="7" s="1"/>
  <c r="AZ74" i="7"/>
  <c r="BX74" i="7" s="1"/>
  <c r="AQ57" i="7"/>
  <c r="BO57" i="7" s="1"/>
  <c r="AQ42" i="7"/>
  <c r="BO42" i="7" s="1"/>
  <c r="AQ113" i="7"/>
  <c r="BO113" i="7" s="1"/>
  <c r="AQ65" i="7"/>
  <c r="BO65" i="7" s="1"/>
  <c r="AU60" i="7"/>
  <c r="BS60" i="7" s="1"/>
  <c r="AU40" i="7"/>
  <c r="BS40" i="7" s="1"/>
  <c r="AU63" i="7"/>
  <c r="BS63" i="7" s="1"/>
  <c r="AU97" i="7"/>
  <c r="BS97" i="7" s="1"/>
  <c r="AU109" i="7"/>
  <c r="BS109" i="7" s="1"/>
  <c r="AR29" i="7"/>
  <c r="BP29" i="7" s="1"/>
  <c r="AR39" i="7"/>
  <c r="BP39" i="7" s="1"/>
  <c r="AR112" i="7"/>
  <c r="BP112" i="7" s="1"/>
  <c r="AR49" i="7"/>
  <c r="BP49" i="7" s="1"/>
  <c r="AV14" i="7"/>
  <c r="BT14" i="7" s="1"/>
  <c r="AV145" i="7"/>
  <c r="BT145" i="7" s="1"/>
  <c r="AV117" i="7"/>
  <c r="BT117" i="7" s="1"/>
  <c r="AV74" i="7"/>
  <c r="BT74" i="7" s="1"/>
  <c r="AO78" i="7"/>
  <c r="BM78" i="7" s="1"/>
  <c r="AO85" i="7"/>
  <c r="BM85" i="7" s="1"/>
  <c r="AO128" i="7"/>
  <c r="BM128" i="7" s="1"/>
  <c r="AO75" i="7"/>
  <c r="BM75" i="7" s="1"/>
  <c r="AO111" i="7"/>
  <c r="BM111" i="7" s="1"/>
  <c r="AW126" i="7"/>
  <c r="BU126" i="7" s="1"/>
  <c r="AW21" i="7"/>
  <c r="BU21" i="7" s="1"/>
  <c r="AW23" i="7"/>
  <c r="BU23" i="7" s="1"/>
  <c r="AW50" i="7"/>
  <c r="BU50" i="7" s="1"/>
  <c r="AS126" i="7"/>
  <c r="BQ126" i="7" s="1"/>
  <c r="AS116" i="7"/>
  <c r="BQ116" i="7" s="1"/>
  <c r="AS94" i="7"/>
  <c r="BQ94" i="7" s="1"/>
  <c r="AS34" i="7"/>
  <c r="BQ34" i="7" s="1"/>
  <c r="AS104" i="7"/>
  <c r="BQ104" i="7" s="1"/>
  <c r="AP103" i="7"/>
  <c r="BN103" i="7" s="1"/>
  <c r="AP16" i="7"/>
  <c r="BN16" i="7" s="1"/>
  <c r="AP80" i="7"/>
  <c r="BN80" i="7" s="1"/>
  <c r="AP78" i="7"/>
  <c r="BN78" i="7" s="1"/>
  <c r="AT5" i="7"/>
  <c r="BR5" i="7" s="1"/>
  <c r="AT33" i="7"/>
  <c r="BR33" i="7" s="1"/>
  <c r="AT124" i="7"/>
  <c r="BR124" i="7" s="1"/>
  <c r="AT57" i="7"/>
  <c r="BR57" i="7" s="1"/>
  <c r="AX133" i="7"/>
  <c r="BV133" i="7" s="1"/>
  <c r="AX11" i="7"/>
  <c r="BV11" i="7" s="1"/>
  <c r="AX59" i="7"/>
  <c r="BV59" i="7" s="1"/>
  <c r="AX14" i="7"/>
  <c r="BV14" i="7" s="1"/>
  <c r="AX138" i="7"/>
  <c r="BV138" i="7" s="1"/>
  <c r="AZ115" i="7"/>
  <c r="BX115" i="7" s="1"/>
  <c r="AZ36" i="7"/>
  <c r="BX36" i="7" s="1"/>
  <c r="AZ110" i="7"/>
  <c r="BX110" i="7" s="1"/>
  <c r="AZ114" i="7"/>
  <c r="BX114" i="7" s="1"/>
  <c r="AQ77" i="7"/>
  <c r="BO77" i="7" s="1"/>
  <c r="AQ11" i="7"/>
  <c r="BO11" i="7" s="1"/>
  <c r="AQ46" i="7"/>
  <c r="BO46" i="7" s="1"/>
  <c r="AQ141" i="7"/>
  <c r="BO141" i="7" s="1"/>
  <c r="AQ58" i="7"/>
  <c r="BO58" i="7" s="1"/>
  <c r="AU127" i="7"/>
  <c r="BS127" i="7" s="1"/>
  <c r="AU18" i="7"/>
  <c r="BS18" i="7" s="1"/>
  <c r="AU8" i="7"/>
  <c r="BS8" i="7" s="1"/>
  <c r="AU112" i="7"/>
  <c r="BS112" i="7" s="1"/>
  <c r="AY6" i="7"/>
  <c r="BW6" i="7" s="1"/>
  <c r="AY36" i="7"/>
  <c r="BW36" i="7" s="1"/>
  <c r="AY98" i="7"/>
  <c r="BW98" i="7" s="1"/>
  <c r="AY14" i="7"/>
  <c r="BW14" i="7" s="1"/>
  <c r="AR25" i="7"/>
  <c r="BP25" i="7" s="1"/>
  <c r="AR67" i="7"/>
  <c r="BP67" i="7" s="1"/>
  <c r="AR141" i="7"/>
  <c r="BP141" i="7" s="1"/>
  <c r="AR12" i="7"/>
  <c r="BP12" i="7" s="1"/>
  <c r="AR139" i="7"/>
  <c r="BP139" i="7" s="1"/>
  <c r="AV45" i="7"/>
  <c r="BT45" i="7" s="1"/>
  <c r="AV112" i="7"/>
  <c r="BT112" i="7" s="1"/>
  <c r="AV70" i="7"/>
  <c r="BT70" i="7" s="1"/>
  <c r="AV124" i="7"/>
  <c r="BT124" i="7" s="1"/>
  <c r="AO92" i="7"/>
  <c r="BM92" i="7" s="1"/>
  <c r="AO6" i="7"/>
  <c r="BM6" i="7" s="1"/>
  <c r="AO47" i="7"/>
  <c r="BM47" i="7" s="1"/>
  <c r="AO71" i="7"/>
  <c r="BM71" i="7" s="1"/>
  <c r="AO54" i="7"/>
  <c r="BM54" i="7" s="1"/>
  <c r="AW77" i="7"/>
  <c r="BU77" i="7" s="1"/>
  <c r="AW31" i="7"/>
  <c r="BU31" i="7" s="1"/>
  <c r="AW140" i="7"/>
  <c r="BU140" i="7" s="1"/>
  <c r="AW122" i="7"/>
  <c r="BU122" i="7" s="1"/>
  <c r="AS45" i="7"/>
  <c r="BQ45" i="7" s="1"/>
  <c r="AS26" i="7"/>
  <c r="BQ26" i="7" s="1"/>
  <c r="AS113" i="7"/>
  <c r="BQ113" i="7" s="1"/>
  <c r="AS142" i="7"/>
  <c r="BQ142" i="7" s="1"/>
  <c r="AP34" i="7"/>
  <c r="BN34" i="7" s="1"/>
  <c r="AP120" i="7"/>
  <c r="BN120" i="7" s="1"/>
  <c r="AP84" i="7"/>
  <c r="BN84" i="7" s="1"/>
  <c r="AP68" i="7"/>
  <c r="BN68" i="7" s="1"/>
  <c r="AP138" i="7"/>
  <c r="BN138" i="7" s="1"/>
  <c r="AT120" i="7"/>
  <c r="BR120" i="7" s="1"/>
  <c r="AT59" i="7"/>
  <c r="BR59" i="7" s="1"/>
  <c r="AT31" i="7"/>
  <c r="BR31" i="7" s="1"/>
  <c r="AT72" i="7"/>
  <c r="BR72" i="7" s="1"/>
  <c r="AX44" i="7"/>
  <c r="BV44" i="7" s="1"/>
  <c r="AX37" i="7"/>
  <c r="BV37" i="7" s="1"/>
  <c r="AX30" i="7"/>
  <c r="BV30" i="7" s="1"/>
  <c r="AX70" i="7"/>
  <c r="BV70" i="7" s="1"/>
  <c r="AX82" i="7"/>
  <c r="BV82" i="7" s="1"/>
  <c r="AZ5" i="7"/>
  <c r="BX5" i="7" s="1"/>
  <c r="AZ8" i="7"/>
  <c r="BX8" i="7" s="1"/>
  <c r="AZ41" i="7"/>
  <c r="BX41" i="7" s="1"/>
  <c r="AZ22" i="7"/>
  <c r="BX22" i="7" s="1"/>
  <c r="AQ7" i="7"/>
  <c r="BO7" i="7" s="1"/>
  <c r="AQ50" i="7"/>
  <c r="BO50" i="7" s="1"/>
  <c r="AQ23" i="7"/>
  <c r="BO23" i="7" s="1"/>
  <c r="AQ5" i="7"/>
  <c r="BO5" i="7" s="1"/>
  <c r="AU25" i="7"/>
  <c r="BS25" i="7" s="1"/>
  <c r="AU74" i="7"/>
  <c r="BS74" i="7" s="1"/>
  <c r="AU55" i="7"/>
  <c r="BS55" i="7" s="1"/>
  <c r="AU59" i="7"/>
  <c r="BS59" i="7" s="1"/>
  <c r="AU141" i="7"/>
  <c r="BS141" i="7" s="1"/>
  <c r="AY145" i="7"/>
  <c r="BW145" i="7" s="1"/>
  <c r="AY107" i="7"/>
  <c r="BW107" i="7" s="1"/>
  <c r="AY34" i="7"/>
  <c r="BW34" i="7" s="1"/>
  <c r="AY39" i="7"/>
  <c r="BW39" i="7" s="1"/>
  <c r="AR80" i="7"/>
  <c r="BP80" i="7" s="1"/>
  <c r="AR101" i="7"/>
  <c r="BP101" i="7" s="1"/>
  <c r="AR78" i="7"/>
  <c r="BP78" i="7" s="1"/>
  <c r="AR73" i="7"/>
  <c r="BP73" i="7" s="1"/>
  <c r="AV43" i="7"/>
  <c r="BT43" i="7" s="1"/>
  <c r="AV26" i="7"/>
  <c r="BT26" i="7" s="1"/>
  <c r="AV19" i="7"/>
  <c r="BT19" i="7" s="1"/>
  <c r="AV56" i="7"/>
  <c r="BT56" i="7" s="1"/>
  <c r="AV64" i="7"/>
  <c r="BT64" i="7" s="1"/>
  <c r="AV90" i="7"/>
  <c r="BT90" i="7" s="1"/>
  <c r="AV82" i="7"/>
  <c r="BT82" i="7" s="1"/>
  <c r="AW131" i="7"/>
  <c r="BU131" i="7" s="1"/>
  <c r="AP50" i="7"/>
  <c r="BN50" i="7" s="1"/>
  <c r="AT144" i="7"/>
  <c r="BR144" i="7" s="1"/>
  <c r="AZ82" i="7"/>
  <c r="BX82" i="7" s="1"/>
  <c r="AQ39" i="7"/>
  <c r="BO39" i="7" s="1"/>
  <c r="AR23" i="7"/>
  <c r="BP23" i="7" s="1"/>
  <c r="AV17" i="7"/>
  <c r="BT17" i="7" s="1"/>
  <c r="AO31" i="7"/>
  <c r="BM31" i="7" s="1"/>
  <c r="AW95" i="7"/>
  <c r="BU95" i="7" s="1"/>
  <c r="AS108" i="7"/>
  <c r="BQ108" i="7" s="1"/>
  <c r="AP85" i="7"/>
  <c r="BN85" i="7" s="1"/>
  <c r="AT60" i="7"/>
  <c r="BR60" i="7" s="1"/>
  <c r="AX57" i="7"/>
  <c r="BV57" i="7" s="1"/>
  <c r="AZ124" i="7"/>
  <c r="BX124" i="7" s="1"/>
  <c r="AQ112" i="7"/>
  <c r="BO112" i="7" s="1"/>
  <c r="AU143" i="7"/>
  <c r="BS143" i="7" s="1"/>
  <c r="AR62" i="7"/>
  <c r="BP62" i="7" s="1"/>
  <c r="AV37" i="7"/>
  <c r="BT37" i="7" s="1"/>
  <c r="AO15" i="7"/>
  <c r="BM15" i="7" s="1"/>
  <c r="AW12" i="7"/>
  <c r="BU12" i="7" s="1"/>
  <c r="AS145" i="7"/>
  <c r="BQ145" i="7" s="1"/>
  <c r="AP70" i="7"/>
  <c r="BN70" i="7" s="1"/>
  <c r="AT135" i="7"/>
  <c r="BR135" i="7" s="1"/>
  <c r="AX49" i="7"/>
  <c r="BV49" i="7" s="1"/>
  <c r="AZ121" i="7"/>
  <c r="BX121" i="7" s="1"/>
  <c r="AQ89" i="7"/>
  <c r="BO89" i="7" s="1"/>
  <c r="AQ74" i="7"/>
  <c r="BO74" i="7" s="1"/>
  <c r="AU125" i="7"/>
  <c r="BS125" i="7" s="1"/>
  <c r="AY40" i="7"/>
  <c r="BW40" i="7" s="1"/>
  <c r="AR22" i="7"/>
  <c r="BP22" i="7" s="1"/>
  <c r="AV80" i="7"/>
  <c r="BT80" i="7" s="1"/>
  <c r="AO11" i="7"/>
  <c r="BM11" i="7" s="1"/>
  <c r="AW99" i="7"/>
  <c r="BU99" i="7" s="1"/>
  <c r="AW18" i="7"/>
  <c r="BU18" i="7" s="1"/>
  <c r="AS48" i="7"/>
  <c r="BQ48" i="7" s="1"/>
  <c r="AS29" i="7"/>
  <c r="BQ29" i="7" s="1"/>
  <c r="AP145" i="7"/>
  <c r="BN145" i="7" s="1"/>
  <c r="AP60" i="7"/>
  <c r="BN60" i="7" s="1"/>
  <c r="AX52" i="7"/>
  <c r="BV52" i="7" s="1"/>
  <c r="AO88" i="7"/>
  <c r="BM88" i="7" s="1"/>
  <c r="AR140" i="7"/>
  <c r="BP140" i="7" s="1"/>
  <c r="AR94" i="7"/>
  <c r="BP94" i="7" s="1"/>
  <c r="AR125" i="7"/>
  <c r="BP125" i="7" s="1"/>
  <c r="AV58" i="7"/>
  <c r="BT58" i="7" s="1"/>
  <c r="AR63" i="7"/>
  <c r="BP63" i="7" s="1"/>
  <c r="AR132" i="7"/>
  <c r="BP132" i="7" s="1"/>
  <c r="AV127" i="7"/>
  <c r="BT127" i="7" s="1"/>
  <c r="AV39" i="7"/>
  <c r="BT39" i="7" s="1"/>
  <c r="AO84" i="7"/>
  <c r="BM84" i="7" s="1"/>
  <c r="AO135" i="7"/>
  <c r="BM135" i="7" s="1"/>
  <c r="AW48" i="7"/>
  <c r="BU48" i="7" s="1"/>
  <c r="AS17" i="7"/>
  <c r="BQ17" i="7" s="1"/>
  <c r="AX98" i="7"/>
  <c r="BV98" i="7" s="1"/>
  <c r="AO5" i="7"/>
  <c r="BM5" i="7" s="1"/>
  <c r="AR108" i="7"/>
  <c r="BP108" i="7" s="1"/>
  <c r="AZ47" i="7"/>
  <c r="BX47" i="7" s="1"/>
  <c r="AR142" i="7"/>
  <c r="BP142" i="7" s="1"/>
  <c r="AR103" i="7"/>
  <c r="BP103" i="7" s="1"/>
  <c r="AV61" i="7"/>
  <c r="BT61" i="7" s="1"/>
  <c r="AR61" i="7"/>
  <c r="BP61" i="7" s="1"/>
  <c r="AR119" i="7"/>
  <c r="BP119" i="7" s="1"/>
  <c r="AV69" i="7"/>
  <c r="BT69" i="7" s="1"/>
  <c r="AV27" i="7"/>
  <c r="BT27" i="7" s="1"/>
  <c r="AO117" i="7"/>
  <c r="BM117" i="7" s="1"/>
  <c r="AW120" i="7"/>
  <c r="BU120" i="7" s="1"/>
  <c r="AW132" i="7"/>
  <c r="BU132" i="7" s="1"/>
  <c r="AS74" i="7"/>
  <c r="BQ74" i="7" s="1"/>
  <c r="AS66" i="7"/>
  <c r="BQ66" i="7" s="1"/>
  <c r="AP30" i="7"/>
  <c r="BN30" i="7" s="1"/>
  <c r="AP99" i="7"/>
  <c r="BN99" i="7" s="1"/>
  <c r="AT36" i="7"/>
  <c r="BR36" i="7" s="1"/>
  <c r="AX13" i="7"/>
  <c r="BV13" i="7" s="1"/>
  <c r="AX67" i="7"/>
  <c r="BV67" i="7" s="1"/>
  <c r="AZ133" i="7"/>
  <c r="BX133" i="7" s="1"/>
  <c r="AZ119" i="7"/>
  <c r="BX119" i="7" s="1"/>
  <c r="AQ110" i="7"/>
  <c r="BO110" i="7" s="1"/>
  <c r="AQ24" i="7"/>
  <c r="BO24" i="7" s="1"/>
  <c r="AU124" i="7"/>
  <c r="BS124" i="7" s="1"/>
  <c r="AR53" i="7"/>
  <c r="BP53" i="7" s="1"/>
  <c r="AR144" i="7"/>
  <c r="BP144" i="7" s="1"/>
  <c r="AV96" i="7"/>
  <c r="BT96" i="7" s="1"/>
  <c r="AV101" i="7"/>
  <c r="BT101" i="7" s="1"/>
  <c r="AO134" i="7"/>
  <c r="BM134" i="7" s="1"/>
  <c r="AW76" i="7"/>
  <c r="BU76" i="7" s="1"/>
  <c r="AW112" i="7"/>
  <c r="BU112" i="7" s="1"/>
  <c r="AS138" i="7"/>
  <c r="BQ138" i="7" s="1"/>
  <c r="AS61" i="7"/>
  <c r="BQ61" i="7" s="1"/>
  <c r="AP64" i="7"/>
  <c r="BN64" i="7" s="1"/>
  <c r="AT66" i="7"/>
  <c r="BR66" i="7" s="1"/>
  <c r="AT129" i="7"/>
  <c r="BR129" i="7" s="1"/>
  <c r="AX136" i="7"/>
  <c r="BV136" i="7" s="1"/>
  <c r="AX6" i="7"/>
  <c r="BV6" i="7" s="1"/>
  <c r="AX20" i="7"/>
  <c r="BV20" i="7" s="1"/>
  <c r="AZ34" i="7"/>
  <c r="BX34" i="7" s="1"/>
  <c r="AZ125" i="7"/>
  <c r="BX125" i="7" s="1"/>
  <c r="AZ55" i="7"/>
  <c r="BX55" i="7" s="1"/>
  <c r="AZ100" i="7"/>
  <c r="BX100" i="7" s="1"/>
  <c r="AQ86" i="7"/>
  <c r="BO86" i="7" s="1"/>
  <c r="AQ28" i="7"/>
  <c r="BO28" i="7" s="1"/>
  <c r="AQ27" i="7"/>
  <c r="BO27" i="7" s="1"/>
  <c r="AQ61" i="7"/>
  <c r="BO61" i="7" s="1"/>
  <c r="AU138" i="7"/>
  <c r="BS138" i="7" s="1"/>
  <c r="AU77" i="7"/>
  <c r="BS77" i="7" s="1"/>
  <c r="AU36" i="7"/>
  <c r="BS36" i="7" s="1"/>
  <c r="AU132" i="7"/>
  <c r="BS132" i="7" s="1"/>
  <c r="AU113" i="7"/>
  <c r="BS113" i="7" s="1"/>
  <c r="AY37" i="7"/>
  <c r="BW37" i="7" s="1"/>
  <c r="AY23" i="7"/>
  <c r="BW23" i="7" s="1"/>
  <c r="AY84" i="7"/>
  <c r="BW84" i="7" s="1"/>
  <c r="AR66" i="7"/>
  <c r="BP66" i="7" s="1"/>
  <c r="AR35" i="7"/>
  <c r="BP35" i="7" s="1"/>
  <c r="AR59" i="7"/>
  <c r="BP59" i="7" s="1"/>
  <c r="AR52" i="7"/>
  <c r="BP52" i="7" s="1"/>
  <c r="AV21" i="7"/>
  <c r="BT21" i="7" s="1"/>
  <c r="AV103" i="7"/>
  <c r="BT103" i="7" s="1"/>
  <c r="AV102" i="7"/>
  <c r="BT102" i="7" s="1"/>
  <c r="AV47" i="7"/>
  <c r="BT47" i="7" s="1"/>
  <c r="AV72" i="7"/>
  <c r="BT72" i="7" s="1"/>
  <c r="AO72" i="7"/>
  <c r="BM72" i="7" s="1"/>
  <c r="AO21" i="7"/>
  <c r="BM21" i="7" s="1"/>
  <c r="AO24" i="7"/>
  <c r="BM24" i="7" s="1"/>
  <c r="AO66" i="7"/>
  <c r="BM66" i="7" s="1"/>
  <c r="AW105" i="7"/>
  <c r="BU105" i="7" s="1"/>
  <c r="AW57" i="7"/>
  <c r="BU57" i="7" s="1"/>
  <c r="AW127" i="7"/>
  <c r="BU127" i="7" s="1"/>
  <c r="AW5" i="7"/>
  <c r="BU5" i="7" s="1"/>
  <c r="AW123" i="7"/>
  <c r="BU123" i="7" s="1"/>
  <c r="AS20" i="7"/>
  <c r="BQ20" i="7" s="1"/>
  <c r="AS106" i="7"/>
  <c r="BQ106" i="7" s="1"/>
  <c r="AS9" i="7"/>
  <c r="BQ9" i="7" s="1"/>
  <c r="AS51" i="7"/>
  <c r="BQ51" i="7" s="1"/>
  <c r="AP76" i="7"/>
  <c r="BN76" i="7" s="1"/>
  <c r="AP55" i="7"/>
  <c r="BN55" i="7" s="1"/>
  <c r="AP54" i="7"/>
  <c r="BN54" i="7" s="1"/>
  <c r="AP139" i="7"/>
  <c r="BN139" i="7" s="1"/>
  <c r="AP111" i="7"/>
  <c r="BN111" i="7" s="1"/>
  <c r="AT62" i="7"/>
  <c r="BR62" i="7" s="1"/>
  <c r="AT49" i="7"/>
  <c r="BR49" i="7" s="1"/>
  <c r="AT96" i="7"/>
  <c r="BR96" i="7" s="1"/>
  <c r="AT132" i="7"/>
  <c r="BR132" i="7" s="1"/>
  <c r="AX107" i="7"/>
  <c r="BV107" i="7" s="1"/>
  <c r="AX121" i="7"/>
  <c r="BV121" i="7" s="1"/>
  <c r="AX99" i="7"/>
  <c r="BV99" i="7" s="1"/>
  <c r="AX84" i="7"/>
  <c r="BV84" i="7" s="1"/>
  <c r="AZ60" i="7"/>
  <c r="BX60" i="7" s="1"/>
  <c r="AZ11" i="7"/>
  <c r="BX11" i="7" s="1"/>
  <c r="AZ129" i="7"/>
  <c r="BX129" i="7" s="1"/>
  <c r="AZ127" i="7"/>
  <c r="BX127" i="7" s="1"/>
  <c r="AZ68" i="7"/>
  <c r="BX68" i="7" s="1"/>
  <c r="AQ6" i="7"/>
  <c r="BO6" i="7" s="1"/>
  <c r="AQ62" i="7"/>
  <c r="BO62" i="7" s="1"/>
  <c r="AQ98" i="7"/>
  <c r="BO98" i="7" s="1"/>
  <c r="AQ35" i="7"/>
  <c r="BO35" i="7" s="1"/>
  <c r="AU20" i="7"/>
  <c r="BS20" i="7" s="1"/>
  <c r="AU128" i="7"/>
  <c r="BS128" i="7" s="1"/>
  <c r="AU129" i="7"/>
  <c r="BS129" i="7" s="1"/>
  <c r="AU88" i="7"/>
  <c r="BS88" i="7" s="1"/>
  <c r="AU107" i="7"/>
  <c r="BS107" i="7" s="1"/>
  <c r="AY139" i="7"/>
  <c r="BW139" i="7" s="1"/>
  <c r="AY90" i="7"/>
  <c r="BW90" i="7" s="1"/>
  <c r="AY110" i="7"/>
  <c r="BW110" i="7" s="1"/>
  <c r="AY119" i="7"/>
  <c r="BW119" i="7" s="1"/>
  <c r="AR91" i="7"/>
  <c r="BP91" i="7" s="1"/>
  <c r="AR20" i="7"/>
  <c r="BP20" i="7" s="1"/>
  <c r="AR38" i="7"/>
  <c r="BP38" i="7" s="1"/>
  <c r="AR68" i="7"/>
  <c r="BP68" i="7" s="1"/>
  <c r="AV31" i="7"/>
  <c r="BT31" i="7" s="1"/>
  <c r="AV38" i="7"/>
  <c r="BT38" i="7" s="1"/>
  <c r="AV115" i="7"/>
  <c r="BT115" i="7" s="1"/>
  <c r="AV11" i="7"/>
  <c r="BT11" i="7" s="1"/>
  <c r="AV5" i="7"/>
  <c r="BT5" i="7" s="1"/>
  <c r="AO132" i="7"/>
  <c r="BM132" i="7" s="1"/>
  <c r="AO35" i="7"/>
  <c r="BM35" i="7" s="1"/>
  <c r="AO141" i="7"/>
  <c r="BM141" i="7" s="1"/>
  <c r="AO22" i="7"/>
  <c r="BM22" i="7" s="1"/>
  <c r="AW124" i="7"/>
  <c r="BU124" i="7" s="1"/>
  <c r="AW25" i="7"/>
  <c r="BU25" i="7" s="1"/>
  <c r="AW36" i="7"/>
  <c r="BU36" i="7" s="1"/>
  <c r="AW117" i="7"/>
  <c r="BU117" i="7" s="1"/>
  <c r="AS68" i="7"/>
  <c r="BQ68" i="7" s="1"/>
  <c r="AS38" i="7"/>
  <c r="BQ38" i="7" s="1"/>
  <c r="AS18" i="7"/>
  <c r="BQ18" i="7" s="1"/>
  <c r="AS62" i="7"/>
  <c r="BQ62" i="7" s="1"/>
  <c r="AS28" i="7"/>
  <c r="BQ28" i="7" s="1"/>
  <c r="AP116" i="7"/>
  <c r="BN116" i="7" s="1"/>
  <c r="AP28" i="7"/>
  <c r="BN28" i="7" s="1"/>
  <c r="AP124" i="7"/>
  <c r="BN124" i="7" s="1"/>
  <c r="AR122" i="7"/>
  <c r="BP122" i="7" s="1"/>
  <c r="AR137" i="7"/>
  <c r="BP137" i="7" s="1"/>
  <c r="AV63" i="7"/>
  <c r="BT63" i="7" s="1"/>
  <c r="AO95" i="7"/>
  <c r="BM95" i="7" s="1"/>
  <c r="AS99" i="7"/>
  <c r="BQ99" i="7" s="1"/>
  <c r="AP12" i="7"/>
  <c r="BN12" i="7" s="1"/>
  <c r="AT13" i="7"/>
  <c r="BR13" i="7" s="1"/>
  <c r="AX105" i="7"/>
  <c r="BV105" i="7" s="1"/>
  <c r="AQ90" i="7"/>
  <c r="BO90" i="7" s="1"/>
  <c r="AU65" i="7"/>
  <c r="BS65" i="7" s="1"/>
  <c r="AR133" i="7"/>
  <c r="BP133" i="7" s="1"/>
  <c r="AO64" i="7"/>
  <c r="BM64" i="7" s="1"/>
  <c r="AW49" i="7"/>
  <c r="BU49" i="7" s="1"/>
  <c r="AS85" i="7"/>
  <c r="BQ85" i="7" s="1"/>
  <c r="AP71" i="7"/>
  <c r="BN71" i="7" s="1"/>
  <c r="AT11" i="7"/>
  <c r="BR11" i="7" s="1"/>
  <c r="AX62" i="7"/>
  <c r="BV62" i="7" s="1"/>
  <c r="AZ84" i="7"/>
  <c r="BX84" i="7" s="1"/>
  <c r="AQ130" i="7"/>
  <c r="BO130" i="7" s="1"/>
  <c r="AU14" i="7"/>
  <c r="BS14" i="7" s="1"/>
  <c r="AY48" i="7"/>
  <c r="BW48" i="7" s="1"/>
  <c r="AY61" i="7"/>
  <c r="BW61" i="7" s="1"/>
  <c r="AR55" i="7"/>
  <c r="BP55" i="7" s="1"/>
  <c r="AV123" i="7"/>
  <c r="BT123" i="7" s="1"/>
  <c r="AO7" i="7"/>
  <c r="BM7" i="7" s="1"/>
  <c r="AW139" i="7"/>
  <c r="BU139" i="7" s="1"/>
  <c r="AS25" i="7"/>
  <c r="BQ25" i="7" s="1"/>
  <c r="AS5" i="7"/>
  <c r="BQ5" i="7" s="1"/>
  <c r="AP133" i="7"/>
  <c r="BN133" i="7" s="1"/>
  <c r="AX86" i="7"/>
  <c r="BV86" i="7" s="1"/>
  <c r="AX78" i="7"/>
  <c r="BV78" i="7" s="1"/>
  <c r="AZ37" i="7"/>
  <c r="BX37" i="7" s="1"/>
  <c r="AQ56" i="7"/>
  <c r="BO56" i="7" s="1"/>
  <c r="AU134" i="7"/>
  <c r="BS134" i="7" s="1"/>
  <c r="AY128" i="7"/>
  <c r="BW128" i="7" s="1"/>
  <c r="AR13" i="7"/>
  <c r="BP13" i="7" s="1"/>
  <c r="AV129" i="7"/>
  <c r="BT129" i="7" s="1"/>
  <c r="AO44" i="7"/>
  <c r="BM44" i="7" s="1"/>
  <c r="AW17" i="7"/>
  <c r="BU17" i="7" s="1"/>
  <c r="AP101" i="7"/>
  <c r="BN101" i="7" s="1"/>
  <c r="AW11" i="7"/>
  <c r="BU11" i="7" s="1"/>
  <c r="AR56" i="7"/>
  <c r="BP56" i="7" s="1"/>
  <c r="AR40" i="7"/>
  <c r="BP40" i="7" s="1"/>
  <c r="AR17" i="7"/>
  <c r="BP17" i="7" s="1"/>
  <c r="AR7" i="7"/>
  <c r="BP7" i="7" s="1"/>
  <c r="AR24" i="7"/>
  <c r="BP24" i="7" s="1"/>
  <c r="AR145" i="7"/>
  <c r="BP145" i="7" s="1"/>
  <c r="AV122" i="7"/>
  <c r="BT122" i="7" s="1"/>
  <c r="AV59" i="7"/>
  <c r="BT59" i="7" s="1"/>
  <c r="AO69" i="7"/>
  <c r="BM69" i="7" s="1"/>
  <c r="AO26" i="7"/>
  <c r="BM26" i="7" s="1"/>
  <c r="AO74" i="7"/>
  <c r="BM74" i="7" s="1"/>
  <c r="AW46" i="7"/>
  <c r="BU46" i="7" s="1"/>
  <c r="AW74" i="7"/>
  <c r="BU74" i="7" s="1"/>
  <c r="AW70" i="7"/>
  <c r="BU70" i="7" s="1"/>
  <c r="AS54" i="7"/>
  <c r="BQ54" i="7" s="1"/>
  <c r="AS119" i="7"/>
  <c r="BQ119" i="7" s="1"/>
  <c r="AP29" i="7"/>
  <c r="BN29" i="7" s="1"/>
  <c r="AP105" i="7"/>
  <c r="BN105" i="7" s="1"/>
  <c r="AP75" i="7"/>
  <c r="BN75" i="7" s="1"/>
  <c r="AT113" i="7"/>
  <c r="BR113" i="7" s="1"/>
  <c r="AT48" i="7"/>
  <c r="BR48" i="7" s="1"/>
  <c r="AT97" i="7"/>
  <c r="BR97" i="7" s="1"/>
  <c r="AX27" i="7"/>
  <c r="BV27" i="7" s="1"/>
  <c r="AX73" i="7"/>
  <c r="BV73" i="7" s="1"/>
  <c r="AZ40" i="7"/>
  <c r="BX40" i="7" s="1"/>
  <c r="AZ23" i="7"/>
  <c r="BX23" i="7" s="1"/>
  <c r="AZ109" i="7"/>
  <c r="BX109" i="7" s="1"/>
  <c r="AQ145" i="7"/>
  <c r="BO145" i="7" s="1"/>
  <c r="AQ79" i="7"/>
  <c r="BO79" i="7" s="1"/>
  <c r="AU121" i="7"/>
  <c r="BS121" i="7" s="1"/>
  <c r="AU81" i="7"/>
  <c r="BS81" i="7" s="1"/>
  <c r="AU10" i="7"/>
  <c r="BS10" i="7" s="1"/>
  <c r="AR136" i="7"/>
  <c r="BP136" i="7" s="1"/>
  <c r="AR76" i="7"/>
  <c r="BP76" i="7" s="1"/>
  <c r="AR71" i="7"/>
  <c r="BP71" i="7" s="1"/>
  <c r="AV78" i="7"/>
  <c r="BT78" i="7" s="1"/>
  <c r="AV6" i="7"/>
  <c r="BT6" i="7" s="1"/>
  <c r="AO46" i="7"/>
  <c r="BM46" i="7" s="1"/>
  <c r="AO145" i="7"/>
  <c r="BM145" i="7" s="1"/>
  <c r="AO16" i="7"/>
  <c r="BM16" i="7" s="1"/>
  <c r="AO60" i="7"/>
  <c r="BM60" i="7" s="1"/>
  <c r="AW135" i="7"/>
  <c r="BU135" i="7" s="1"/>
  <c r="AW75" i="7"/>
  <c r="BU75" i="7" s="1"/>
  <c r="AS67" i="7"/>
  <c r="BQ67" i="7" s="1"/>
  <c r="AS95" i="7"/>
  <c r="BQ95" i="7" s="1"/>
  <c r="AP137" i="7"/>
  <c r="BN137" i="7" s="1"/>
  <c r="AP117" i="7"/>
  <c r="BN117" i="7" s="1"/>
  <c r="AP66" i="7"/>
  <c r="BN66" i="7" s="1"/>
  <c r="AP136" i="7"/>
  <c r="BN136" i="7" s="1"/>
  <c r="AT131" i="7"/>
  <c r="BR131" i="7" s="1"/>
  <c r="AT134" i="7"/>
  <c r="BR134" i="7" s="1"/>
  <c r="AX19" i="7"/>
  <c r="BV19" i="7" s="1"/>
  <c r="AX64" i="7"/>
  <c r="BV64" i="7" s="1"/>
  <c r="AY106" i="7"/>
  <c r="BW106" i="7" s="1"/>
  <c r="AR6" i="7"/>
  <c r="BP6" i="7" s="1"/>
  <c r="AV111" i="7"/>
  <c r="BT111" i="7" s="1"/>
  <c r="AO57" i="7"/>
  <c r="BM57" i="7" s="1"/>
  <c r="AW119" i="7"/>
  <c r="BU119" i="7" s="1"/>
  <c r="AS93" i="7"/>
  <c r="BQ93" i="7" s="1"/>
  <c r="AP114" i="7"/>
  <c r="BN114" i="7" s="1"/>
  <c r="AX68" i="7"/>
  <c r="BV68" i="7" s="1"/>
  <c r="AZ63" i="7"/>
  <c r="BX63" i="7" s="1"/>
  <c r="AQ136" i="7"/>
  <c r="BO136" i="7" s="1"/>
  <c r="AR93" i="7"/>
  <c r="BP93" i="7" s="1"/>
  <c r="AV107" i="7"/>
  <c r="BT107" i="7" s="1"/>
  <c r="AP119" i="7"/>
  <c r="BN119" i="7" s="1"/>
  <c r="AY51" i="7"/>
  <c r="BW51" i="7" s="1"/>
  <c r="AT67" i="7"/>
  <c r="BR67" i="7" s="1"/>
  <c r="AR113" i="7"/>
  <c r="BP113" i="7" s="1"/>
  <c r="AR72" i="7"/>
  <c r="BP72" i="7" s="1"/>
  <c r="AR100" i="7"/>
  <c r="BP100" i="7" s="1"/>
  <c r="AR70" i="7"/>
  <c r="BP70" i="7" s="1"/>
  <c r="AV83" i="7"/>
  <c r="BT83" i="7" s="1"/>
  <c r="AV137" i="7"/>
  <c r="BT137" i="7" s="1"/>
  <c r="AR43" i="7"/>
  <c r="BP43" i="7" s="1"/>
  <c r="AR128" i="7"/>
  <c r="BP128" i="7" s="1"/>
  <c r="AR69" i="7"/>
  <c r="BP69" i="7" s="1"/>
  <c r="AR42" i="7"/>
  <c r="BP42" i="7" s="1"/>
  <c r="AR131" i="7"/>
  <c r="BP131" i="7" s="1"/>
  <c r="AV60" i="7"/>
  <c r="BT60" i="7" s="1"/>
  <c r="AV28" i="7"/>
  <c r="BT28" i="7" s="1"/>
  <c r="AV49" i="7"/>
  <c r="BT49" i="7" s="1"/>
  <c r="AV98" i="7"/>
  <c r="BT98" i="7" s="1"/>
  <c r="AO51" i="7"/>
  <c r="BM51" i="7" s="1"/>
  <c r="AO138" i="7"/>
  <c r="BM138" i="7" s="1"/>
  <c r="AO42" i="7"/>
  <c r="BM42" i="7" s="1"/>
  <c r="AO87" i="7"/>
  <c r="BM87" i="7" s="1"/>
  <c r="AW35" i="7"/>
  <c r="BU35" i="7" s="1"/>
  <c r="AW138" i="7"/>
  <c r="BU138" i="7" s="1"/>
  <c r="AW9" i="7"/>
  <c r="BU9" i="7" s="1"/>
  <c r="AW88" i="7"/>
  <c r="BU88" i="7" s="1"/>
  <c r="AW66" i="7"/>
  <c r="BU66" i="7" s="1"/>
  <c r="AS72" i="7"/>
  <c r="BQ72" i="7" s="1"/>
  <c r="AS83" i="7"/>
  <c r="BQ83" i="7" s="1"/>
  <c r="AS87" i="7"/>
  <c r="BQ87" i="7" s="1"/>
  <c r="AS40" i="7"/>
  <c r="BQ40" i="7" s="1"/>
  <c r="AP98" i="7"/>
  <c r="BN98" i="7" s="1"/>
  <c r="AP36" i="7"/>
  <c r="BN36" i="7" s="1"/>
  <c r="AP7" i="7"/>
  <c r="BN7" i="7" s="1"/>
  <c r="AP51" i="7"/>
  <c r="BN51" i="7" s="1"/>
  <c r="AT76" i="7"/>
  <c r="BR76" i="7" s="1"/>
  <c r="AT127" i="7"/>
  <c r="BR127" i="7" s="1"/>
  <c r="AT37" i="7"/>
  <c r="BR37" i="7" s="1"/>
  <c r="AT121" i="7"/>
  <c r="BR121" i="7" s="1"/>
  <c r="AT140" i="7"/>
  <c r="BR140" i="7" s="1"/>
  <c r="AX25" i="7"/>
  <c r="BV25" i="7" s="1"/>
  <c r="AX77" i="7"/>
  <c r="BV77" i="7" s="1"/>
  <c r="AX35" i="7"/>
  <c r="BV35" i="7" s="1"/>
  <c r="AX85" i="7"/>
  <c r="BV85" i="7" s="1"/>
  <c r="AZ65" i="7"/>
  <c r="BX65" i="7" s="1"/>
  <c r="AZ16" i="7"/>
  <c r="BX16" i="7" s="1"/>
  <c r="AZ113" i="7"/>
  <c r="BX113" i="7" s="1"/>
  <c r="AZ80" i="7"/>
  <c r="BX80" i="7" s="1"/>
  <c r="AZ138" i="7"/>
  <c r="BX138" i="7" s="1"/>
  <c r="AQ71" i="7"/>
  <c r="BO71" i="7" s="1"/>
  <c r="AQ101" i="7"/>
  <c r="BO101" i="7" s="1"/>
  <c r="AQ142" i="7"/>
  <c r="BO142" i="7" s="1"/>
  <c r="AQ111" i="7"/>
  <c r="BO111" i="7" s="1"/>
  <c r="AU31" i="7"/>
  <c r="BS31" i="7" s="1"/>
  <c r="AU100" i="7"/>
  <c r="BS100" i="7" s="1"/>
  <c r="AU130" i="7"/>
  <c r="BS130" i="7" s="1"/>
  <c r="AU57" i="7"/>
  <c r="BS57" i="7" s="1"/>
  <c r="AR126" i="7"/>
  <c r="BP126" i="7" s="1"/>
  <c r="AR10" i="7"/>
  <c r="BP10" i="7" s="1"/>
  <c r="AR92" i="7"/>
  <c r="BP92" i="7" s="1"/>
  <c r="AR79" i="7"/>
  <c r="BP79" i="7" s="1"/>
  <c r="AR48" i="7"/>
  <c r="BP48" i="7" s="1"/>
  <c r="AV131" i="7"/>
  <c r="BT131" i="7" s="1"/>
  <c r="AV48" i="7"/>
  <c r="BT48" i="7" s="1"/>
  <c r="AV15" i="7"/>
  <c r="BT15" i="7" s="1"/>
  <c r="AV144" i="7"/>
  <c r="BT144" i="7" s="1"/>
  <c r="AO48" i="7"/>
  <c r="BM48" i="7" s="1"/>
  <c r="AO53" i="7"/>
  <c r="BM53" i="7" s="1"/>
  <c r="AO83" i="7"/>
  <c r="BM83" i="7" s="1"/>
  <c r="AO123" i="7"/>
  <c r="BM123" i="7" s="1"/>
  <c r="AW137" i="7"/>
  <c r="BU137" i="7" s="1"/>
  <c r="AW101" i="7"/>
  <c r="BU101" i="7" s="1"/>
  <c r="AW87" i="7"/>
  <c r="BU87" i="7" s="1"/>
  <c r="AW106" i="7"/>
  <c r="BU106" i="7" s="1"/>
  <c r="AW111" i="7"/>
  <c r="BU111" i="7" s="1"/>
  <c r="AS13" i="7"/>
  <c r="BQ13" i="7" s="1"/>
  <c r="AS70" i="7"/>
  <c r="BQ70" i="7" s="1"/>
  <c r="AS7" i="7"/>
  <c r="BQ7" i="7" s="1"/>
  <c r="AS134" i="7"/>
  <c r="BQ134" i="7" s="1"/>
  <c r="AP72" i="7"/>
  <c r="BN72" i="7" s="1"/>
  <c r="AP10" i="7"/>
  <c r="BN10" i="7" s="1"/>
  <c r="AP32" i="7"/>
  <c r="BN32" i="7" s="1"/>
  <c r="AP106" i="7"/>
  <c r="BN106" i="7" s="1"/>
  <c r="AP102" i="7"/>
  <c r="BN102" i="7" s="1"/>
  <c r="AT116" i="7"/>
  <c r="BR116" i="7" s="1"/>
  <c r="AT29" i="7"/>
  <c r="BR29" i="7" s="1"/>
  <c r="AT84" i="7"/>
  <c r="BR84" i="7" s="1"/>
  <c r="AT17" i="7"/>
  <c r="BR17" i="7" s="1"/>
  <c r="AX56" i="7"/>
  <c r="BV56" i="7" s="1"/>
  <c r="AX47" i="7"/>
  <c r="BV47" i="7" s="1"/>
  <c r="AX80" i="7"/>
  <c r="BV80" i="7" s="1"/>
  <c r="AX29" i="7"/>
  <c r="BV29" i="7" s="1"/>
  <c r="AZ139" i="7"/>
  <c r="BX139" i="7" s="1"/>
  <c r="AZ107" i="7"/>
  <c r="BX107" i="7" s="1"/>
  <c r="AZ59" i="7"/>
  <c r="BX59" i="7" s="1"/>
  <c r="AZ61" i="7"/>
  <c r="BX61" i="7" s="1"/>
  <c r="AZ51" i="7"/>
  <c r="BX51" i="7" s="1"/>
  <c r="AQ139" i="7"/>
  <c r="BO139" i="7" s="1"/>
  <c r="AQ38" i="7"/>
  <c r="BO38" i="7" s="1"/>
  <c r="AQ92" i="7"/>
  <c r="BO92" i="7" s="1"/>
  <c r="AQ45" i="7"/>
  <c r="BO45" i="7" s="1"/>
  <c r="AU111" i="7"/>
  <c r="BS111" i="7" s="1"/>
  <c r="AU117" i="7"/>
  <c r="BS117" i="7" s="1"/>
  <c r="AU93" i="7"/>
  <c r="BS93" i="7" s="1"/>
  <c r="AU13" i="7"/>
  <c r="BS13" i="7" s="1"/>
  <c r="AU110" i="7"/>
  <c r="BS110" i="7" s="1"/>
  <c r="AY121" i="7"/>
  <c r="BW121" i="7" s="1"/>
  <c r="AY28" i="7"/>
  <c r="BW28" i="7" s="1"/>
  <c r="AY52" i="7"/>
  <c r="BW52" i="7" s="1"/>
  <c r="AY12" i="7"/>
  <c r="BW12" i="7" s="1"/>
  <c r="AR65" i="7"/>
  <c r="BP65" i="7" s="1"/>
  <c r="AR116" i="7"/>
  <c r="BP116" i="7" s="1"/>
  <c r="AR33" i="7"/>
  <c r="BP33" i="7" s="1"/>
  <c r="AR45" i="7"/>
  <c r="BP45" i="7" s="1"/>
  <c r="AV7" i="7"/>
  <c r="BT7" i="7" s="1"/>
  <c r="AV10" i="7"/>
  <c r="BT10" i="7" s="1"/>
  <c r="AV33" i="7"/>
  <c r="BT33" i="7" s="1"/>
  <c r="AV95" i="7"/>
  <c r="BT95" i="7" s="1"/>
  <c r="AV132" i="7"/>
  <c r="BT132" i="7" s="1"/>
  <c r="AO97" i="7"/>
  <c r="BM97" i="7" s="1"/>
  <c r="AO37" i="7"/>
  <c r="BM37" i="7" s="1"/>
  <c r="AO73" i="7"/>
  <c r="BM73" i="7" s="1"/>
  <c r="AO27" i="7"/>
  <c r="BM27" i="7" s="1"/>
  <c r="AW14" i="7"/>
  <c r="BU14" i="7" s="1"/>
  <c r="AW10" i="7"/>
  <c r="BU10" i="7" s="1"/>
  <c r="AW79" i="7"/>
  <c r="BU79" i="7" s="1"/>
  <c r="AW104" i="7"/>
  <c r="BU104" i="7" s="1"/>
  <c r="AS112" i="7"/>
  <c r="BQ112" i="7" s="1"/>
  <c r="AS81" i="7"/>
  <c r="BQ81" i="7" s="1"/>
  <c r="AS102" i="7"/>
  <c r="BQ102" i="7" s="1"/>
  <c r="AS136" i="7"/>
  <c r="BQ136" i="7" s="1"/>
  <c r="AS101" i="7"/>
  <c r="BQ101" i="7" s="1"/>
  <c r="AP128" i="7"/>
  <c r="BN128" i="7" s="1"/>
  <c r="AP135" i="7"/>
  <c r="BN135" i="7" s="1"/>
  <c r="AP86" i="7"/>
  <c r="BN86" i="7" s="1"/>
  <c r="AP20" i="7"/>
  <c r="BN20" i="7" s="1"/>
  <c r="AT7" i="7"/>
  <c r="BR7" i="7" s="1"/>
  <c r="AT21" i="7"/>
  <c r="BR21" i="7" s="1"/>
  <c r="AT83" i="7"/>
  <c r="BR83" i="7" s="1"/>
  <c r="AT14" i="7"/>
  <c r="BR14" i="7" s="1"/>
  <c r="AT44" i="7"/>
  <c r="BR44" i="7" s="1"/>
  <c r="AX139" i="7"/>
  <c r="BV139" i="7" s="1"/>
  <c r="AX39" i="7"/>
  <c r="BV39" i="7" s="1"/>
  <c r="AX74" i="7"/>
  <c r="BV74" i="7" s="1"/>
  <c r="AX95" i="7"/>
  <c r="BV95" i="7" s="1"/>
  <c r="AZ83" i="7"/>
  <c r="BX83" i="7" s="1"/>
  <c r="AZ19" i="7"/>
  <c r="BX19" i="7" s="1"/>
  <c r="AZ38" i="7"/>
  <c r="BX38" i="7" s="1"/>
  <c r="AZ116" i="7"/>
  <c r="BX116" i="7" s="1"/>
  <c r="AQ26" i="7"/>
  <c r="BO26" i="7" s="1"/>
  <c r="AQ125" i="7"/>
  <c r="BO125" i="7" s="1"/>
  <c r="AQ64" i="7"/>
  <c r="BO64" i="7" s="1"/>
  <c r="AQ60" i="7"/>
  <c r="BO60" i="7" s="1"/>
  <c r="AQ122" i="7"/>
  <c r="BO122" i="7" s="1"/>
  <c r="AU56" i="7"/>
  <c r="BS56" i="7" s="1"/>
  <c r="AU62" i="7"/>
  <c r="BS62" i="7" s="1"/>
  <c r="AU139" i="7"/>
  <c r="BS139" i="7" s="1"/>
  <c r="AU49" i="7"/>
  <c r="BS49" i="7" s="1"/>
  <c r="AY64" i="7"/>
  <c r="BW64" i="7" s="1"/>
  <c r="AY138" i="7"/>
  <c r="BW138" i="7" s="1"/>
  <c r="AY111" i="7"/>
  <c r="BW111" i="7" s="1"/>
  <c r="AY67" i="7"/>
  <c r="BW67" i="7" s="1"/>
  <c r="AY80" i="7"/>
  <c r="BW80" i="7" s="1"/>
  <c r="AR86" i="7"/>
  <c r="BP86" i="7" s="1"/>
  <c r="AR16" i="7"/>
  <c r="BP16" i="7" s="1"/>
  <c r="AR46" i="7"/>
  <c r="BP46" i="7" s="1"/>
  <c r="AO77" i="7"/>
  <c r="BM77" i="7" s="1"/>
  <c r="AO10" i="7"/>
  <c r="BM10" i="7" s="1"/>
  <c r="AO82" i="7"/>
  <c r="BM82" i="7" s="1"/>
  <c r="AO68" i="7"/>
  <c r="BM68" i="7" s="1"/>
  <c r="AW116" i="7"/>
  <c r="BU116" i="7" s="1"/>
  <c r="AW64" i="7"/>
  <c r="BU64" i="7" s="1"/>
  <c r="AW6" i="7"/>
  <c r="BU6" i="7" s="1"/>
  <c r="AW20" i="7"/>
  <c r="BU20" i="7" s="1"/>
  <c r="AW142" i="7"/>
  <c r="BU142" i="7" s="1"/>
  <c r="AS64" i="7"/>
  <c r="BQ64" i="7" s="1"/>
  <c r="AS120" i="7"/>
  <c r="BQ120" i="7" s="1"/>
  <c r="AS88" i="7"/>
  <c r="BQ88" i="7" s="1"/>
  <c r="AS73" i="7"/>
  <c r="BQ73" i="7" s="1"/>
  <c r="AP96" i="7"/>
  <c r="BN96" i="7" s="1"/>
  <c r="AP115" i="7"/>
  <c r="BN115" i="7" s="1"/>
  <c r="AP9" i="7"/>
  <c r="BN9" i="7" s="1"/>
  <c r="AP143" i="7"/>
  <c r="BN143" i="7" s="1"/>
  <c r="AT15" i="7"/>
  <c r="BR15" i="7" s="1"/>
  <c r="AT27" i="7"/>
  <c r="BR27" i="7" s="1"/>
  <c r="AT8" i="7"/>
  <c r="BR8" i="7" s="1"/>
  <c r="AT54" i="7"/>
  <c r="BR54" i="7" s="1"/>
  <c r="AT100" i="7"/>
  <c r="BR100" i="7" s="1"/>
  <c r="AX134" i="7"/>
  <c r="BV134" i="7" s="1"/>
  <c r="AX120" i="7"/>
  <c r="BV120" i="7" s="1"/>
  <c r="AX7" i="7"/>
  <c r="BV7" i="7" s="1"/>
  <c r="AX106" i="7"/>
  <c r="BV106" i="7" s="1"/>
  <c r="AZ66" i="7"/>
  <c r="BX66" i="7" s="1"/>
  <c r="AZ70" i="7"/>
  <c r="BX70" i="7" s="1"/>
  <c r="AZ44" i="7"/>
  <c r="BX44" i="7" s="1"/>
  <c r="AZ56" i="7"/>
  <c r="BX56" i="7" s="1"/>
  <c r="AZ104" i="7"/>
  <c r="BX104" i="7" s="1"/>
  <c r="AQ109" i="7"/>
  <c r="BO109" i="7" s="1"/>
  <c r="AQ16" i="7"/>
  <c r="BO16" i="7" s="1"/>
  <c r="AQ133" i="7"/>
  <c r="BO133" i="7" s="1"/>
  <c r="AQ135" i="7"/>
  <c r="BO135" i="7" s="1"/>
  <c r="AU33" i="7"/>
  <c r="BS33" i="7" s="1"/>
  <c r="AU86" i="7"/>
  <c r="BS86" i="7" s="1"/>
  <c r="AU120" i="7"/>
  <c r="BS120" i="7" s="1"/>
  <c r="AU70" i="7"/>
  <c r="BS70" i="7" s="1"/>
  <c r="AU131" i="7"/>
  <c r="BS131" i="7" s="1"/>
  <c r="AY92" i="7"/>
  <c r="BW92" i="7" s="1"/>
  <c r="AY69" i="7"/>
  <c r="BW69" i="7" s="1"/>
  <c r="AY72" i="7"/>
  <c r="BW72" i="7" s="1"/>
  <c r="AY129" i="7"/>
  <c r="BW129" i="7" s="1"/>
  <c r="AR18" i="7"/>
  <c r="BP18" i="7" s="1"/>
  <c r="AR82" i="7"/>
  <c r="BP82" i="7" s="1"/>
  <c r="AR47" i="7"/>
  <c r="BP47" i="7" s="1"/>
  <c r="AR96" i="7"/>
  <c r="BP96" i="7" s="1"/>
  <c r="AV65" i="7"/>
  <c r="BT65" i="7" s="1"/>
  <c r="AV53" i="7"/>
  <c r="BT53" i="7" s="1"/>
  <c r="AV126" i="7"/>
  <c r="BT126" i="7" s="1"/>
  <c r="AV62" i="7"/>
  <c r="BT62" i="7" s="1"/>
  <c r="AV114" i="7"/>
  <c r="BT114" i="7" s="1"/>
  <c r="AO93" i="7"/>
  <c r="BM93" i="7" s="1"/>
  <c r="AO70" i="7"/>
  <c r="BM70" i="7" s="1"/>
  <c r="AO50" i="7"/>
  <c r="BM50" i="7" s="1"/>
  <c r="AO81" i="7"/>
  <c r="BM81" i="7" s="1"/>
  <c r="AW133" i="7"/>
  <c r="BU133" i="7" s="1"/>
  <c r="AW90" i="7"/>
  <c r="BU90" i="7" s="1"/>
  <c r="AW84" i="7"/>
  <c r="BU84" i="7" s="1"/>
  <c r="AW45" i="7"/>
  <c r="BU45" i="7" s="1"/>
  <c r="AS27" i="7"/>
  <c r="BQ27" i="7" s="1"/>
  <c r="AS118" i="7"/>
  <c r="BQ118" i="7" s="1"/>
  <c r="AS16" i="7"/>
  <c r="BQ16" i="7" s="1"/>
  <c r="AS6" i="7"/>
  <c r="BQ6" i="7" s="1"/>
  <c r="AS10" i="7"/>
  <c r="BQ10" i="7" s="1"/>
  <c r="AP122" i="7"/>
  <c r="BN122" i="7" s="1"/>
  <c r="AP58" i="7"/>
  <c r="BN58" i="7" s="1"/>
  <c r="AP48" i="7"/>
  <c r="BN48" i="7" s="1"/>
  <c r="AP131" i="7"/>
  <c r="BN131" i="7" s="1"/>
  <c r="AT125" i="7"/>
  <c r="BR125" i="7" s="1"/>
  <c r="AT12" i="7"/>
  <c r="BR12" i="7" s="1"/>
  <c r="AT58" i="7"/>
  <c r="BR58" i="7" s="1"/>
  <c r="AT126" i="7"/>
  <c r="BR126" i="7" s="1"/>
  <c r="AT41" i="7"/>
  <c r="BR41" i="7" s="1"/>
  <c r="AX43" i="7"/>
  <c r="BV43" i="7" s="1"/>
  <c r="AX12" i="7"/>
  <c r="BV12" i="7" s="1"/>
  <c r="AX38" i="7"/>
  <c r="BV38" i="7" s="1"/>
  <c r="AX34" i="7"/>
  <c r="BV34" i="7" s="1"/>
  <c r="AZ142" i="7"/>
  <c r="BX142" i="7" s="1"/>
  <c r="AZ134" i="7"/>
  <c r="BX134" i="7" s="1"/>
  <c r="AZ98" i="7"/>
  <c r="BX98" i="7" s="1"/>
  <c r="AZ94" i="7"/>
  <c r="BX94" i="7" s="1"/>
  <c r="AQ59" i="7"/>
  <c r="BO59" i="7" s="1"/>
  <c r="AQ30" i="7"/>
  <c r="BO30" i="7" s="1"/>
  <c r="AQ41" i="7"/>
  <c r="BO41" i="7" s="1"/>
  <c r="AQ124" i="7"/>
  <c r="BO124" i="7" s="1"/>
  <c r="AQ94" i="7"/>
  <c r="BO94" i="7" s="1"/>
  <c r="AU26" i="7"/>
  <c r="BS26" i="7" s="1"/>
  <c r="AU19" i="7"/>
  <c r="BS19" i="7" s="1"/>
  <c r="AU79" i="7"/>
  <c r="BS79" i="7" s="1"/>
  <c r="AU5" i="7"/>
  <c r="BS5" i="7" s="1"/>
  <c r="AY87" i="7"/>
  <c r="BW87" i="7" s="1"/>
  <c r="AY126" i="7"/>
  <c r="BW126" i="7" s="1"/>
  <c r="AY62" i="7"/>
  <c r="BW62" i="7" s="1"/>
  <c r="AY117" i="7"/>
  <c r="BW117" i="7" s="1"/>
  <c r="AY132" i="7"/>
  <c r="BW132" i="7" s="1"/>
  <c r="AR34" i="7"/>
  <c r="BP34" i="7" s="1"/>
  <c r="AR8" i="7"/>
  <c r="BP8" i="7" s="1"/>
  <c r="AR106" i="7"/>
  <c r="BP106" i="7" s="1"/>
  <c r="AR90" i="7"/>
  <c r="BP90" i="7" s="1"/>
  <c r="AV77" i="7"/>
  <c r="BT77" i="7" s="1"/>
  <c r="AV76" i="7"/>
  <c r="BT76" i="7" s="1"/>
  <c r="AV54" i="7"/>
  <c r="BT54" i="7" s="1"/>
  <c r="AV73" i="7"/>
  <c r="BT73" i="7" s="1"/>
  <c r="AV130" i="7"/>
  <c r="BT130" i="7" s="1"/>
  <c r="AO99" i="7"/>
  <c r="BM99" i="7" s="1"/>
  <c r="AO94" i="7"/>
  <c r="BM94" i="7" s="1"/>
  <c r="AO23" i="7"/>
  <c r="BM23" i="7" s="1"/>
  <c r="AO33" i="7"/>
  <c r="BM33" i="7" s="1"/>
  <c r="AW52" i="7"/>
  <c r="BU52" i="7" s="1"/>
  <c r="AW27" i="7"/>
  <c r="BU27" i="7" s="1"/>
  <c r="AW7" i="7"/>
  <c r="BU7" i="7" s="1"/>
  <c r="AW69" i="7"/>
  <c r="BU69" i="7" s="1"/>
  <c r="AS63" i="7"/>
  <c r="BQ63" i="7" s="1"/>
  <c r="AS127" i="7"/>
  <c r="BQ127" i="7" s="1"/>
  <c r="AS32" i="7"/>
  <c r="BQ32" i="7" s="1"/>
  <c r="AS92" i="7"/>
  <c r="BQ92" i="7" s="1"/>
  <c r="AS22" i="7"/>
  <c r="BQ22" i="7" s="1"/>
  <c r="AP141" i="7"/>
  <c r="BN141" i="7" s="1"/>
  <c r="AP88" i="7"/>
  <c r="BN88" i="7" s="1"/>
  <c r="AP91" i="7"/>
  <c r="BN91" i="7" s="1"/>
  <c r="AP27" i="7"/>
  <c r="BN27" i="7" s="1"/>
  <c r="AT56" i="7"/>
  <c r="BR56" i="7" s="1"/>
  <c r="AT51" i="7"/>
  <c r="BR51" i="7" s="1"/>
  <c r="AT77" i="7"/>
  <c r="BR77" i="7" s="1"/>
  <c r="AT137" i="7"/>
  <c r="BR137" i="7" s="1"/>
  <c r="AT43" i="7"/>
  <c r="BR43" i="7" s="1"/>
  <c r="AX97" i="7"/>
  <c r="BV97" i="7" s="1"/>
  <c r="AX75" i="7"/>
  <c r="BV75" i="7" s="1"/>
  <c r="AX45" i="7"/>
  <c r="BV45" i="7" s="1"/>
  <c r="AX102" i="7"/>
  <c r="BV102" i="7" s="1"/>
  <c r="AZ31" i="7"/>
  <c r="BX31" i="7" s="1"/>
  <c r="AZ27" i="7"/>
  <c r="BX27" i="7" s="1"/>
  <c r="AZ32" i="7"/>
  <c r="BX32" i="7" s="1"/>
  <c r="AZ128" i="7"/>
  <c r="BX128" i="7" s="1"/>
  <c r="AQ66" i="7"/>
  <c r="BO66" i="7" s="1"/>
  <c r="AQ73" i="7"/>
  <c r="BO73" i="7" s="1"/>
  <c r="AQ106" i="7"/>
  <c r="BO106" i="7" s="1"/>
  <c r="AR127" i="7"/>
  <c r="BP127" i="7" s="1"/>
  <c r="AR19" i="7"/>
  <c r="BP19" i="7" s="1"/>
  <c r="AR60" i="7"/>
  <c r="BP60" i="7" s="1"/>
  <c r="AR135" i="7"/>
  <c r="BP135" i="7" s="1"/>
  <c r="AR134" i="7"/>
  <c r="BP134" i="7" s="1"/>
  <c r="AV8" i="7"/>
  <c r="BT8" i="7" s="1"/>
  <c r="AV93" i="7"/>
  <c r="BT93" i="7" s="1"/>
  <c r="AV24" i="7"/>
  <c r="BT24" i="7" s="1"/>
  <c r="AV138" i="7"/>
  <c r="BT138" i="7" s="1"/>
  <c r="AO63" i="7"/>
  <c r="BM63" i="7" s="1"/>
  <c r="AO119" i="7"/>
  <c r="BM119" i="7" s="1"/>
  <c r="AO136" i="7"/>
  <c r="BM136" i="7" s="1"/>
  <c r="AO18" i="7"/>
  <c r="BM18" i="7" s="1"/>
  <c r="AW40" i="7"/>
  <c r="BU40" i="7" s="1"/>
  <c r="AW115" i="7"/>
  <c r="BU115" i="7" s="1"/>
  <c r="AW53" i="7"/>
  <c r="BU53" i="7" s="1"/>
  <c r="AW130" i="7"/>
  <c r="BU130" i="7" s="1"/>
  <c r="AW60" i="7"/>
  <c r="BU60" i="7" s="1"/>
  <c r="AS122" i="7"/>
  <c r="BQ122" i="7" s="1"/>
  <c r="AS30" i="7"/>
  <c r="BQ30" i="7" s="1"/>
  <c r="AS141" i="7"/>
  <c r="BQ141" i="7" s="1"/>
  <c r="AS105" i="7"/>
  <c r="BQ105" i="7" s="1"/>
  <c r="AP42" i="7"/>
  <c r="BN42" i="7" s="1"/>
  <c r="AP125" i="7"/>
  <c r="BN125" i="7" s="1"/>
  <c r="AP69" i="7"/>
  <c r="BN69" i="7" s="1"/>
  <c r="AP11" i="7"/>
  <c r="BN11" i="7" s="1"/>
  <c r="AP82" i="7"/>
  <c r="BN82" i="7" s="1"/>
  <c r="AT20" i="7"/>
  <c r="BR20" i="7" s="1"/>
  <c r="AT52" i="7"/>
  <c r="BR52" i="7" s="1"/>
  <c r="AT95" i="7"/>
  <c r="BR95" i="7" s="1"/>
  <c r="AT138" i="7"/>
  <c r="BR138" i="7" s="1"/>
  <c r="AX41" i="7"/>
  <c r="BV41" i="7" s="1"/>
  <c r="AX42" i="7"/>
  <c r="BV42" i="7" s="1"/>
  <c r="AX8" i="7"/>
  <c r="BV8" i="7" s="1"/>
  <c r="AX143" i="7"/>
  <c r="BV143" i="7" s="1"/>
  <c r="AZ39" i="7"/>
  <c r="BX39" i="7" s="1"/>
  <c r="AZ97" i="7"/>
  <c r="BX97" i="7" s="1"/>
  <c r="AZ92" i="7"/>
  <c r="BX92" i="7" s="1"/>
  <c r="AZ95" i="7"/>
  <c r="BX95" i="7" s="1"/>
  <c r="AZ101" i="7"/>
  <c r="BX101" i="7" s="1"/>
  <c r="AQ128" i="7"/>
  <c r="BO128" i="7" s="1"/>
  <c r="AQ37" i="7"/>
  <c r="BO37" i="7" s="1"/>
  <c r="AQ52" i="7"/>
  <c r="BO52" i="7" s="1"/>
  <c r="AQ126" i="7"/>
  <c r="BO126" i="7" s="1"/>
  <c r="AU94" i="7"/>
  <c r="BS94" i="7" s="1"/>
  <c r="AU6" i="7"/>
  <c r="BS6" i="7" s="1"/>
  <c r="AU17" i="7"/>
  <c r="BS17" i="7" s="1"/>
  <c r="AU45" i="7"/>
  <c r="BS45" i="7" s="1"/>
  <c r="AU137" i="7"/>
  <c r="BS137" i="7" s="1"/>
  <c r="AY7" i="7"/>
  <c r="BW7" i="7" s="1"/>
  <c r="AY77" i="7"/>
  <c r="BW77" i="7" s="1"/>
  <c r="AY41" i="7"/>
  <c r="BW41" i="7" s="1"/>
  <c r="AY133" i="7"/>
  <c r="BW133" i="7" s="1"/>
  <c r="AQ49" i="7"/>
  <c r="BO49" i="7" s="1"/>
  <c r="AQ123" i="7"/>
  <c r="BO123" i="7" s="1"/>
  <c r="AU96" i="7"/>
  <c r="BS96" i="7" s="1"/>
  <c r="AU21" i="7"/>
  <c r="BS21" i="7" s="1"/>
  <c r="AU53" i="7"/>
  <c r="BS53" i="7" s="1"/>
  <c r="AU105" i="7"/>
  <c r="BS105" i="7" s="1"/>
  <c r="AY75" i="7"/>
  <c r="BW75" i="7" s="1"/>
  <c r="AY141" i="7"/>
  <c r="BW141" i="7" s="1"/>
  <c r="AY97" i="7"/>
  <c r="BW97" i="7" s="1"/>
  <c r="AY58" i="7"/>
  <c r="BW58" i="7" s="1"/>
  <c r="AV23" i="7"/>
  <c r="BT23" i="7" s="1"/>
  <c r="AV134" i="7"/>
  <c r="BT134" i="7" s="1"/>
  <c r="AO49" i="7"/>
  <c r="BM49" i="7" s="1"/>
  <c r="AO104" i="7"/>
  <c r="BM104" i="7" s="1"/>
  <c r="AO12" i="7"/>
  <c r="BM12" i="7" s="1"/>
  <c r="AO112" i="7"/>
  <c r="BM112" i="7" s="1"/>
  <c r="AO120" i="7"/>
  <c r="BM120" i="7" s="1"/>
  <c r="AW51" i="7"/>
  <c r="BU51" i="7" s="1"/>
  <c r="AW121" i="7"/>
  <c r="BU121" i="7" s="1"/>
  <c r="AW91" i="7"/>
  <c r="BU91" i="7" s="1"/>
  <c r="AW58" i="7"/>
  <c r="BU58" i="7" s="1"/>
  <c r="AS82" i="7"/>
  <c r="BQ82" i="7" s="1"/>
  <c r="AS12" i="7"/>
  <c r="BQ12" i="7" s="1"/>
  <c r="AS37" i="7"/>
  <c r="BQ37" i="7" s="1"/>
  <c r="AS133" i="7"/>
  <c r="BQ133" i="7" s="1"/>
  <c r="AP46" i="7"/>
  <c r="BN46" i="7" s="1"/>
  <c r="AP107" i="7"/>
  <c r="BN107" i="7" s="1"/>
  <c r="AP130" i="7"/>
  <c r="BN130" i="7" s="1"/>
  <c r="AP22" i="7"/>
  <c r="BN22" i="7" s="1"/>
  <c r="AP40" i="7"/>
  <c r="BN40" i="7" s="1"/>
  <c r="AT107" i="7"/>
  <c r="BR107" i="7" s="1"/>
  <c r="AT105" i="7"/>
  <c r="BR105" i="7" s="1"/>
  <c r="AT104" i="7"/>
  <c r="BR104" i="7" s="1"/>
  <c r="AT23" i="7"/>
  <c r="BR23" i="7" s="1"/>
  <c r="AX23" i="7"/>
  <c r="BV23" i="7" s="1"/>
  <c r="AX50" i="7"/>
  <c r="BV50" i="7" s="1"/>
  <c r="AX126" i="7"/>
  <c r="BV126" i="7" s="1"/>
  <c r="AX114" i="7"/>
  <c r="BV114" i="7" s="1"/>
  <c r="AX22" i="7"/>
  <c r="BV22" i="7" s="1"/>
  <c r="AZ72" i="7"/>
  <c r="BX72" i="7" s="1"/>
  <c r="AZ81" i="7"/>
  <c r="BX81" i="7" s="1"/>
  <c r="AZ12" i="7"/>
  <c r="BX12" i="7" s="1"/>
  <c r="AZ17" i="7"/>
  <c r="BX17" i="7" s="1"/>
  <c r="AQ108" i="7"/>
  <c r="BO108" i="7" s="1"/>
  <c r="AQ21" i="7"/>
  <c r="BO21" i="7" s="1"/>
  <c r="AQ95" i="7"/>
  <c r="BO95" i="7" s="1"/>
  <c r="AQ102" i="7"/>
  <c r="BO102" i="7" s="1"/>
  <c r="AU23" i="7"/>
  <c r="BS23" i="7" s="1"/>
  <c r="AU35" i="7"/>
  <c r="BS35" i="7" s="1"/>
  <c r="AU12" i="7"/>
  <c r="BS12" i="7" s="1"/>
  <c r="AU87" i="7"/>
  <c r="BS87" i="7" s="1"/>
  <c r="AU78" i="7"/>
  <c r="BS78" i="7" s="1"/>
  <c r="AY131" i="7"/>
  <c r="BW131" i="7" s="1"/>
  <c r="AY47" i="7"/>
  <c r="BW47" i="7" s="1"/>
  <c r="AY33" i="7"/>
  <c r="BW33" i="7" s="1"/>
  <c r="AY102" i="7"/>
  <c r="BW102" i="7" s="1"/>
  <c r="AU71" i="7"/>
  <c r="BS71" i="7" s="1"/>
  <c r="AY118" i="7"/>
  <c r="BW118" i="7" s="1"/>
  <c r="AY113" i="7"/>
  <c r="BW113" i="7" s="1"/>
  <c r="AY53" i="7"/>
  <c r="BW53" i="7" s="1"/>
  <c r="AY100" i="7"/>
  <c r="BW100" i="7" s="1"/>
  <c r="AU133" i="7"/>
  <c r="BS133" i="7" s="1"/>
  <c r="AP109" i="7"/>
  <c r="BN109" i="7" s="1"/>
  <c r="AT68" i="7"/>
  <c r="BR68" i="7" s="1"/>
  <c r="AT90" i="7"/>
  <c r="BR90" i="7" s="1"/>
  <c r="AT106" i="7"/>
  <c r="BR106" i="7" s="1"/>
  <c r="AT64" i="7"/>
  <c r="BR64" i="7" s="1"/>
  <c r="AT128" i="7"/>
  <c r="BR128" i="7" s="1"/>
  <c r="AX96" i="7"/>
  <c r="BV96" i="7" s="1"/>
  <c r="AX66" i="7"/>
  <c r="BV66" i="7" s="1"/>
  <c r="AX89" i="7"/>
  <c r="BV89" i="7" s="1"/>
  <c r="AX60" i="7"/>
  <c r="BV60" i="7" s="1"/>
  <c r="AZ89" i="7"/>
  <c r="BX89" i="7" s="1"/>
  <c r="AZ58" i="7"/>
  <c r="BX58" i="7" s="1"/>
  <c r="AZ86" i="7"/>
  <c r="BX86" i="7" s="1"/>
  <c r="AZ120" i="7"/>
  <c r="BX120" i="7" s="1"/>
  <c r="AQ13" i="7"/>
  <c r="BO13" i="7" s="1"/>
  <c r="AQ29" i="7"/>
  <c r="BO29" i="7" s="1"/>
  <c r="AQ44" i="7"/>
  <c r="BO44" i="7" s="1"/>
  <c r="AQ67" i="7"/>
  <c r="BO67" i="7" s="1"/>
  <c r="AQ14" i="7"/>
  <c r="BO14" i="7" s="1"/>
  <c r="AU66" i="7"/>
  <c r="BS66" i="7" s="1"/>
  <c r="AU61" i="7"/>
  <c r="BS61" i="7" s="1"/>
  <c r="AU29" i="7"/>
  <c r="BS29" i="7" s="1"/>
  <c r="AU122" i="7"/>
  <c r="BS122" i="7" s="1"/>
  <c r="AY142" i="7"/>
  <c r="BW142" i="7" s="1"/>
  <c r="AY31" i="7"/>
  <c r="BW31" i="7" s="1"/>
  <c r="AY17" i="7"/>
  <c r="BW17" i="7" s="1"/>
  <c r="AY85" i="7"/>
  <c r="BW85" i="7" s="1"/>
  <c r="AY99" i="7"/>
  <c r="BW99" i="7" s="1"/>
  <c r="AR30" i="7"/>
  <c r="BP30" i="7" s="1"/>
  <c r="AR77" i="7"/>
  <c r="BP77" i="7" s="1"/>
  <c r="AR51" i="7"/>
  <c r="BP51" i="7" s="1"/>
  <c r="AR21" i="7"/>
  <c r="BP21" i="7" s="1"/>
  <c r="AV108" i="7"/>
  <c r="BT108" i="7" s="1"/>
  <c r="AV106" i="7"/>
  <c r="BT106" i="7" s="1"/>
  <c r="AV68" i="7"/>
  <c r="BT68" i="7" s="1"/>
  <c r="AV34" i="7"/>
  <c r="BT34" i="7" s="1"/>
  <c r="AO130" i="7"/>
  <c r="BM130" i="7" s="1"/>
  <c r="AO110" i="7"/>
  <c r="BM110" i="7" s="1"/>
  <c r="AO29" i="7"/>
  <c r="BM29" i="7" s="1"/>
  <c r="AO98" i="7"/>
  <c r="BM98" i="7" s="1"/>
  <c r="AO113" i="7"/>
  <c r="BM113" i="7" s="1"/>
  <c r="AW92" i="7"/>
  <c r="BU92" i="7" s="1"/>
  <c r="AW37" i="7"/>
  <c r="BU37" i="7" s="1"/>
  <c r="AW81" i="7"/>
  <c r="BU81" i="7" s="1"/>
  <c r="AW38" i="7"/>
  <c r="BU38" i="7" s="1"/>
  <c r="AS139" i="7"/>
  <c r="BQ139" i="7" s="1"/>
  <c r="AS111" i="7"/>
  <c r="BQ111" i="7" s="1"/>
  <c r="AS50" i="7"/>
  <c r="BQ50" i="7" s="1"/>
  <c r="AS143" i="7"/>
  <c r="BQ143" i="7" s="1"/>
  <c r="AS14" i="7"/>
  <c r="BQ14" i="7" s="1"/>
  <c r="AP97" i="7"/>
  <c r="BN97" i="7" s="1"/>
  <c r="AP59" i="7"/>
  <c r="BN59" i="7" s="1"/>
  <c r="AP87" i="7"/>
  <c r="BN87" i="7" s="1"/>
  <c r="AP17" i="7"/>
  <c r="BN17" i="7" s="1"/>
  <c r="AT32" i="7"/>
  <c r="BR32" i="7" s="1"/>
  <c r="AT40" i="7"/>
  <c r="BR40" i="7" s="1"/>
  <c r="AT10" i="7"/>
  <c r="BR10" i="7" s="1"/>
  <c r="AT42" i="7"/>
  <c r="BR42" i="7" s="1"/>
  <c r="AX48" i="7"/>
  <c r="BV48" i="7" s="1"/>
  <c r="AX72" i="7"/>
  <c r="BV72" i="7" s="1"/>
  <c r="AX5" i="7"/>
  <c r="BV5" i="7" s="1"/>
  <c r="AX87" i="7"/>
  <c r="BV87" i="7" s="1"/>
  <c r="AX101" i="7"/>
  <c r="BV101" i="7" s="1"/>
  <c r="AZ88" i="7"/>
  <c r="BX88" i="7" s="1"/>
  <c r="AZ25" i="7"/>
  <c r="BX25" i="7" s="1"/>
  <c r="AZ67" i="7"/>
  <c r="BX67" i="7" s="1"/>
  <c r="AZ79" i="7"/>
  <c r="BX79" i="7" s="1"/>
  <c r="AQ70" i="7"/>
  <c r="BO70" i="7" s="1"/>
  <c r="AQ8" i="7"/>
  <c r="BO8" i="7" s="1"/>
  <c r="AQ132" i="7"/>
  <c r="BO132" i="7" s="1"/>
  <c r="AQ118" i="7"/>
  <c r="BO118" i="7" s="1"/>
  <c r="AQ91" i="7"/>
  <c r="BO91" i="7" s="1"/>
  <c r="AU47" i="7"/>
  <c r="BS47" i="7" s="1"/>
  <c r="AU38" i="7"/>
  <c r="BS38" i="7" s="1"/>
  <c r="AU32" i="7"/>
  <c r="BS32" i="7" s="1"/>
  <c r="AU145" i="7"/>
  <c r="BS145" i="7" s="1"/>
  <c r="AY55" i="7"/>
  <c r="BW55" i="7" s="1"/>
  <c r="AY30" i="7"/>
  <c r="BW30" i="7" s="1"/>
  <c r="AY43" i="7"/>
  <c r="BW43" i="7" s="1"/>
  <c r="AY13" i="7"/>
  <c r="BW13" i="7" s="1"/>
  <c r="AR115" i="7"/>
  <c r="BP115" i="7" s="1"/>
  <c r="AR50" i="7"/>
  <c r="BP50" i="7" s="1"/>
  <c r="AR107" i="7"/>
  <c r="BP107" i="7" s="1"/>
  <c r="AR41" i="7"/>
  <c r="BP41" i="7" s="1"/>
  <c r="AR95" i="7"/>
  <c r="BP95" i="7" s="1"/>
  <c r="AV119" i="7"/>
  <c r="BT119" i="7" s="1"/>
  <c r="AV9" i="7"/>
  <c r="BT9" i="7" s="1"/>
  <c r="AV79" i="7"/>
  <c r="BT79" i="7" s="1"/>
  <c r="AV55" i="7"/>
  <c r="BT55" i="7" s="1"/>
  <c r="AO137" i="7"/>
  <c r="BM137" i="7" s="1"/>
  <c r="AO127" i="7"/>
  <c r="BM127" i="7" s="1"/>
  <c r="AO76" i="7"/>
  <c r="BM76" i="7" s="1"/>
  <c r="AO96" i="7"/>
  <c r="BM96" i="7" s="1"/>
  <c r="AO125" i="7"/>
  <c r="BM125" i="7" s="1"/>
  <c r="AW65" i="7"/>
  <c r="BU65" i="7" s="1"/>
  <c r="AW68" i="7"/>
  <c r="BU68" i="7" s="1"/>
  <c r="AW39" i="7"/>
  <c r="BU39" i="7" s="1"/>
  <c r="AW102" i="7"/>
  <c r="BU102" i="7" s="1"/>
  <c r="AS24" i="7"/>
  <c r="BQ24" i="7" s="1"/>
  <c r="AS44" i="7"/>
  <c r="BQ44" i="7" s="1"/>
  <c r="AS58" i="7"/>
  <c r="BQ58" i="7" s="1"/>
  <c r="AS19" i="7"/>
  <c r="BQ19" i="7" s="1"/>
  <c r="AS91" i="7"/>
  <c r="BQ91" i="7" s="1"/>
  <c r="AP8" i="7"/>
  <c r="BN8" i="7" s="1"/>
  <c r="AP94" i="7"/>
  <c r="BN94" i="7" s="1"/>
  <c r="AP110" i="7"/>
  <c r="BN110" i="7" s="1"/>
  <c r="AP81" i="7"/>
  <c r="BN81" i="7" s="1"/>
  <c r="AT86" i="7"/>
  <c r="BR86" i="7" s="1"/>
  <c r="AT71" i="7"/>
  <c r="BR71" i="7" s="1"/>
  <c r="AT6" i="7"/>
  <c r="BR6" i="7" s="1"/>
  <c r="AT115" i="7"/>
  <c r="BR115" i="7" s="1"/>
  <c r="AX104" i="7"/>
  <c r="BV104" i="7" s="1"/>
  <c r="AX92" i="7"/>
  <c r="BV92" i="7" s="1"/>
  <c r="AX103" i="7"/>
  <c r="BV103" i="7" s="1"/>
  <c r="AX51" i="7"/>
  <c r="BV51" i="7" s="1"/>
  <c r="AX135" i="7"/>
  <c r="BV135" i="7" s="1"/>
  <c r="AZ14" i="7"/>
  <c r="BX14" i="7" s="1"/>
  <c r="AZ130" i="7"/>
  <c r="BX130" i="7" s="1"/>
  <c r="AZ137" i="7"/>
  <c r="BX137" i="7" s="1"/>
  <c r="AZ73" i="7"/>
  <c r="BX73" i="7" s="1"/>
  <c r="AQ93" i="7"/>
  <c r="BO93" i="7" s="1"/>
  <c r="AQ85" i="7"/>
  <c r="BO85" i="7" s="1"/>
  <c r="AQ140" i="7"/>
  <c r="BO140" i="7" s="1"/>
  <c r="AR74" i="7"/>
  <c r="BP74" i="7" s="1"/>
  <c r="AR54" i="7"/>
  <c r="BP54" i="7" s="1"/>
  <c r="AR81" i="7"/>
  <c r="BP81" i="7" s="1"/>
  <c r="AR5" i="7"/>
  <c r="BP5" i="7" s="1"/>
  <c r="AV75" i="7"/>
  <c r="BT75" i="7" s="1"/>
  <c r="AV51" i="7"/>
  <c r="BT51" i="7" s="1"/>
  <c r="AV20" i="7"/>
  <c r="BT20" i="7" s="1"/>
  <c r="AV116" i="7"/>
  <c r="BT116" i="7" s="1"/>
  <c r="AV22" i="7"/>
  <c r="BT22" i="7" s="1"/>
  <c r="AO90" i="7"/>
  <c r="BM90" i="7" s="1"/>
  <c r="AO80" i="7"/>
  <c r="BM80" i="7" s="1"/>
  <c r="AO25" i="7"/>
  <c r="BM25" i="7" s="1"/>
  <c r="AO118" i="7"/>
  <c r="BM118" i="7" s="1"/>
  <c r="AW110" i="7"/>
  <c r="BU110" i="7" s="1"/>
  <c r="AW29" i="7"/>
  <c r="BU29" i="7" s="1"/>
  <c r="AW107" i="7"/>
  <c r="BU107" i="7" s="1"/>
  <c r="AW33" i="7"/>
  <c r="BU33" i="7" s="1"/>
  <c r="AW44" i="7"/>
  <c r="BU44" i="7" s="1"/>
  <c r="AS46" i="7"/>
  <c r="BQ46" i="7" s="1"/>
  <c r="AS21" i="7"/>
  <c r="BQ21" i="7" s="1"/>
  <c r="AS11" i="7"/>
  <c r="BQ11" i="7" s="1"/>
  <c r="AS140" i="7"/>
  <c r="BQ140" i="7" s="1"/>
  <c r="AP134" i="7"/>
  <c r="BN134" i="7" s="1"/>
  <c r="AP18" i="7"/>
  <c r="BN18" i="7" s="1"/>
  <c r="AP67" i="7"/>
  <c r="BN67" i="7" s="1"/>
  <c r="AP144" i="7"/>
  <c r="BN144" i="7" s="1"/>
  <c r="AT24" i="7"/>
  <c r="BR24" i="7" s="1"/>
  <c r="AT18" i="7"/>
  <c r="BR18" i="7" s="1"/>
  <c r="AT122" i="7"/>
  <c r="BR122" i="7" s="1"/>
  <c r="AT69" i="7"/>
  <c r="BR69" i="7" s="1"/>
  <c r="AT61" i="7"/>
  <c r="BR61" i="7" s="1"/>
  <c r="AX93" i="7"/>
  <c r="BV93" i="7" s="1"/>
  <c r="AX71" i="7"/>
  <c r="BV71" i="7" s="1"/>
  <c r="AX110" i="7"/>
  <c r="BV110" i="7" s="1"/>
  <c r="AX112" i="7"/>
  <c r="BV112" i="7" s="1"/>
  <c r="AZ35" i="7"/>
  <c r="BX35" i="7" s="1"/>
  <c r="AZ53" i="7"/>
  <c r="BX53" i="7" s="1"/>
  <c r="AZ131" i="7"/>
  <c r="BX131" i="7" s="1"/>
  <c r="AZ10" i="7"/>
  <c r="BX10" i="7" s="1"/>
  <c r="AZ111" i="7"/>
  <c r="BX111" i="7" s="1"/>
  <c r="AQ131" i="7"/>
  <c r="BO131" i="7" s="1"/>
  <c r="AQ15" i="7"/>
  <c r="BO15" i="7" s="1"/>
  <c r="AQ97" i="7"/>
  <c r="BO97" i="7" s="1"/>
  <c r="AQ34" i="7"/>
  <c r="BO34" i="7" s="1"/>
  <c r="AU44" i="7"/>
  <c r="BS44" i="7" s="1"/>
  <c r="AU22" i="7"/>
  <c r="BS22" i="7" s="1"/>
  <c r="AU68" i="7"/>
  <c r="BS68" i="7" s="1"/>
  <c r="AU48" i="7"/>
  <c r="BS48" i="7" s="1"/>
  <c r="AY125" i="7"/>
  <c r="BW125" i="7" s="1"/>
  <c r="AY15" i="7"/>
  <c r="BW15" i="7" s="1"/>
  <c r="AY108" i="7"/>
  <c r="BW108" i="7" s="1"/>
  <c r="AY114" i="7"/>
  <c r="BW114" i="7" s="1"/>
  <c r="AY82" i="7"/>
  <c r="BW82" i="7" s="1"/>
  <c r="AQ117" i="7"/>
  <c r="BO117" i="7" s="1"/>
  <c r="AQ119" i="7"/>
  <c r="BO119" i="7" s="1"/>
  <c r="AU46" i="7"/>
  <c r="BS46" i="7" s="1"/>
  <c r="AU43" i="7"/>
  <c r="BS43" i="7" s="1"/>
  <c r="AU136" i="7"/>
  <c r="BS136" i="7" s="1"/>
  <c r="AU80" i="7"/>
  <c r="BS80" i="7" s="1"/>
  <c r="AY127" i="7"/>
  <c r="BW127" i="7" s="1"/>
  <c r="AY124" i="7"/>
  <c r="BW124" i="7" s="1"/>
  <c r="AY8" i="7"/>
  <c r="BW8" i="7" s="1"/>
  <c r="AV128" i="7"/>
  <c r="BT128" i="7" s="1"/>
  <c r="AV44" i="7"/>
  <c r="BT44" i="7" s="1"/>
  <c r="AV30" i="7"/>
  <c r="BT30" i="7" s="1"/>
  <c r="AO52" i="7"/>
  <c r="BM52" i="7" s="1"/>
  <c r="AO124" i="7"/>
  <c r="BM124" i="7" s="1"/>
  <c r="AO103" i="7"/>
  <c r="BM103" i="7" s="1"/>
  <c r="AO45" i="7"/>
  <c r="BM45" i="7" s="1"/>
  <c r="AW73" i="7"/>
  <c r="BU73" i="7" s="1"/>
  <c r="AW16" i="7"/>
  <c r="BU16" i="7" s="1"/>
  <c r="AW109" i="7"/>
  <c r="BU109" i="7" s="1"/>
  <c r="AW128" i="7"/>
  <c r="BU128" i="7" s="1"/>
  <c r="AW34" i="7"/>
  <c r="BU34" i="7" s="1"/>
  <c r="AS130" i="7"/>
  <c r="BQ130" i="7" s="1"/>
  <c r="AS53" i="7"/>
  <c r="BQ53" i="7" s="1"/>
  <c r="AS59" i="7"/>
  <c r="BQ59" i="7" s="1"/>
  <c r="AS90" i="7"/>
  <c r="BQ90" i="7" s="1"/>
  <c r="AP61" i="7"/>
  <c r="BN61" i="7" s="1"/>
  <c r="AP21" i="7"/>
  <c r="BN21" i="7" s="1"/>
  <c r="AP79" i="7"/>
  <c r="BN79" i="7" s="1"/>
  <c r="AP100" i="7"/>
  <c r="BN100" i="7" s="1"/>
  <c r="AP74" i="7"/>
  <c r="BN74" i="7" s="1"/>
  <c r="AT92" i="7"/>
  <c r="BR92" i="7" s="1"/>
  <c r="AT112" i="7"/>
  <c r="BR112" i="7" s="1"/>
  <c r="AT16" i="7"/>
  <c r="BR16" i="7" s="1"/>
  <c r="AT63" i="7"/>
  <c r="BR63" i="7" s="1"/>
  <c r="AX119" i="7"/>
  <c r="BV119" i="7" s="1"/>
  <c r="AX36" i="7"/>
  <c r="BV36" i="7" s="1"/>
  <c r="AX32" i="7"/>
  <c r="BV32" i="7" s="1"/>
  <c r="AX118" i="7"/>
  <c r="BV118" i="7" s="1"/>
  <c r="AZ106" i="7"/>
  <c r="BX106" i="7" s="1"/>
  <c r="AZ132" i="7"/>
  <c r="BX132" i="7" s="1"/>
  <c r="AZ6" i="7"/>
  <c r="BX6" i="7" s="1"/>
  <c r="AZ145" i="7"/>
  <c r="BX145" i="7" s="1"/>
  <c r="AZ50" i="7"/>
  <c r="BX50" i="7" s="1"/>
  <c r="AQ104" i="7"/>
  <c r="BO104" i="7" s="1"/>
  <c r="AQ96" i="7"/>
  <c r="BO96" i="7" s="1"/>
  <c r="AQ114" i="7"/>
  <c r="BO114" i="7" s="1"/>
  <c r="AQ83" i="7"/>
  <c r="BO83" i="7" s="1"/>
  <c r="AU108" i="7"/>
  <c r="BS108" i="7" s="1"/>
  <c r="AU37" i="7"/>
  <c r="BS37" i="7" s="1"/>
  <c r="AU75" i="7"/>
  <c r="BS75" i="7" s="1"/>
  <c r="AU11" i="7"/>
  <c r="BS11" i="7" s="1"/>
  <c r="AU89" i="7"/>
  <c r="BS89" i="7" s="1"/>
  <c r="AY16" i="7"/>
  <c r="BW16" i="7" s="1"/>
  <c r="AY35" i="7"/>
  <c r="BW35" i="7" s="1"/>
  <c r="AY105" i="7"/>
  <c r="BW105" i="7" s="1"/>
  <c r="AY44" i="7"/>
  <c r="BW44" i="7" s="1"/>
  <c r="AY18" i="7"/>
  <c r="BW18" i="7" s="1"/>
  <c r="AY66" i="7"/>
  <c r="BW66" i="7" s="1"/>
  <c r="AY54" i="7"/>
  <c r="BW54" i="7" s="1"/>
  <c r="AY24" i="7"/>
  <c r="BW24" i="7" s="1"/>
  <c r="AY11" i="7"/>
  <c r="BW11" i="7" s="1"/>
  <c r="AY26" i="7"/>
  <c r="BW26" i="7" s="1"/>
  <c r="AR104" i="7"/>
  <c r="BP104" i="7" s="1"/>
  <c r="AV91" i="7"/>
  <c r="BT91" i="7" s="1"/>
  <c r="AV97" i="7"/>
  <c r="BT97" i="7" s="1"/>
  <c r="AV142" i="7"/>
  <c r="BT142" i="7" s="1"/>
  <c r="AV139" i="7"/>
  <c r="BT139" i="7" s="1"/>
  <c r="AO13" i="7"/>
  <c r="BM13" i="7" s="1"/>
  <c r="AO41" i="7"/>
  <c r="BM41" i="7" s="1"/>
  <c r="AO129" i="7"/>
  <c r="BM129" i="7" s="1"/>
  <c r="AO34" i="7"/>
  <c r="BM34" i="7" s="1"/>
  <c r="AO133" i="7"/>
  <c r="BM133" i="7" s="1"/>
  <c r="AW83" i="7"/>
  <c r="BU83" i="7" s="1"/>
  <c r="AW134" i="7"/>
  <c r="BU134" i="7" s="1"/>
  <c r="AW26" i="7"/>
  <c r="BU26" i="7" s="1"/>
  <c r="AW100" i="7"/>
  <c r="BU100" i="7" s="1"/>
  <c r="AS15" i="7"/>
  <c r="BQ15" i="7" s="1"/>
  <c r="AS96" i="7"/>
  <c r="BQ96" i="7" s="1"/>
  <c r="AS33" i="7"/>
  <c r="BQ33" i="7" s="1"/>
  <c r="AS86" i="7"/>
  <c r="BQ86" i="7" s="1"/>
  <c r="AS135" i="7"/>
  <c r="BQ135" i="7" s="1"/>
  <c r="AP93" i="7"/>
  <c r="BN93" i="7" s="1"/>
  <c r="AP37" i="7"/>
  <c r="BN37" i="7" s="1"/>
  <c r="AP19" i="7"/>
  <c r="BN19" i="7" s="1"/>
  <c r="AP129" i="7"/>
  <c r="BN129" i="7" s="1"/>
  <c r="AT38" i="7"/>
  <c r="BR38" i="7" s="1"/>
  <c r="AT109" i="7"/>
  <c r="BR109" i="7" s="1"/>
  <c r="AT143" i="7"/>
  <c r="BR143" i="7" s="1"/>
  <c r="AT133" i="7"/>
  <c r="BR133" i="7" s="1"/>
  <c r="AX91" i="7"/>
  <c r="BV91" i="7" s="1"/>
  <c r="AX31" i="7"/>
  <c r="BV31" i="7" s="1"/>
  <c r="AX26" i="7"/>
  <c r="BV26" i="7" s="1"/>
  <c r="AX123" i="7"/>
  <c r="BV123" i="7" s="1"/>
  <c r="AX90" i="7"/>
  <c r="BV90" i="7" s="1"/>
  <c r="AZ140" i="7"/>
  <c r="BX140" i="7" s="1"/>
  <c r="AZ118" i="7"/>
  <c r="BX118" i="7" s="1"/>
  <c r="AZ43" i="7"/>
  <c r="BX43" i="7" s="1"/>
  <c r="AZ26" i="7"/>
  <c r="BX26" i="7" s="1"/>
  <c r="AQ40" i="7"/>
  <c r="BO40" i="7" s="1"/>
  <c r="AQ75" i="7"/>
  <c r="BO75" i="7" s="1"/>
  <c r="AQ84" i="7"/>
  <c r="BO84" i="7" s="1"/>
  <c r="AQ63" i="7"/>
  <c r="BO63" i="7" s="1"/>
  <c r="AQ115" i="7"/>
  <c r="BO115" i="7" s="1"/>
  <c r="AU15" i="7"/>
  <c r="BS15" i="7" s="1"/>
  <c r="AU142" i="7"/>
  <c r="BS142" i="7" s="1"/>
  <c r="AU90" i="7"/>
  <c r="BS90" i="7" s="1"/>
  <c r="AU144" i="7"/>
  <c r="BS144" i="7" s="1"/>
  <c r="AY130" i="7"/>
  <c r="BW130" i="7" s="1"/>
  <c r="AY29" i="7"/>
  <c r="BW29" i="7" s="1"/>
  <c r="AY46" i="7"/>
  <c r="BW46" i="7" s="1"/>
  <c r="AY42" i="7"/>
  <c r="BW42" i="7" s="1"/>
  <c r="AR28" i="7"/>
  <c r="BP28" i="7" s="1"/>
  <c r="AR75" i="7"/>
  <c r="BP75" i="7" s="1"/>
  <c r="AR83" i="7"/>
  <c r="BP83" i="7" s="1"/>
  <c r="AR15" i="7"/>
  <c r="BP15" i="7" s="1"/>
  <c r="AR57" i="7"/>
  <c r="BP57" i="7" s="1"/>
  <c r="AV120" i="7"/>
  <c r="BT120" i="7" s="1"/>
  <c r="AV143" i="7"/>
  <c r="BT143" i="7" s="1"/>
  <c r="AV12" i="7"/>
  <c r="BT12" i="7" s="1"/>
  <c r="AV13" i="7"/>
  <c r="BT13" i="7" s="1"/>
  <c r="AO131" i="7"/>
  <c r="BM131" i="7" s="1"/>
  <c r="AO62" i="7"/>
  <c r="BM62" i="7" s="1"/>
  <c r="AO58" i="7"/>
  <c r="BM58" i="7" s="1"/>
  <c r="AO100" i="7"/>
  <c r="BM100" i="7" s="1"/>
  <c r="AW24" i="7"/>
  <c r="BU24" i="7" s="1"/>
  <c r="AW108" i="7"/>
  <c r="BU108" i="7" s="1"/>
  <c r="AW15" i="7"/>
  <c r="BU15" i="7" s="1"/>
  <c r="AW13" i="7"/>
  <c r="BU13" i="7" s="1"/>
  <c r="AW59" i="7"/>
  <c r="BU59" i="7" s="1"/>
  <c r="AS76" i="7"/>
  <c r="BQ76" i="7" s="1"/>
  <c r="AS100" i="7"/>
  <c r="BQ100" i="7" s="1"/>
  <c r="AS109" i="7"/>
  <c r="BQ109" i="7" s="1"/>
  <c r="AS41" i="7"/>
  <c r="BQ41" i="7" s="1"/>
  <c r="AP90" i="7"/>
  <c r="BN90" i="7" s="1"/>
  <c r="AP6" i="7"/>
  <c r="BN6" i="7" s="1"/>
  <c r="AP62" i="7"/>
  <c r="BN62" i="7" s="1"/>
  <c r="AP23" i="7"/>
  <c r="BN23" i="7" s="1"/>
  <c r="AP95" i="7"/>
  <c r="BN95" i="7" s="1"/>
  <c r="AT85" i="7"/>
  <c r="BR85" i="7" s="1"/>
  <c r="AT102" i="7"/>
  <c r="BR102" i="7" s="1"/>
  <c r="AT45" i="7"/>
  <c r="BR45" i="7" s="1"/>
  <c r="AT103" i="7"/>
  <c r="BR103" i="7" s="1"/>
  <c r="AX61" i="7"/>
  <c r="BV61" i="7" s="1"/>
  <c r="AX65" i="7"/>
  <c r="BV65" i="7" s="1"/>
  <c r="AX122" i="7"/>
  <c r="BV122" i="7" s="1"/>
  <c r="AX83" i="7"/>
  <c r="BV83" i="7" s="1"/>
  <c r="AX115" i="7"/>
  <c r="BV115" i="7" s="1"/>
  <c r="AZ105" i="7"/>
  <c r="BX105" i="7" s="1"/>
  <c r="AZ64" i="7"/>
  <c r="BX64" i="7" s="1"/>
  <c r="AZ24" i="7"/>
  <c r="BX24" i="7" s="1"/>
  <c r="AZ96" i="7"/>
  <c r="BX96" i="7" s="1"/>
  <c r="AQ88" i="7"/>
  <c r="BO88" i="7" s="1"/>
  <c r="AQ76" i="7"/>
  <c r="BO76" i="7" s="1"/>
  <c r="AQ12" i="7"/>
  <c r="BO12" i="7" s="1"/>
  <c r="AQ80" i="7"/>
  <c r="BO80" i="7" s="1"/>
  <c r="AU28" i="7"/>
  <c r="BS28" i="7" s="1"/>
  <c r="AU7" i="7"/>
  <c r="BS7" i="7" s="1"/>
  <c r="AU85" i="7"/>
  <c r="BS85" i="7" s="1"/>
  <c r="AU102" i="7"/>
  <c r="BS102" i="7" s="1"/>
  <c r="AU52" i="7"/>
  <c r="BS52" i="7" s="1"/>
  <c r="AY89" i="7"/>
  <c r="BW89" i="7" s="1"/>
  <c r="AY68" i="7"/>
  <c r="BW68" i="7" s="1"/>
  <c r="AY115" i="7"/>
  <c r="BW115" i="7" s="1"/>
  <c r="AY10" i="7"/>
  <c r="BW10" i="7" s="1"/>
  <c r="AR124" i="7"/>
  <c r="BP124" i="7" s="1"/>
  <c r="AR84" i="7"/>
  <c r="BP84" i="7" s="1"/>
  <c r="AR36" i="7"/>
  <c r="BP36" i="7" s="1"/>
  <c r="AR118" i="7"/>
  <c r="BP118" i="7" s="1"/>
  <c r="AR123" i="7"/>
  <c r="BP123" i="7" s="1"/>
  <c r="AV46" i="7"/>
  <c r="BT46" i="7" s="1"/>
  <c r="AV40" i="7"/>
  <c r="BT40" i="7" s="1"/>
  <c r="AV18" i="7"/>
  <c r="BT18" i="7" s="1"/>
  <c r="AV113" i="7"/>
  <c r="BT113" i="7" s="1"/>
  <c r="AO56" i="7"/>
  <c r="BM56" i="7" s="1"/>
  <c r="AO30" i="7"/>
  <c r="BM30" i="7" s="1"/>
  <c r="AO59" i="7"/>
  <c r="BM59" i="7" s="1"/>
  <c r="AO67" i="7"/>
  <c r="BM67" i="7" s="1"/>
  <c r="AW43" i="7"/>
  <c r="BU43" i="7" s="1"/>
  <c r="AW80" i="7"/>
  <c r="BU80" i="7" s="1"/>
  <c r="AW42" i="7"/>
  <c r="BU42" i="7" s="1"/>
  <c r="AW56" i="7"/>
  <c r="BU56" i="7" s="1"/>
  <c r="AW71" i="7"/>
  <c r="BU71" i="7" s="1"/>
  <c r="AS75" i="7"/>
  <c r="BQ75" i="7" s="1"/>
  <c r="AS125" i="7"/>
  <c r="BQ125" i="7" s="1"/>
  <c r="AS131" i="7"/>
  <c r="BQ131" i="7" s="1"/>
  <c r="AS56" i="7"/>
  <c r="BQ56" i="7" s="1"/>
  <c r="AP132" i="7"/>
  <c r="BN132" i="7" s="1"/>
  <c r="AP104" i="7"/>
  <c r="BN104" i="7" s="1"/>
  <c r="AP108" i="7"/>
  <c r="BN108" i="7" s="1"/>
  <c r="AP25" i="7"/>
  <c r="BN25" i="7" s="1"/>
  <c r="AP5" i="7"/>
  <c r="BN5" i="7" s="1"/>
  <c r="AT78" i="7"/>
  <c r="BR78" i="7" s="1"/>
  <c r="AT145" i="7"/>
  <c r="BR145" i="7" s="1"/>
  <c r="AT50" i="7"/>
  <c r="BR50" i="7" s="1"/>
  <c r="AT35" i="7"/>
  <c r="BR35" i="7" s="1"/>
  <c r="AX100" i="7"/>
  <c r="BV100" i="7" s="1"/>
  <c r="AX108" i="7"/>
  <c r="BV108" i="7" s="1"/>
  <c r="AX141" i="7"/>
  <c r="BV141" i="7" s="1"/>
  <c r="AX40" i="7"/>
  <c r="BV40" i="7" s="1"/>
  <c r="AZ13" i="7"/>
  <c r="BX13" i="7" s="1"/>
  <c r="AZ93" i="7"/>
  <c r="BX93" i="7" s="1"/>
  <c r="AZ54" i="7"/>
  <c r="BX54" i="7" s="1"/>
  <c r="AZ91" i="7"/>
  <c r="BX91" i="7" s="1"/>
  <c r="AZ15" i="7"/>
  <c r="BX15" i="7" s="1"/>
  <c r="AQ25" i="7"/>
  <c r="BO25" i="7" s="1"/>
  <c r="AQ107" i="7"/>
  <c r="BO107" i="7" s="1"/>
  <c r="AQ105" i="7"/>
  <c r="BO105" i="7" s="1"/>
  <c r="AR129" i="7"/>
  <c r="BP129" i="7" s="1"/>
  <c r="AR64" i="7"/>
  <c r="BP64" i="7" s="1"/>
  <c r="AR98" i="7"/>
  <c r="BP98" i="7" s="1"/>
  <c r="AR58" i="7"/>
  <c r="BP58" i="7" s="1"/>
  <c r="AV94" i="7"/>
  <c r="BT94" i="7" s="1"/>
  <c r="AV52" i="7"/>
  <c r="BT52" i="7" s="1"/>
  <c r="AV135" i="7"/>
  <c r="BT135" i="7" s="1"/>
  <c r="AV81" i="7"/>
  <c r="BT81" i="7" s="1"/>
  <c r="AV86" i="7"/>
  <c r="BT86" i="7" s="1"/>
  <c r="AO65" i="7"/>
  <c r="BM65" i="7" s="1"/>
  <c r="AO105" i="7"/>
  <c r="BM105" i="7" s="1"/>
  <c r="AO43" i="7"/>
  <c r="BM43" i="7" s="1"/>
  <c r="AO122" i="7"/>
  <c r="BM122" i="7" s="1"/>
  <c r="AW61" i="7"/>
  <c r="BU61" i="7" s="1"/>
  <c r="AW19" i="7"/>
  <c r="BU19" i="7" s="1"/>
  <c r="AW41" i="7"/>
  <c r="BU41" i="7" s="1"/>
  <c r="AW125" i="7"/>
  <c r="BU125" i="7" s="1"/>
  <c r="AS117" i="7"/>
  <c r="BQ117" i="7" s="1"/>
  <c r="AS39" i="7"/>
  <c r="BQ39" i="7" s="1"/>
  <c r="AS79" i="7"/>
  <c r="BQ79" i="7" s="1"/>
  <c r="AS89" i="7"/>
  <c r="BQ89" i="7" s="1"/>
  <c r="AS8" i="7"/>
  <c r="BQ8" i="7" s="1"/>
  <c r="AP73" i="7"/>
  <c r="BN73" i="7" s="1"/>
  <c r="AP39" i="7"/>
  <c r="BN39" i="7" s="1"/>
  <c r="AP92" i="7"/>
  <c r="BN92" i="7" s="1"/>
  <c r="AP47" i="7"/>
  <c r="BN47" i="7" s="1"/>
  <c r="AT79" i="7"/>
  <c r="BR79" i="7" s="1"/>
  <c r="AT73" i="7"/>
  <c r="BR73" i="7" s="1"/>
  <c r="AT136" i="7"/>
  <c r="BR136" i="7" s="1"/>
  <c r="AT28" i="7"/>
  <c r="BR28" i="7" s="1"/>
  <c r="AT80" i="7"/>
  <c r="BR80" i="7" s="1"/>
  <c r="AX55" i="7"/>
  <c r="BV55" i="7" s="1"/>
  <c r="AX81" i="7"/>
  <c r="BV81" i="7" s="1"/>
  <c r="AX69" i="7"/>
  <c r="BV69" i="7" s="1"/>
  <c r="AX117" i="7"/>
  <c r="BV117" i="7" s="1"/>
  <c r="AZ42" i="7"/>
  <c r="BX42" i="7" s="1"/>
  <c r="AZ48" i="7"/>
  <c r="BX48" i="7" s="1"/>
  <c r="AZ71" i="7"/>
  <c r="BX71" i="7" s="1"/>
  <c r="AZ144" i="7"/>
  <c r="BX144" i="7" s="1"/>
  <c r="AQ82" i="7"/>
  <c r="BO82" i="7" s="1"/>
  <c r="AQ31" i="7"/>
  <c r="BO31" i="7" s="1"/>
  <c r="AQ103" i="7"/>
  <c r="BO103" i="7" s="1"/>
  <c r="AQ22" i="7"/>
  <c r="BO22" i="7" s="1"/>
  <c r="AQ68" i="7"/>
  <c r="BO68" i="7" s="1"/>
  <c r="AU84" i="7"/>
  <c r="BS84" i="7" s="1"/>
  <c r="AU64" i="7"/>
  <c r="BS64" i="7" s="1"/>
  <c r="AU9" i="7"/>
  <c r="BS9" i="7" s="1"/>
  <c r="AU115" i="7"/>
  <c r="BS115" i="7" s="1"/>
  <c r="AY70" i="7"/>
  <c r="BW70" i="7" s="1"/>
  <c r="AY103" i="7"/>
  <c r="BW103" i="7" s="1"/>
  <c r="AY19" i="7"/>
  <c r="BW19" i="7" s="1"/>
  <c r="AY45" i="7"/>
  <c r="BW45" i="7" s="1"/>
  <c r="AY88" i="7"/>
  <c r="BW88" i="7" s="1"/>
  <c r="AQ138" i="7"/>
  <c r="BO138" i="7" s="1"/>
  <c r="AQ116" i="7"/>
  <c r="BO116" i="7" s="1"/>
  <c r="AU82" i="7"/>
  <c r="BS82" i="7" s="1"/>
  <c r="AU39" i="7"/>
  <c r="BS39" i="7" s="1"/>
  <c r="AU114" i="7"/>
  <c r="BS114" i="7" s="1"/>
  <c r="AY91" i="7"/>
  <c r="BW91" i="7" s="1"/>
  <c r="AY122" i="7"/>
  <c r="BW122" i="7" s="1"/>
  <c r="AY137" i="7"/>
  <c r="BW137" i="7" s="1"/>
  <c r="AY112" i="7"/>
  <c r="BW112" i="7" s="1"/>
  <c r="AV110" i="7"/>
  <c r="BT110" i="7" s="1"/>
  <c r="AV67" i="7"/>
  <c r="BT67" i="7" s="1"/>
  <c r="AV42" i="7"/>
  <c r="BT42" i="7" s="1"/>
  <c r="AO126" i="7"/>
  <c r="BM126" i="7" s="1"/>
  <c r="AO28" i="7"/>
  <c r="BM28" i="7" s="1"/>
  <c r="AO140" i="7"/>
  <c r="BM140" i="7" s="1"/>
  <c r="AO79" i="7"/>
  <c r="BM79" i="7" s="1"/>
  <c r="AW32" i="7"/>
  <c r="BU32" i="7" s="1"/>
  <c r="AW114" i="7"/>
  <c r="BU114" i="7" s="1"/>
  <c r="AW144" i="7"/>
  <c r="BU144" i="7" s="1"/>
  <c r="AW89" i="7"/>
  <c r="BU89" i="7" s="1"/>
  <c r="AW82" i="7"/>
  <c r="BU82" i="7" s="1"/>
  <c r="AS47" i="7"/>
  <c r="BQ47" i="7" s="1"/>
  <c r="AS23" i="7"/>
  <c r="BQ23" i="7" s="1"/>
  <c r="AS123" i="7"/>
  <c r="BQ123" i="7" s="1"/>
  <c r="AS55" i="7"/>
  <c r="BQ55" i="7" s="1"/>
  <c r="AP140" i="7"/>
  <c r="BN140" i="7" s="1"/>
  <c r="AP126" i="7"/>
  <c r="BN126" i="7" s="1"/>
  <c r="AP89" i="7"/>
  <c r="BN89" i="7" s="1"/>
  <c r="AP41" i="7"/>
  <c r="BN41" i="7" s="1"/>
  <c r="AT55" i="7"/>
  <c r="BR55" i="7" s="1"/>
  <c r="AT34" i="7"/>
  <c r="BR34" i="7" s="1"/>
  <c r="AT99" i="7"/>
  <c r="BR99" i="7" s="1"/>
  <c r="AT101" i="7"/>
  <c r="BR101" i="7" s="1"/>
  <c r="AT75" i="7"/>
  <c r="BR75" i="7" s="1"/>
  <c r="AX111" i="7"/>
  <c r="BV111" i="7" s="1"/>
  <c r="AX124" i="7"/>
  <c r="BV124" i="7" s="1"/>
  <c r="AX21" i="7"/>
  <c r="BV21" i="7" s="1"/>
  <c r="AX33" i="7"/>
  <c r="BV33" i="7" s="1"/>
  <c r="AZ75" i="7"/>
  <c r="BX75" i="7" s="1"/>
  <c r="AZ85" i="7"/>
  <c r="BX85" i="7" s="1"/>
  <c r="AZ76" i="7"/>
  <c r="BX76" i="7" s="1"/>
  <c r="AZ46" i="7"/>
  <c r="BX46" i="7" s="1"/>
  <c r="AZ21" i="7"/>
  <c r="BX21" i="7" s="1"/>
  <c r="AQ54" i="7"/>
  <c r="BO54" i="7" s="1"/>
  <c r="AQ53" i="7"/>
  <c r="BO53" i="7" s="1"/>
  <c r="AQ134" i="7"/>
  <c r="BO134" i="7" s="1"/>
  <c r="AQ51" i="7"/>
  <c r="BO51" i="7" s="1"/>
  <c r="AU41" i="7"/>
  <c r="BS41" i="7" s="1"/>
  <c r="AU51" i="7"/>
  <c r="BS51" i="7" s="1"/>
  <c r="AU67" i="7"/>
  <c r="BS67" i="7" s="1"/>
  <c r="AU73" i="7"/>
  <c r="BS73" i="7" s="1"/>
  <c r="AY143" i="7"/>
  <c r="BW143" i="7" s="1"/>
  <c r="AY20" i="7"/>
  <c r="BW20" i="7" s="1"/>
  <c r="AY38" i="7"/>
  <c r="BW38" i="7" s="1"/>
  <c r="AY95" i="7"/>
  <c r="BW95" i="7" s="1"/>
  <c r="AY22" i="7"/>
  <c r="BW22" i="7" s="1"/>
  <c r="AY63" i="7"/>
  <c r="BW63" i="7" s="1"/>
  <c r="AY83" i="7"/>
  <c r="BW83" i="7" s="1"/>
  <c r="AY25" i="7"/>
  <c r="BW25" i="7" s="1"/>
  <c r="AY71" i="7"/>
  <c r="BW71" i="7" s="1"/>
  <c r="AY32" i="7"/>
  <c r="BW32" i="7" s="1"/>
  <c r="AY27" i="7"/>
  <c r="BW27" i="7" s="1"/>
  <c r="EQ3" i="6"/>
  <c r="EQ3" i="1"/>
  <c r="AY3" i="7" l="1"/>
  <c r="BW3" i="7"/>
</calcChain>
</file>

<file path=xl/sharedStrings.xml><?xml version="1.0" encoding="utf-8"?>
<sst xmlns="http://schemas.openxmlformats.org/spreadsheetml/2006/main" count="1887" uniqueCount="590">
  <si>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</si>
  <si>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</si>
  <si>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</si>
  <si>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</si>
  <si>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</si>
  <si>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</si>
  <si>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</si>
  <si>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</si>
  <si>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</si>
  <si>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</si>
  <si>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</si>
  <si>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</si>
  <si>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</si>
  <si>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</si>
  <si>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</si>
  <si>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</si>
  <si>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</si>
  <si>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</si>
  <si>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</si>
  <si>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</si>
  <si>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</si>
  <si>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</si>
  <si>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</si>
  <si>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</si>
  <si>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</si>
  <si>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</si>
  <si>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</si>
  <si>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</si>
  <si>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</si>
  <si>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</si>
  <si>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</si>
  <si>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</si>
  <si>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</si>
  <si>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</si>
  <si>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</si>
  <si>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</si>
  <si>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</si>
  <si>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</si>
  <si>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</si>
  <si>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</si>
  <si>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</si>
  <si>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</si>
  <si>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</si>
  <si>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</si>
  <si>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</si>
  <si>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</si>
  <si>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</si>
  <si>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</si>
  <si>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</si>
  <si>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</si>
  <si>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</si>
  <si>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</si>
  <si>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</si>
  <si>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</si>
  <si>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</si>
  <si>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</si>
  <si>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</si>
  <si>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</si>
  <si>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</si>
  <si>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</si>
  <si>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</si>
  <si>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</si>
  <si>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</si>
  <si>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</si>
  <si>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</si>
  <si>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</si>
  <si>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</si>
  <si>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</si>
  <si>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</si>
  <si>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</si>
  <si>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</si>
  <si>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</si>
  <si>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</si>
  <si>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</si>
  <si>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</si>
  <si>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</si>
  <si>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</si>
  <si>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</si>
  <si>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</si>
  <si>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</si>
  <si>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</si>
  <si>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</si>
  <si>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</si>
  <si>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</si>
  <si>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</si>
  <si>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</si>
  <si>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</si>
  <si>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</si>
  <si>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</si>
  <si>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</si>
  <si>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</si>
  <si>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</si>
  <si>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</si>
  <si>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</si>
  <si>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</si>
  <si>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</si>
  <si>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</si>
  <si>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</si>
  <si>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</si>
  <si>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</si>
  <si>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</si>
  <si>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</si>
  <si>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</si>
  <si>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</si>
  <si>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</si>
  <si>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</si>
  <si>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</si>
  <si>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</si>
  <si>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</si>
  <si>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</si>
  <si>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</si>
  <si>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</si>
  <si>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</si>
  <si>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</si>
  <si>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</si>
  <si>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</si>
  <si>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</si>
  <si>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</si>
  <si>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</si>
  <si>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</si>
  <si>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</si>
  <si>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</si>
  <si>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</si>
  <si>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</si>
  <si>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</si>
  <si>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</si>
  <si>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</si>
  <si>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</si>
  <si>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</si>
  <si>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</si>
  <si>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</si>
  <si>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</si>
  <si>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</si>
  <si>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</si>
  <si>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</si>
  <si>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</si>
  <si>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</si>
  <si>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</si>
  <si>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</si>
  <si>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</si>
  <si>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</si>
  <si>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</si>
  <si>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</si>
  <si>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</si>
  <si>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</si>
  <si>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</si>
  <si>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</si>
  <si>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</si>
  <si>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</si>
  <si>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</si>
  <si>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</si>
  <si>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</si>
  <si>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</si>
  <si>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</si>
  <si>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</si>
  <si>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</si>
  <si>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</si>
  <si>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</si>
  <si>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</si>
  <si>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</si>
  <si>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</si>
  <si>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</si>
  <si>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</si>
  <si>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</si>
  <si>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</si>
  <si>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</si>
  <si>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</si>
  <si>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</si>
  <si>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</si>
  <si>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</si>
  <si>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</si>
  <si>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</si>
  <si>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</si>
  <si>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</si>
  <si>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</si>
  <si>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</si>
  <si>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</si>
  <si>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</si>
  <si>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</si>
  <si>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</si>
  <si>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</si>
  <si>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</si>
  <si>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</si>
  <si>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</si>
  <si>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</si>
  <si>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</si>
  <si>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</si>
  <si>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</si>
  <si>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</si>
  <si>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</si>
  <si>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</si>
  <si>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</si>
  <si>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</si>
  <si>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</si>
  <si>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</si>
  <si>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</si>
  <si>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</si>
  <si>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</si>
  <si>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</si>
  <si>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</si>
  <si>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APF Athabasca</t>
  </si>
  <si>
    <t>McBride Lake Wind Facility</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</si>
  <si>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</si>
  <si>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</si>
  <si>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</si>
  <si>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</si>
  <si>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</si>
  <si>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</si>
  <si>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</si>
  <si>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</si>
  <si>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</si>
  <si>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</si>
  <si>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</si>
  <si>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</si>
  <si>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</si>
  <si>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</si>
  <si>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</si>
  <si>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</si>
  <si>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</si>
  <si>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</si>
  <si>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</si>
  <si>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</si>
  <si>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</si>
  <si>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</si>
  <si>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</si>
  <si>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</si>
  <si>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</si>
  <si>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</si>
  <si>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</si>
  <si>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</si>
  <si>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</si>
  <si>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</si>
  <si>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</si>
  <si>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</si>
  <si>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</si>
  <si>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</si>
  <si>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</si>
  <si>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</si>
  <si>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</si>
  <si>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 R. Milner</t>
  </si>
  <si>
    <t>Horseshoe Hydro Facility</t>
  </si>
  <si>
    <t>Summerview 1 Wind Facility</t>
  </si>
  <si>
    <t>Summerview 2 Wind Facility</t>
  </si>
  <si>
    <t>Interlakes Hydro Facility</t>
  </si>
  <si>
    <t>Cold Lake Industrial System</t>
  </si>
  <si>
    <t>IOR3</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</si>
  <si>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</si>
  <si>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</si>
  <si>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</si>
  <si>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</si>
  <si>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</si>
  <si>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</si>
  <si>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</si>
  <si>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</si>
  <si>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</si>
  <si>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</si>
  <si>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</si>
  <si>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</si>
  <si>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</si>
  <si>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</si>
  <si>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</si>
  <si>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</si>
  <si>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</si>
  <si>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</si>
  <si>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</si>
  <si>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</si>
  <si>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</si>
  <si>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</si>
  <si>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</si>
  <si>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</si>
  <si>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</si>
  <si>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</si>
  <si>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</si>
  <si>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</si>
  <si>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</si>
  <si>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</si>
  <si>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</si>
  <si>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</si>
  <si>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</si>
  <si>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</si>
  <si>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</si>
  <si>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</si>
  <si>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</si>
  <si>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</si>
  <si>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</si>
  <si>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</si>
  <si>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</si>
  <si>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</si>
  <si>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</si>
  <si>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</si>
  <si>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</si>
  <si>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</si>
  <si>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</si>
  <si>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</si>
  <si>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</si>
  <si>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</si>
  <si>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</si>
  <si>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</si>
  <si>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</si>
  <si>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</si>
  <si>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</si>
  <si>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</si>
  <si>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</si>
  <si>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</si>
  <si>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</si>
  <si>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</si>
  <si>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</si>
  <si>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</si>
  <si>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</si>
  <si>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</si>
  <si>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</si>
  <si>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</si>
  <si>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</si>
  <si>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</si>
  <si>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</si>
  <si>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</si>
  <si>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</si>
  <si>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</si>
  <si>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</si>
  <si>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</si>
  <si>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</si>
  <si>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</si>
  <si>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</si>
  <si>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</si>
  <si>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</si>
  <si>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</si>
  <si>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</si>
  <si>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</si>
  <si>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</si>
  <si>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</si>
  <si>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</si>
  <si>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</si>
  <si>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</si>
  <si>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</si>
  <si>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</si>
  <si>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</si>
  <si>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</si>
  <si>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</si>
  <si>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</si>
  <si>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</si>
  <si>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</si>
  <si>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</si>
  <si>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</si>
  <si>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</si>
  <si>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</si>
  <si>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</si>
  <si>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</si>
  <si>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</si>
  <si>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</si>
  <si>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</si>
  <si>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</si>
  <si>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</si>
  <si>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</si>
  <si>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</si>
  <si>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</si>
  <si>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</si>
  <si>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</si>
  <si>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</si>
  <si>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</si>
  <si>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</si>
  <si>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</si>
  <si>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</si>
  <si>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</si>
  <si>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</si>
  <si>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</si>
  <si>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</si>
  <si>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</si>
  <si>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</si>
  <si>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</si>
  <si>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</si>
  <si>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</si>
  <si>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</si>
  <si>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</si>
  <si>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</si>
  <si>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</si>
  <si>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</si>
  <si>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</si>
  <si>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</si>
  <si>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</si>
  <si>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</si>
  <si>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</si>
  <si>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</si>
  <si>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</si>
  <si>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</si>
  <si>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</si>
  <si>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</si>
  <si>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</si>
  <si>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</si>
  <si>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</si>
  <si>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</si>
  <si>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</si>
  <si>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</si>
  <si>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</si>
  <si>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</si>
  <si>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</si>
  <si>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</si>
  <si>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</si>
  <si>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</si>
  <si>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</si>
  <si>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</si>
  <si>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</si>
  <si>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</si>
  <si>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</si>
  <si>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</si>
  <si>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</si>
  <si>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</si>
  <si>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</si>
  <si>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</si>
  <si>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</si>
  <si>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</si>
  <si>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</si>
  <si>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</si>
  <si>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</si>
  <si>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</si>
  <si>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</si>
  <si>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</si>
  <si>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</si>
  <si>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</si>
  <si>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</si>
  <si>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</si>
  <si>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</si>
  <si>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</si>
  <si>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</si>
  <si>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</si>
  <si>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</si>
  <si>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</si>
  <si>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</si>
  <si>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</si>
  <si>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</si>
  <si>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</si>
  <si>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</si>
  <si>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</si>
  <si>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</si>
  <si>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</si>
  <si>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</si>
  <si>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</si>
  <si>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</si>
  <si>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</si>
  <si>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</si>
  <si>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</si>
  <si>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</si>
  <si>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APF</t>
  </si>
  <si>
    <t>EEC</t>
  </si>
  <si>
    <t>VQW</t>
  </si>
  <si>
    <t>TAU</t>
  </si>
  <si>
    <t>TCN</t>
  </si>
  <si>
    <t>ENMP</t>
  </si>
  <si>
    <t>CAEC</t>
  </si>
  <si>
    <t>CMH</t>
  </si>
  <si>
    <t>CNRL</t>
  </si>
  <si>
    <t>EGPI</t>
  </si>
  <si>
    <t>DAIS</t>
  </si>
  <si>
    <t>DOW</t>
  </si>
  <si>
    <t>BOWA</t>
  </si>
  <si>
    <t>ENCR</t>
  </si>
  <si>
    <t>EEMI</t>
  </si>
  <si>
    <t>TCES</t>
  </si>
  <si>
    <t>PWX</t>
  </si>
  <si>
    <t>CPW</t>
  </si>
  <si>
    <t>EPDG</t>
  </si>
  <si>
    <t>CFPL</t>
  </si>
  <si>
    <t>MPLP</t>
  </si>
  <si>
    <t>ESSO</t>
  </si>
  <si>
    <t>TAKH</t>
  </si>
  <si>
    <t>KHW</t>
  </si>
  <si>
    <t>MANH</t>
  </si>
  <si>
    <t>MEGE</t>
  </si>
  <si>
    <t>SCE</t>
  </si>
  <si>
    <t>MSCG</t>
  </si>
  <si>
    <t>GPWF</t>
  </si>
  <si>
    <t>APNC</t>
  </si>
  <si>
    <t>NPC</t>
  </si>
  <si>
    <t>GPI</t>
  </si>
  <si>
    <t>NXI</t>
  </si>
  <si>
    <t>CUPC</t>
  </si>
  <si>
    <t>ACRL</t>
  </si>
  <si>
    <t>REMC</t>
  </si>
  <si>
    <t>SCL</t>
  </si>
  <si>
    <t>SCR</t>
  </si>
  <si>
    <t>SEPI</t>
  </si>
  <si>
    <t>SHEL</t>
  </si>
  <si>
    <t>ASTC</t>
  </si>
  <si>
    <t>EPPA</t>
  </si>
  <si>
    <t>NESI</t>
  </si>
  <si>
    <t>TEN</t>
  </si>
  <si>
    <t>WEYR</t>
  </si>
  <si>
    <t>Identifier</t>
  </si>
  <si>
    <t>Cowley Ridge Expansion #1 Wind Facility</t>
  </si>
  <si>
    <t>Cowley Ridge Expansion #2 Wind Facility</t>
  </si>
  <si>
    <t>Cowley North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</si>
  <si>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</si>
  <si>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</si>
  <si>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</si>
  <si>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</si>
  <si>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</si>
  <si>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</si>
  <si>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</si>
  <si>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</si>
  <si>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</si>
  <si>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</si>
  <si>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</si>
  <si>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</si>
  <si>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</si>
  <si>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</si>
  <si>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</si>
  <si>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</si>
  <si>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</si>
  <si>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</si>
  <si>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</si>
  <si>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</si>
  <si>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 Original Losses Charge]</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</si>
  <si>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</si>
  <si>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</si>
  <si>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</si>
  <si>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</si>
  <si>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</si>
  <si>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</si>
  <si>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</si>
  <si>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</si>
  <si>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</si>
  <si>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</si>
  <si>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</si>
  <si>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</si>
  <si>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</si>
  <si>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</si>
  <si>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</si>
  <si>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</si>
  <si>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</si>
  <si>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</si>
  <si>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</si>
  <si>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</si>
  <si>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</si>
  <si>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</si>
  <si>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</si>
  <si>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</si>
  <si>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</si>
  <si>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</si>
  <si>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</si>
  <si>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Note: Bank Rate for Nov 2020 to Feb 2021 based on Bank Rate for Oct 2020.</t>
  </si>
  <si>
    <t>341S025</t>
  </si>
  <si>
    <t>Syncrude Industrial System DOS</t>
  </si>
  <si>
    <t>0000016301</t>
  </si>
  <si>
    <t>FortisAlberta DOS - BP Empress (163S)</t>
  </si>
  <si>
    <t>CETC</t>
  </si>
  <si>
    <t>Contract 6</t>
  </si>
  <si>
    <t>FortisAlberta Reversing POD - Waupisoo (405S)</t>
  </si>
  <si>
    <t>Taylor Wind Facility</t>
  </si>
  <si>
    <t>CONS</t>
  </si>
  <si>
    <t>CGEI</t>
  </si>
  <si>
    <t>CECI</t>
  </si>
  <si>
    <t>AP00</t>
  </si>
  <si>
    <t>Estimate - December 1, 2020</t>
  </si>
  <si>
    <t>Note: Bank Rate for Sep 2021 to Dec 2021 based on Bank Rate for Aug 2021.</t>
  </si>
  <si>
    <t>Module C Initial Adjustments - 2011</t>
  </si>
  <si>
    <t>Module C Corrected Adjustments - 2011</t>
  </si>
  <si>
    <t>Recalculated Loss Factor (Corrected), %</t>
  </si>
  <si>
    <t>Recalculated Losses Charge (Credit) (Corrected), $</t>
  </si>
  <si>
    <t>Total Recalculated Losses Charges (Credits) (Corrected), $</t>
  </si>
  <si>
    <t>Recalculated Amount Billed for Rate DOS (Corrected), $</t>
  </si>
  <si>
    <t>Incremental Amount Billed for Rate DOS Adjustment Charge (Refund) (Corrected), $</t>
  </si>
  <si>
    <t>Amount Attributed to Rate DOS Recalculated Losses Charge (Credit) (Corrected), $</t>
  </si>
  <si>
    <t>Recalculated Rider E Charge (Credit) (Corrected), $</t>
  </si>
  <si>
    <t>Recalculated Rider E (Corrected), %</t>
  </si>
  <si>
    <t>Losses Adjustment Charge (Refund) (Corrected), $</t>
  </si>
  <si>
    <t>Total Losses Adjustment Charges (Refunds) (Corrected), $</t>
  </si>
  <si>
    <t>GST Charge (Refund) (Corrected), $</t>
  </si>
  <si>
    <t>Total GST Charges (Refunds) (Corrected), $</t>
  </si>
  <si>
    <t>Interest Charge (Refund) (Corrected), $ (Using Cumulative Interest Rate Below)</t>
  </si>
  <si>
    <t>Module C Adjustment Charge (Refund) (Corrected), $</t>
  </si>
  <si>
    <t>Total Module C Adjustments Charges (Refunds) (Corrected), $</t>
  </si>
  <si>
    <t>Module C Correction Adjustments - 2011</t>
  </si>
  <si>
    <t>Estimate - September 3, 2021</t>
  </si>
  <si>
    <t>Module C Corrected DOS Adjustments Detail - 2011</t>
  </si>
  <si>
    <t>Losses Adjustment Correction Charge (Refund), $</t>
  </si>
  <si>
    <t>Total Losses Adjustment Correction Charges (Refunds), $</t>
  </si>
  <si>
    <t>[Losses Adjustment Charge (Corrected) – Losses Adjustment Charge (Initial)]</t>
  </si>
  <si>
    <t>GST Correction Charge (Refund), $</t>
  </si>
  <si>
    <t>Total GST Correction Charges (Refunds), $</t>
  </si>
  <si>
    <t>[GST Charge (Corrected) – GST Charge (Initial)]</t>
  </si>
  <si>
    <t>Interest Correction Charge (Refund) to Feb 2021, $ (Using Cumulative Interest Rate Below)</t>
  </si>
  <si>
    <t>[Interest Charge (Corrected) – Interest Charge (Initial)]</t>
  </si>
  <si>
    <t>Module C Adjustment Correction Charge (Refund), $</t>
  </si>
  <si>
    <t>Total Module C Adjustments Correction Charges (Refunds), $</t>
  </si>
  <si>
    <t>[Losses Adjustment Correction Charge + GST Correction + Interest Correction Charge to Feb 2021]</t>
  </si>
  <si>
    <t>Additional Correction Interest Charge (Refund) to Dec 2021, $ (Using True-Up Interest Rate Below)</t>
  </si>
  <si>
    <t>[Module C Adjustments Correction Charge × True-Up Interest Rate]</t>
  </si>
  <si>
    <t>Module C Adjustment Correction Charge (Refund) With Interest, $</t>
  </si>
  <si>
    <t>Total Module C Adjustments Correction Charges (Refunds) With Interest, $</t>
  </si>
  <si>
    <t>[Module C Adjustment Correction Charge + Additional Correction Interest Charge]</t>
  </si>
  <si>
    <t>Calgary Energy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</si>
</sst>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6">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66" fontId="0" fillId="2" borderId="5" xfId="0" applyNumberFormat="1" applyFill="1" applyBorder="1"/>
    <xf numFmtId="170" fontId="1" fillId="2" borderId="2" xfId="0" applyNumberFormat="1" applyFont="1" applyFill="1" applyBorder="1" applyAlignment="1">
      <alignment horizontal="right"/>
    </xf>
    <xf numFmtId="170" fontId="1" fillId="0" borderId="2" xfId="0" applyNumberFormat="1" applyFont="1" applyFill="1" applyBorder="1" applyAlignment="1">
      <alignment horizontal="right"/>
    </xf>
    <xf numFmtId="168" fontId="1" fillId="2" borderId="0" xfId="0" applyNumberFormat="1" applyFont="1" applyFill="1" applyAlignment="1">
      <alignment horizontal="center"/>
    </xf>
    <xf numFmtId="167" fontId="1" fillId="2" borderId="0" xfId="0" applyNumberFormat="1" applyFont="1" applyFill="1" applyAlignment="1">
      <alignment horizontal="center"/>
    </xf>
    <xf numFmtId="172" fontId="1" fillId="2" borderId="0" xfId="0" applyNumberFormat="1" applyFont="1" applyFill="1" applyAlignment="1">
      <alignment horizontal="center"/>
    </xf>
    <xf numFmtId="0" fontId="1" fillId="2" borderId="0" xfId="0" applyFont="1" applyFill="1" applyAlignment="1">
      <alignment horizontal="center"/>
    </xf>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ankofcanada.ca/rates/interest-rates/canadian-interest-rat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ankofcanada.ca/rates/interest-rates/canadian-interest-rat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2012A-C12B-4862-AD7D-303FDE6B65FD}">
  <dimension ref="A1:BX153"/>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5"/>
    <col min="17" max="40" width="12.7109375" style="31"/>
    <col min="41" max="46" width="12.85546875" style="55" bestFit="1" customWidth="1"/>
    <col min="47" max="47" width="13.28515625" style="55" bestFit="1" customWidth="1"/>
    <col min="48" max="51" width="12.85546875" style="55" bestFit="1" customWidth="1"/>
    <col min="52" max="52" width="12.7109375" style="55" customWidth="1"/>
    <col min="53" max="64" width="12.7109375" style="31"/>
    <col min="65" max="70" width="12.85546875" style="55" bestFit="1" customWidth="1"/>
    <col min="71" max="71" width="13.28515625" style="55" bestFit="1" customWidth="1"/>
    <col min="72" max="75" width="12.85546875" style="55" bestFit="1" customWidth="1"/>
    <col min="76" max="76" width="12.7109375" style="55"/>
  </cols>
  <sheetData>
    <row r="1" spans="1:76" x14ac:dyDescent="0.25">
      <c r="A1" s="22" t="s">
        <v>570</v>
      </c>
    </row>
    <row r="2" spans="1:76" x14ac:dyDescent="0.25">
      <c r="A2" s="29" t="s">
        <v>571</v>
      </c>
      <c r="B2" s="22"/>
      <c r="E2" s="61" t="s">
        <v>573</v>
      </c>
      <c r="F2" s="61"/>
      <c r="G2" s="61"/>
      <c r="H2" s="61"/>
      <c r="I2" s="61"/>
      <c r="J2" s="61"/>
      <c r="K2" s="61"/>
      <c r="L2" s="61"/>
      <c r="M2" s="61"/>
      <c r="N2" s="61"/>
      <c r="O2" s="61"/>
      <c r="P2" s="23" t="s">
        <v>575</v>
      </c>
      <c r="Q2" s="56" t="s">
        <v>576</v>
      </c>
      <c r="R2" s="56"/>
      <c r="S2" s="56"/>
      <c r="T2" s="56"/>
      <c r="U2" s="56"/>
      <c r="V2" s="56"/>
      <c r="W2" s="56"/>
      <c r="X2" s="56"/>
      <c r="Y2" s="56"/>
      <c r="Z2" s="56"/>
      <c r="AA2" s="56"/>
      <c r="AB2" s="24" t="s">
        <v>578</v>
      </c>
      <c r="AC2" s="61" t="s">
        <v>579</v>
      </c>
      <c r="AD2" s="61"/>
      <c r="AE2" s="61"/>
      <c r="AF2" s="61"/>
      <c r="AG2" s="61"/>
      <c r="AH2" s="61"/>
      <c r="AI2" s="61"/>
      <c r="AJ2" s="61"/>
      <c r="AK2" s="61"/>
      <c r="AL2" s="61"/>
      <c r="AM2" s="61"/>
      <c r="AN2" s="23" t="s">
        <v>580</v>
      </c>
      <c r="AO2" s="56" t="s">
        <v>581</v>
      </c>
      <c r="AP2" s="32"/>
      <c r="AQ2" s="32"/>
      <c r="AR2" s="32"/>
      <c r="AS2" s="32"/>
      <c r="AT2" s="32"/>
      <c r="AU2" s="32"/>
      <c r="AV2" s="32"/>
      <c r="AW2" s="32"/>
      <c r="AX2" s="32"/>
      <c r="AY2" s="32"/>
      <c r="AZ2" s="24" t="s">
        <v>583</v>
      </c>
      <c r="BA2" s="61" t="s">
        <v>584</v>
      </c>
      <c r="BB2" s="61"/>
      <c r="BC2" s="61"/>
      <c r="BD2" s="61"/>
      <c r="BE2" s="61"/>
      <c r="BF2" s="61"/>
      <c r="BG2" s="61"/>
      <c r="BH2" s="61"/>
      <c r="BI2" s="61"/>
      <c r="BJ2" s="61"/>
      <c r="BK2" s="61"/>
      <c r="BL2" s="23" t="s">
        <v>585</v>
      </c>
      <c r="BM2" s="56" t="s">
        <v>586</v>
      </c>
      <c r="BN2" s="32"/>
      <c r="BO2" s="32"/>
      <c r="BP2" s="32"/>
      <c r="BQ2" s="32"/>
      <c r="BR2" s="32"/>
      <c r="BS2" s="32"/>
      <c r="BT2" s="32"/>
      <c r="BU2" s="32"/>
      <c r="BV2" s="32"/>
      <c r="BW2" s="32"/>
      <c r="BX2" s="24" t="s">
        <v>588</v>
      </c>
    </row>
    <row r="3" spans="1:76" x14ac:dyDescent="0.25">
      <c r="E3" s="59" t="s">
        <v>574</v>
      </c>
      <c r="F3" s="60"/>
      <c r="G3" s="60"/>
      <c r="H3" s="60"/>
      <c r="I3" s="60"/>
      <c r="J3" s="60"/>
      <c r="K3" s="60"/>
      <c r="L3" s="60"/>
      <c r="M3" s="60"/>
      <c r="N3" s="60"/>
      <c r="O3" s="79">
        <f ca="1">SUM(E5:P145)</f>
        <v>253021.82</v>
      </c>
      <c r="P3" s="80"/>
      <c r="Q3" s="57" t="s">
        <v>577</v>
      </c>
      <c r="R3" s="58"/>
      <c r="S3" s="58"/>
      <c r="T3" s="58"/>
      <c r="U3" s="58"/>
      <c r="V3" s="58"/>
      <c r="W3" s="58"/>
      <c r="X3" s="58"/>
      <c r="Y3" s="58"/>
      <c r="Z3" s="58"/>
      <c r="AA3" s="77">
        <f ca="1">SUM(Q5:AB145)</f>
        <v>12651.14</v>
      </c>
      <c r="AB3" s="78"/>
      <c r="AC3" s="62">
        <f t="shared" ref="AC3:AN3" ca="1" si="0">VLOOKUP(AC4,CumulativeInterestRate,7,FALSE)</f>
        <v>0.27230717119544862</v>
      </c>
      <c r="AD3" s="62">
        <f t="shared" ca="1" si="0"/>
        <v>0.2699715547570925</v>
      </c>
      <c r="AE3" s="62">
        <f t="shared" ca="1" si="0"/>
        <v>0.26786196571599658</v>
      </c>
      <c r="AF3" s="62">
        <f t="shared" ca="1" si="0"/>
        <v>0.26552634927764046</v>
      </c>
      <c r="AG3" s="62">
        <f t="shared" ca="1" si="0"/>
        <v>0.26326607530503771</v>
      </c>
      <c r="AH3" s="62">
        <f t="shared" ca="1" si="0"/>
        <v>0.26093045886668154</v>
      </c>
      <c r="AI3" s="62">
        <f t="shared" ca="1" si="0"/>
        <v>0.25867018489407884</v>
      </c>
      <c r="AJ3" s="62">
        <f t="shared" ca="1" si="0"/>
        <v>0.25633456845572267</v>
      </c>
      <c r="AK3" s="62">
        <f t="shared" ca="1" si="0"/>
        <v>0.2539989520173665</v>
      </c>
      <c r="AL3" s="62">
        <f t="shared" ca="1" si="0"/>
        <v>0.2517386780447638</v>
      </c>
      <c r="AM3" s="62">
        <f t="shared" ca="1" si="0"/>
        <v>0.24940306160640763</v>
      </c>
      <c r="AN3" s="62">
        <f t="shared" ca="1" si="0"/>
        <v>0.24714278763380484</v>
      </c>
      <c r="AO3" s="57" t="s">
        <v>582</v>
      </c>
      <c r="AP3" s="58"/>
      <c r="AQ3" s="58"/>
      <c r="AR3" s="58"/>
      <c r="AS3" s="58"/>
      <c r="AT3" s="58"/>
      <c r="AU3" s="58"/>
      <c r="AV3" s="58"/>
      <c r="AW3" s="58"/>
      <c r="AX3" s="58"/>
      <c r="AY3" s="77">
        <f ca="1">SUM(AO5:AZ145)</f>
        <v>331594.31999999925</v>
      </c>
      <c r="AZ3" s="78"/>
      <c r="BA3" s="62">
        <f t="shared" ref="BA3:BL3" ca="1" si="1">VLOOKUP(DATE(2021,2,1),AdjustmentsInterestRate,7,FALSE)</f>
        <v>1.66027397260274E-2</v>
      </c>
      <c r="BB3" s="62">
        <f t="shared" ca="1" si="1"/>
        <v>1.66027397260274E-2</v>
      </c>
      <c r="BC3" s="62">
        <f t="shared" ca="1" si="1"/>
        <v>1.66027397260274E-2</v>
      </c>
      <c r="BD3" s="62">
        <f t="shared" ca="1" si="1"/>
        <v>1.66027397260274E-2</v>
      </c>
      <c r="BE3" s="62">
        <f t="shared" ca="1" si="1"/>
        <v>1.66027397260274E-2</v>
      </c>
      <c r="BF3" s="62">
        <f t="shared" ca="1" si="1"/>
        <v>1.66027397260274E-2</v>
      </c>
      <c r="BG3" s="62">
        <f t="shared" ca="1" si="1"/>
        <v>1.66027397260274E-2</v>
      </c>
      <c r="BH3" s="62">
        <f t="shared" ca="1" si="1"/>
        <v>1.66027397260274E-2</v>
      </c>
      <c r="BI3" s="62">
        <f t="shared" ca="1" si="1"/>
        <v>1.66027397260274E-2</v>
      </c>
      <c r="BJ3" s="62">
        <f t="shared" ca="1" si="1"/>
        <v>1.66027397260274E-2</v>
      </c>
      <c r="BK3" s="62">
        <f t="shared" ca="1" si="1"/>
        <v>1.66027397260274E-2</v>
      </c>
      <c r="BL3" s="62">
        <f t="shared" ca="1" si="1"/>
        <v>1.66027397260274E-2</v>
      </c>
      <c r="BM3" s="57" t="s">
        <v>587</v>
      </c>
      <c r="BN3" s="58"/>
      <c r="BO3" s="58"/>
      <c r="BP3" s="58"/>
      <c r="BQ3" s="58"/>
      <c r="BR3" s="58"/>
      <c r="BS3" s="58"/>
      <c r="BT3" s="58"/>
      <c r="BU3" s="58"/>
      <c r="BV3" s="58"/>
      <c r="BW3" s="77">
        <f ca="1">SUM(BM5:BX145)</f>
        <v>335795.3600000001</v>
      </c>
      <c r="BX3" s="78"/>
    </row>
    <row r="4" spans="1:76" s="7" customFormat="1" x14ac:dyDescent="0.25">
      <c r="A4" s="7" t="s">
        <v>8</v>
      </c>
      <c r="B4" s="1" t="s">
        <v>486</v>
      </c>
      <c r="C4" s="7" t="s">
        <v>9</v>
      </c>
      <c r="D4" s="7" t="s">
        <v>10</v>
      </c>
      <c r="E4" s="10">
        <v>40544</v>
      </c>
      <c r="F4" s="10">
        <v>40575</v>
      </c>
      <c r="G4" s="10">
        <v>40603</v>
      </c>
      <c r="H4" s="10">
        <v>40634</v>
      </c>
      <c r="I4" s="10">
        <v>40664</v>
      </c>
      <c r="J4" s="10">
        <v>40695</v>
      </c>
      <c r="K4" s="10">
        <v>40725</v>
      </c>
      <c r="L4" s="10">
        <v>40756</v>
      </c>
      <c r="M4" s="10">
        <v>40787</v>
      </c>
      <c r="N4" s="10">
        <v>40817</v>
      </c>
      <c r="O4" s="10">
        <v>40848</v>
      </c>
      <c r="P4" s="10">
        <v>40878</v>
      </c>
      <c r="Q4" s="9">
        <v>40544</v>
      </c>
      <c r="R4" s="9">
        <v>40575</v>
      </c>
      <c r="S4" s="9">
        <v>40603</v>
      </c>
      <c r="T4" s="9">
        <v>40634</v>
      </c>
      <c r="U4" s="9">
        <v>40664</v>
      </c>
      <c r="V4" s="9">
        <v>40695</v>
      </c>
      <c r="W4" s="9">
        <v>40725</v>
      </c>
      <c r="X4" s="9">
        <v>40756</v>
      </c>
      <c r="Y4" s="9">
        <v>40787</v>
      </c>
      <c r="Z4" s="9">
        <v>40817</v>
      </c>
      <c r="AA4" s="9">
        <v>40848</v>
      </c>
      <c r="AB4" s="9">
        <v>40878</v>
      </c>
      <c r="AC4" s="10">
        <v>40544</v>
      </c>
      <c r="AD4" s="10">
        <v>40575</v>
      </c>
      <c r="AE4" s="10">
        <v>40603</v>
      </c>
      <c r="AF4" s="10">
        <v>40634</v>
      </c>
      <c r="AG4" s="10">
        <v>40664</v>
      </c>
      <c r="AH4" s="10">
        <v>40695</v>
      </c>
      <c r="AI4" s="10">
        <v>40725</v>
      </c>
      <c r="AJ4" s="10">
        <v>40756</v>
      </c>
      <c r="AK4" s="10">
        <v>40787</v>
      </c>
      <c r="AL4" s="10">
        <v>40817</v>
      </c>
      <c r="AM4" s="10">
        <v>40848</v>
      </c>
      <c r="AN4" s="10">
        <v>40878</v>
      </c>
      <c r="AO4" s="9">
        <v>40544</v>
      </c>
      <c r="AP4" s="9">
        <v>40575</v>
      </c>
      <c r="AQ4" s="9">
        <v>40603</v>
      </c>
      <c r="AR4" s="9">
        <v>40634</v>
      </c>
      <c r="AS4" s="9">
        <v>40664</v>
      </c>
      <c r="AT4" s="9">
        <v>40695</v>
      </c>
      <c r="AU4" s="9">
        <v>40725</v>
      </c>
      <c r="AV4" s="9">
        <v>40756</v>
      </c>
      <c r="AW4" s="9">
        <v>40787</v>
      </c>
      <c r="AX4" s="9">
        <v>40817</v>
      </c>
      <c r="AY4" s="9">
        <v>40848</v>
      </c>
      <c r="AZ4" s="9">
        <v>40878</v>
      </c>
      <c r="BA4" s="10">
        <v>40544</v>
      </c>
      <c r="BB4" s="10">
        <v>40575</v>
      </c>
      <c r="BC4" s="10">
        <v>40603</v>
      </c>
      <c r="BD4" s="10">
        <v>40634</v>
      </c>
      <c r="BE4" s="10">
        <v>40664</v>
      </c>
      <c r="BF4" s="10">
        <v>40695</v>
      </c>
      <c r="BG4" s="10">
        <v>40725</v>
      </c>
      <c r="BH4" s="10">
        <v>40756</v>
      </c>
      <c r="BI4" s="10">
        <v>40787</v>
      </c>
      <c r="BJ4" s="10">
        <v>40817</v>
      </c>
      <c r="BK4" s="10">
        <v>40848</v>
      </c>
      <c r="BL4" s="10">
        <v>40878</v>
      </c>
      <c r="BM4" s="9">
        <v>40544</v>
      </c>
      <c r="BN4" s="9">
        <v>40575</v>
      </c>
      <c r="BO4" s="9">
        <v>40603</v>
      </c>
      <c r="BP4" s="9">
        <v>40634</v>
      </c>
      <c r="BQ4" s="9">
        <v>40664</v>
      </c>
      <c r="BR4" s="9">
        <v>40695</v>
      </c>
      <c r="BS4" s="9">
        <v>40725</v>
      </c>
      <c r="BT4" s="9">
        <v>40756</v>
      </c>
      <c r="BU4" s="9">
        <v>40787</v>
      </c>
      <c r="BV4" s="9">
        <v>40817</v>
      </c>
      <c r="BW4" s="9">
        <v>40848</v>
      </c>
      <c r="BX4" s="9">
        <v>40878</v>
      </c>
    </row>
    <row r="5" spans="1:76" x14ac:dyDescent="0.25">
      <c r="A5" t="s">
        <v>440</v>
      </c>
      <c r="B5" s="1" t="s">
        <v>148</v>
      </c>
      <c r="C5" t="str">
        <f t="shared" ref="C5:C68" ca="1" si="2">VLOOKUP($B5,LocationLookup,2,FALSE)</f>
        <v>0000001511</v>
      </c>
      <c r="D5" t="str">
        <f t="shared" ref="D5:D68" ca="1" si="3">VLOOKUP($C5,LossFactorLookup,2,FALSE)</f>
        <v>FortisAlberta Reversing POD - Fort Macleod (15S)</v>
      </c>
      <c r="E5" s="31">
        <f ca="1">'Module C Corrected'!CW5-'Module C Initial'!CW5</f>
        <v>1.7300000000000004</v>
      </c>
      <c r="F5" s="31">
        <f ca="1">'Module C Corrected'!CX5-'Module C Initial'!CX5</f>
        <v>9.9900000000000091</v>
      </c>
      <c r="G5" s="31">
        <f ca="1">'Module C Corrected'!CY5-'Module C Initial'!CY5</f>
        <v>35.170000000000016</v>
      </c>
      <c r="H5" s="31">
        <f ca="1">'Module C Corrected'!CZ5-'Module C Initial'!CZ5</f>
        <v>60.240000000000123</v>
      </c>
      <c r="I5" s="31">
        <f ca="1">'Module C Corrected'!DA5-'Module C Initial'!DA5</f>
        <v>12.989999999999966</v>
      </c>
      <c r="J5" s="31">
        <f ca="1">'Module C Corrected'!DB5-'Module C Initial'!DB5</f>
        <v>8.1000000000000085</v>
      </c>
      <c r="K5" s="31">
        <f ca="1">'Module C Corrected'!DC5-'Module C Initial'!DC5</f>
        <v>0</v>
      </c>
      <c r="L5" s="31">
        <f ca="1">'Module C Corrected'!DD5-'Module C Initial'!DD5</f>
        <v>0</v>
      </c>
      <c r="M5" s="31">
        <f ca="1">'Module C Corrected'!DE5-'Module C Initial'!DE5</f>
        <v>4.0000000000000036</v>
      </c>
      <c r="N5" s="31">
        <f ca="1">'Module C Corrected'!DF5-'Module C Initial'!DF5</f>
        <v>15.639999999999986</v>
      </c>
      <c r="O5" s="31">
        <f ca="1">'Module C Corrected'!DG5-'Module C Initial'!DG5</f>
        <v>28.139999999999986</v>
      </c>
      <c r="P5" s="31">
        <f ca="1">'Module C Corrected'!DH5-'Module C Initial'!DH5</f>
        <v>8.269999999999996</v>
      </c>
      <c r="Q5" s="32">
        <f ca="1">'Module C Corrected'!DI5-'Module C Initial'!DI5</f>
        <v>9.000000000000008E-2</v>
      </c>
      <c r="R5" s="32">
        <f ca="1">'Module C Corrected'!DJ5-'Module C Initial'!DJ5</f>
        <v>0.5</v>
      </c>
      <c r="S5" s="32">
        <f ca="1">'Module C Corrected'!DK5-'Module C Initial'!DK5</f>
        <v>1.7600000000000016</v>
      </c>
      <c r="T5" s="32">
        <f ca="1">'Module C Corrected'!DL5-'Module C Initial'!DL5</f>
        <v>3.009999999999998</v>
      </c>
      <c r="U5" s="32">
        <f ca="1">'Module C Corrected'!DM5-'Module C Initial'!DM5</f>
        <v>0.65000000000000036</v>
      </c>
      <c r="V5" s="32">
        <f ca="1">'Module C Corrected'!DN5-'Module C Initial'!DN5</f>
        <v>0.4099999999999997</v>
      </c>
      <c r="W5" s="32">
        <f ca="1">'Module C Corrected'!DO5-'Module C Initial'!DO5</f>
        <v>0</v>
      </c>
      <c r="X5" s="32">
        <f ca="1">'Module C Corrected'!DP5-'Module C Initial'!DP5</f>
        <v>0</v>
      </c>
      <c r="Y5" s="32">
        <f ca="1">'Module C Corrected'!DQ5-'Module C Initial'!DQ5</f>
        <v>0.19999999999999996</v>
      </c>
      <c r="Z5" s="32">
        <f ca="1">'Module C Corrected'!DR5-'Module C Initial'!DR5</f>
        <v>0.78000000000000025</v>
      </c>
      <c r="AA5" s="32">
        <f ca="1">'Module C Corrected'!DS5-'Module C Initial'!DS5</f>
        <v>1.4100000000000001</v>
      </c>
      <c r="AB5" s="32">
        <f ca="1">'Module C Corrected'!DT5-'Module C Initial'!DT5</f>
        <v>0.41000000000000014</v>
      </c>
      <c r="AC5" s="31">
        <f ca="1">'Module C Corrected'!DU5-'Module C Initial'!DU5</f>
        <v>0.47000000000000064</v>
      </c>
      <c r="AD5" s="31">
        <f ca="1">'Module C Corrected'!DV5-'Module C Initial'!DV5</f>
        <v>2.6999999999999993</v>
      </c>
      <c r="AE5" s="31">
        <f ca="1">'Module C Corrected'!DW5-'Module C Initial'!DW5</f>
        <v>9.4200000000000017</v>
      </c>
      <c r="AF5" s="31">
        <f ca="1">'Module C Corrected'!DX5-'Module C Initial'!DX5</f>
        <v>15.990000000000009</v>
      </c>
      <c r="AG5" s="31">
        <f ca="1">'Module C Corrected'!DY5-'Module C Initial'!DY5</f>
        <v>3.4200000000000017</v>
      </c>
      <c r="AH5" s="31">
        <f ca="1">'Module C Corrected'!DZ5-'Module C Initial'!DZ5</f>
        <v>2.120000000000001</v>
      </c>
      <c r="AI5" s="31">
        <f ca="1">'Module C Corrected'!EA5-'Module C Initial'!EA5</f>
        <v>0</v>
      </c>
      <c r="AJ5" s="31">
        <f ca="1">'Module C Corrected'!EB5-'Module C Initial'!EB5</f>
        <v>0</v>
      </c>
      <c r="AK5" s="31">
        <f ca="1">'Module C Corrected'!EC5-'Module C Initial'!EC5</f>
        <v>1.0199999999999996</v>
      </c>
      <c r="AL5" s="31">
        <f ca="1">'Module C Corrected'!ED5-'Module C Initial'!ED5</f>
        <v>3.9400000000000013</v>
      </c>
      <c r="AM5" s="31">
        <f ca="1">'Module C Corrected'!EE5-'Module C Initial'!EE5</f>
        <v>7.0200000000000031</v>
      </c>
      <c r="AN5" s="31">
        <f ca="1">'Module C Corrected'!EF5-'Module C Initial'!EF5</f>
        <v>2.0500000000000007</v>
      </c>
      <c r="AO5" s="32">
        <f ca="1">E5+Q5+AC5</f>
        <v>2.2900000000000009</v>
      </c>
      <c r="AP5" s="32">
        <f t="shared" ref="AP5:AZ20" ca="1" si="4">F5+R5+AD5</f>
        <v>13.190000000000008</v>
      </c>
      <c r="AQ5" s="32">
        <f t="shared" ca="1" si="4"/>
        <v>46.350000000000023</v>
      </c>
      <c r="AR5" s="32">
        <f t="shared" ca="1" si="4"/>
        <v>79.240000000000123</v>
      </c>
      <c r="AS5" s="32">
        <f t="shared" ca="1" si="4"/>
        <v>17.059999999999967</v>
      </c>
      <c r="AT5" s="32">
        <f t="shared" ca="1" si="4"/>
        <v>10.63000000000001</v>
      </c>
      <c r="AU5" s="32">
        <f t="shared" ca="1" si="4"/>
        <v>0</v>
      </c>
      <c r="AV5" s="32">
        <f t="shared" ca="1" si="4"/>
        <v>0</v>
      </c>
      <c r="AW5" s="32">
        <f t="shared" ca="1" si="4"/>
        <v>5.2200000000000033</v>
      </c>
      <c r="AX5" s="32">
        <f t="shared" ca="1" si="4"/>
        <v>20.359999999999989</v>
      </c>
      <c r="AY5" s="32">
        <f t="shared" ca="1" si="4"/>
        <v>36.569999999999993</v>
      </c>
      <c r="AZ5" s="32">
        <f t="shared" ca="1" si="4"/>
        <v>10.729999999999997</v>
      </c>
      <c r="BA5" s="31">
        <f ca="1">ROUND(E5*BA$3,2)</f>
        <v>0.03</v>
      </c>
      <c r="BB5" s="31">
        <f t="shared" ref="BB5:BB68" ca="1" si="5">ROUND(F5*BB$3,2)</f>
        <v>0.17</v>
      </c>
      <c r="BC5" s="31">
        <f t="shared" ref="BC5:BC68" ca="1" si="6">ROUND(G5*BC$3,2)</f>
        <v>0.57999999999999996</v>
      </c>
      <c r="BD5" s="31">
        <f t="shared" ref="BD5:BD68" ca="1" si="7">ROUND(H5*BD$3,2)</f>
        <v>1</v>
      </c>
      <c r="BE5" s="31">
        <f t="shared" ref="BE5:BE68" ca="1" si="8">ROUND(I5*BE$3,2)</f>
        <v>0.22</v>
      </c>
      <c r="BF5" s="31">
        <f t="shared" ref="BF5:BF68" ca="1" si="9">ROUND(J5*BF$3,2)</f>
        <v>0.13</v>
      </c>
      <c r="BG5" s="31">
        <f t="shared" ref="BG5:BG68" ca="1" si="10">ROUND(K5*BG$3,2)</f>
        <v>0</v>
      </c>
      <c r="BH5" s="31">
        <f t="shared" ref="BH5:BH68" ca="1" si="11">ROUND(L5*BH$3,2)</f>
        <v>0</v>
      </c>
      <c r="BI5" s="31">
        <f t="shared" ref="BI5:BI68" ca="1" si="12">ROUND(M5*BI$3,2)</f>
        <v>7.0000000000000007E-2</v>
      </c>
      <c r="BJ5" s="31">
        <f t="shared" ref="BJ5:BJ68" ca="1" si="13">ROUND(N5*BJ$3,2)</f>
        <v>0.26</v>
      </c>
      <c r="BK5" s="31">
        <f t="shared" ref="BK5:BK68" ca="1" si="14">ROUND(O5*BK$3,2)</f>
        <v>0.47</v>
      </c>
      <c r="BL5" s="31">
        <f t="shared" ref="BL5:BL68" ca="1" si="15">ROUND(P5*BL$3,2)</f>
        <v>0.14000000000000001</v>
      </c>
      <c r="BM5" s="32">
        <f ca="1">AO5+BA5</f>
        <v>2.3200000000000007</v>
      </c>
      <c r="BN5" s="32">
        <f t="shared" ref="BN5:BN68" ca="1" si="16">AP5+BB5</f>
        <v>13.360000000000008</v>
      </c>
      <c r="BO5" s="32">
        <f t="shared" ref="BO5:BO68" ca="1" si="17">AQ5+BC5</f>
        <v>46.930000000000021</v>
      </c>
      <c r="BP5" s="32">
        <f t="shared" ref="BP5:BP68" ca="1" si="18">AR5+BD5</f>
        <v>80.240000000000123</v>
      </c>
      <c r="BQ5" s="32">
        <f t="shared" ref="BQ5:BQ68" ca="1" si="19">AS5+BE5</f>
        <v>17.279999999999966</v>
      </c>
      <c r="BR5" s="32">
        <f t="shared" ref="BR5:BR68" ca="1" si="20">AT5+BF5</f>
        <v>10.76000000000001</v>
      </c>
      <c r="BS5" s="32">
        <f t="shared" ref="BS5:BS68" ca="1" si="21">AU5+BG5</f>
        <v>0</v>
      </c>
      <c r="BT5" s="32">
        <f t="shared" ref="BT5:BT68" ca="1" si="22">AV5+BH5</f>
        <v>0</v>
      </c>
      <c r="BU5" s="32">
        <f t="shared" ref="BU5:BU68" ca="1" si="23">AW5+BI5</f>
        <v>5.2900000000000036</v>
      </c>
      <c r="BV5" s="32">
        <f t="shared" ref="BV5:BV68" ca="1" si="24">AX5+BJ5</f>
        <v>20.61999999999999</v>
      </c>
      <c r="BW5" s="32">
        <f t="shared" ref="BW5:BW68" ca="1" si="25">AY5+BK5</f>
        <v>37.039999999999992</v>
      </c>
      <c r="BX5" s="32">
        <f t="shared" ref="BX5:BX68" ca="1" si="26">AZ5+BL5</f>
        <v>10.869999999999997</v>
      </c>
    </row>
    <row r="6" spans="1:76" x14ac:dyDescent="0.25">
      <c r="A6" t="s">
        <v>440</v>
      </c>
      <c r="B6" s="1" t="s">
        <v>156</v>
      </c>
      <c r="C6" t="str">
        <f t="shared" ca="1" si="2"/>
        <v>0000006711</v>
      </c>
      <c r="D6" t="str">
        <f t="shared" ca="1" si="3"/>
        <v>FortisAlberta Reversing POD - Stirling (67S)</v>
      </c>
      <c r="E6" s="31">
        <f ca="1">'Module C Corrected'!CW6-'Module C Initial'!CW6</f>
        <v>0</v>
      </c>
      <c r="F6" s="31">
        <f ca="1">'Module C Corrected'!CX6-'Module C Initial'!CX6</f>
        <v>0</v>
      </c>
      <c r="G6" s="31">
        <f ca="1">'Module C Corrected'!CY6-'Module C Initial'!CY6</f>
        <v>0</v>
      </c>
      <c r="H6" s="31">
        <f ca="1">'Module C Corrected'!CZ6-'Module C Initial'!CZ6</f>
        <v>0</v>
      </c>
      <c r="I6" s="31">
        <f ca="1">'Module C Corrected'!DA6-'Module C Initial'!DA6</f>
        <v>5.0000000000000044E-2</v>
      </c>
      <c r="J6" s="31">
        <f ca="1">'Module C Corrected'!DB6-'Module C Initial'!DB6</f>
        <v>0</v>
      </c>
      <c r="K6" s="31">
        <f ca="1">'Module C Corrected'!DC6-'Module C Initial'!DC6</f>
        <v>8.4099999999999966</v>
      </c>
      <c r="L6" s="31">
        <f ca="1">'Module C Corrected'!DD6-'Module C Initial'!DD6</f>
        <v>8.9000000000000341</v>
      </c>
      <c r="M6" s="31">
        <f ca="1">'Module C Corrected'!DE6-'Module C Initial'!DE6</f>
        <v>26.17999999999995</v>
      </c>
      <c r="N6" s="31">
        <f ca="1">'Module C Corrected'!DF6-'Module C Initial'!DF6</f>
        <v>96.159999999999854</v>
      </c>
      <c r="O6" s="31">
        <f ca="1">'Module C Corrected'!DG6-'Module C Initial'!DG6</f>
        <v>0</v>
      </c>
      <c r="P6" s="31">
        <f ca="1">'Module C Corrected'!DH6-'Module C Initial'!DH6</f>
        <v>0</v>
      </c>
      <c r="Q6" s="32">
        <f ca="1">'Module C Corrected'!DI6-'Module C Initial'!DI6</f>
        <v>0</v>
      </c>
      <c r="R6" s="32">
        <f ca="1">'Module C Corrected'!DJ6-'Module C Initial'!DJ6</f>
        <v>0</v>
      </c>
      <c r="S6" s="32">
        <f ca="1">'Module C Corrected'!DK6-'Module C Initial'!DK6</f>
        <v>0</v>
      </c>
      <c r="T6" s="32">
        <f ca="1">'Module C Corrected'!DL6-'Module C Initial'!DL6</f>
        <v>0</v>
      </c>
      <c r="U6" s="32">
        <f ca="1">'Module C Corrected'!DM6-'Module C Initial'!DM6</f>
        <v>0</v>
      </c>
      <c r="V6" s="32">
        <f ca="1">'Module C Corrected'!DN6-'Module C Initial'!DN6</f>
        <v>0</v>
      </c>
      <c r="W6" s="32">
        <f ca="1">'Module C Corrected'!DO6-'Module C Initial'!DO6</f>
        <v>0.41999999999999993</v>
      </c>
      <c r="X6" s="32">
        <f ca="1">'Module C Corrected'!DP6-'Module C Initial'!DP6</f>
        <v>0.44999999999999929</v>
      </c>
      <c r="Y6" s="32">
        <f ca="1">'Module C Corrected'!DQ6-'Module C Initial'!DQ6</f>
        <v>1.3100000000000023</v>
      </c>
      <c r="Z6" s="32">
        <f ca="1">'Module C Corrected'!DR6-'Module C Initial'!DR6</f>
        <v>4.8100000000000023</v>
      </c>
      <c r="AA6" s="32">
        <f ca="1">'Module C Corrected'!DS6-'Module C Initial'!DS6</f>
        <v>0</v>
      </c>
      <c r="AB6" s="32">
        <f ca="1">'Module C Corrected'!DT6-'Module C Initial'!DT6</f>
        <v>0</v>
      </c>
      <c r="AC6" s="31">
        <f ca="1">'Module C Corrected'!DU6-'Module C Initial'!DU6</f>
        <v>0</v>
      </c>
      <c r="AD6" s="31">
        <f ca="1">'Module C Corrected'!DV6-'Module C Initial'!DV6</f>
        <v>0</v>
      </c>
      <c r="AE6" s="31">
        <f ca="1">'Module C Corrected'!DW6-'Module C Initial'!DW6</f>
        <v>0</v>
      </c>
      <c r="AF6" s="31">
        <f ca="1">'Module C Corrected'!DX6-'Module C Initial'!DX6</f>
        <v>0</v>
      </c>
      <c r="AG6" s="31">
        <f ca="1">'Module C Corrected'!DY6-'Module C Initial'!DY6</f>
        <v>1.0000000000000009E-2</v>
      </c>
      <c r="AH6" s="31">
        <f ca="1">'Module C Corrected'!DZ6-'Module C Initial'!DZ6</f>
        <v>0</v>
      </c>
      <c r="AI6" s="31">
        <f ca="1">'Module C Corrected'!EA6-'Module C Initial'!EA6</f>
        <v>2.1799999999999997</v>
      </c>
      <c r="AJ6" s="31">
        <f ca="1">'Module C Corrected'!EB6-'Module C Initial'!EB6</f>
        <v>2.2800000000000011</v>
      </c>
      <c r="AK6" s="31">
        <f ca="1">'Module C Corrected'!EC6-'Module C Initial'!EC6</f>
        <v>6.6500000000000057</v>
      </c>
      <c r="AL6" s="31">
        <f ca="1">'Module C Corrected'!ED6-'Module C Initial'!ED6</f>
        <v>24.209999999999923</v>
      </c>
      <c r="AM6" s="31">
        <f ca="1">'Module C Corrected'!EE6-'Module C Initial'!EE6</f>
        <v>0</v>
      </c>
      <c r="AN6" s="31">
        <f ca="1">'Module C Corrected'!EF6-'Module C Initial'!EF6</f>
        <v>0</v>
      </c>
      <c r="AO6" s="32">
        <f t="shared" ref="AO6:AZ40" ca="1" si="27">E6+Q6+AC6</f>
        <v>0</v>
      </c>
      <c r="AP6" s="32">
        <f t="shared" ca="1" si="4"/>
        <v>0</v>
      </c>
      <c r="AQ6" s="32">
        <f t="shared" ca="1" si="4"/>
        <v>0</v>
      </c>
      <c r="AR6" s="32">
        <f t="shared" ca="1" si="4"/>
        <v>0</v>
      </c>
      <c r="AS6" s="32">
        <f t="shared" ca="1" si="4"/>
        <v>6.0000000000000053E-2</v>
      </c>
      <c r="AT6" s="32">
        <f t="shared" ca="1" si="4"/>
        <v>0</v>
      </c>
      <c r="AU6" s="32">
        <f t="shared" ca="1" si="4"/>
        <v>11.009999999999996</v>
      </c>
      <c r="AV6" s="32">
        <f t="shared" ca="1" si="4"/>
        <v>11.630000000000035</v>
      </c>
      <c r="AW6" s="32">
        <f t="shared" ca="1" si="4"/>
        <v>34.139999999999958</v>
      </c>
      <c r="AX6" s="32">
        <f t="shared" ca="1" si="4"/>
        <v>125.17999999999978</v>
      </c>
      <c r="AY6" s="32">
        <f t="shared" ca="1" si="4"/>
        <v>0</v>
      </c>
      <c r="AZ6" s="32">
        <f t="shared" ca="1" si="4"/>
        <v>0</v>
      </c>
      <c r="BA6" s="31">
        <f t="shared" ref="BA6:BA69" ca="1" si="28">ROUND(E6*BA$3,2)</f>
        <v>0</v>
      </c>
      <c r="BB6" s="31">
        <f t="shared" ca="1" si="5"/>
        <v>0</v>
      </c>
      <c r="BC6" s="31">
        <f t="shared" ca="1" si="6"/>
        <v>0</v>
      </c>
      <c r="BD6" s="31">
        <f t="shared" ca="1" si="7"/>
        <v>0</v>
      </c>
      <c r="BE6" s="31">
        <f t="shared" ca="1" si="8"/>
        <v>0</v>
      </c>
      <c r="BF6" s="31">
        <f t="shared" ca="1" si="9"/>
        <v>0</v>
      </c>
      <c r="BG6" s="31">
        <f t="shared" ca="1" si="10"/>
        <v>0.14000000000000001</v>
      </c>
      <c r="BH6" s="31">
        <f t="shared" ca="1" si="11"/>
        <v>0.15</v>
      </c>
      <c r="BI6" s="31">
        <f t="shared" ca="1" si="12"/>
        <v>0.43</v>
      </c>
      <c r="BJ6" s="31">
        <f t="shared" ca="1" si="13"/>
        <v>1.6</v>
      </c>
      <c r="BK6" s="31">
        <f t="shared" ca="1" si="14"/>
        <v>0</v>
      </c>
      <c r="BL6" s="31">
        <f t="shared" ca="1" si="15"/>
        <v>0</v>
      </c>
      <c r="BM6" s="32">
        <f t="shared" ref="BM6:BM69" ca="1" si="29">AO6+BA6</f>
        <v>0</v>
      </c>
      <c r="BN6" s="32">
        <f t="shared" ca="1" si="16"/>
        <v>0</v>
      </c>
      <c r="BO6" s="32">
        <f t="shared" ca="1" si="17"/>
        <v>0</v>
      </c>
      <c r="BP6" s="32">
        <f t="shared" ca="1" si="18"/>
        <v>0</v>
      </c>
      <c r="BQ6" s="32">
        <f t="shared" ca="1" si="19"/>
        <v>6.0000000000000053E-2</v>
      </c>
      <c r="BR6" s="32">
        <f t="shared" ca="1" si="20"/>
        <v>0</v>
      </c>
      <c r="BS6" s="32">
        <f t="shared" ca="1" si="21"/>
        <v>11.149999999999997</v>
      </c>
      <c r="BT6" s="32">
        <f t="shared" ca="1" si="22"/>
        <v>11.780000000000035</v>
      </c>
      <c r="BU6" s="32">
        <f t="shared" ca="1" si="23"/>
        <v>34.569999999999958</v>
      </c>
      <c r="BV6" s="32">
        <f t="shared" ca="1" si="24"/>
        <v>126.77999999999977</v>
      </c>
      <c r="BW6" s="32">
        <f t="shared" ca="1" si="25"/>
        <v>0</v>
      </c>
      <c r="BX6" s="32">
        <f t="shared" ca="1" si="26"/>
        <v>0</v>
      </c>
    </row>
    <row r="7" spans="1:76" x14ac:dyDescent="0.25">
      <c r="A7" t="s">
        <v>440</v>
      </c>
      <c r="B7" s="1" t="s">
        <v>149</v>
      </c>
      <c r="C7" t="str">
        <f t="shared" ca="1" si="2"/>
        <v>0000022911</v>
      </c>
      <c r="D7" t="str">
        <f t="shared" ca="1" si="3"/>
        <v>FortisAlberta Reversing POD - Glenwood (229S)</v>
      </c>
      <c r="E7" s="31">
        <f ca="1">'Module C Corrected'!CW7-'Module C Initial'!CW7</f>
        <v>1.0000000000000009E-2</v>
      </c>
      <c r="F7" s="31">
        <f ca="1">'Module C Corrected'!CX7-'Module C Initial'!CX7</f>
        <v>0</v>
      </c>
      <c r="G7" s="31">
        <f ca="1">'Module C Corrected'!CY7-'Module C Initial'!CY7</f>
        <v>0</v>
      </c>
      <c r="H7" s="31">
        <f ca="1">'Module C Corrected'!CZ7-'Module C Initial'!CZ7</f>
        <v>4.0000000000000036E-2</v>
      </c>
      <c r="I7" s="31">
        <f ca="1">'Module C Corrected'!DA7-'Module C Initial'!DA7</f>
        <v>8.0000000000000071E-2</v>
      </c>
      <c r="J7" s="31">
        <f ca="1">'Module C Corrected'!DB7-'Module C Initial'!DB7</f>
        <v>14.839999999999918</v>
      </c>
      <c r="K7" s="31">
        <f ca="1">'Module C Corrected'!DC7-'Module C Initial'!DC7</f>
        <v>2.1599999999999966</v>
      </c>
      <c r="L7" s="31">
        <f ca="1">'Module C Corrected'!DD7-'Module C Initial'!DD7</f>
        <v>5.0599999999999454</v>
      </c>
      <c r="M7" s="31">
        <f ca="1">'Module C Corrected'!DE7-'Module C Initial'!DE7</f>
        <v>13.040000000000077</v>
      </c>
      <c r="N7" s="31">
        <f ca="1">'Module C Corrected'!DF7-'Module C Initial'!DF7</f>
        <v>0.40000000000000213</v>
      </c>
      <c r="O7" s="31">
        <f ca="1">'Module C Corrected'!DG7-'Module C Initial'!DG7</f>
        <v>0.23999999999999844</v>
      </c>
      <c r="P7" s="31">
        <f ca="1">'Module C Corrected'!DH7-'Module C Initial'!DH7</f>
        <v>5.0000000000000711E-2</v>
      </c>
      <c r="Q7" s="32">
        <f ca="1">'Module C Corrected'!DI7-'Module C Initial'!DI7</f>
        <v>0</v>
      </c>
      <c r="R7" s="32">
        <f ca="1">'Module C Corrected'!DJ7-'Module C Initial'!DJ7</f>
        <v>0</v>
      </c>
      <c r="S7" s="32">
        <f ca="1">'Module C Corrected'!DK7-'Module C Initial'!DK7</f>
        <v>0</v>
      </c>
      <c r="T7" s="32">
        <f ca="1">'Module C Corrected'!DL7-'Module C Initial'!DL7</f>
        <v>0</v>
      </c>
      <c r="U7" s="32">
        <f ca="1">'Module C Corrected'!DM7-'Module C Initial'!DM7</f>
        <v>1.0000000000000009E-2</v>
      </c>
      <c r="V7" s="32">
        <f ca="1">'Module C Corrected'!DN7-'Module C Initial'!DN7</f>
        <v>0.73999999999999488</v>
      </c>
      <c r="W7" s="32">
        <f ca="1">'Module C Corrected'!DO7-'Module C Initial'!DO7</f>
        <v>0.11000000000000032</v>
      </c>
      <c r="X7" s="32">
        <f ca="1">'Module C Corrected'!DP7-'Module C Initial'!DP7</f>
        <v>0.25</v>
      </c>
      <c r="Y7" s="32">
        <f ca="1">'Module C Corrected'!DQ7-'Module C Initial'!DQ7</f>
        <v>0.64999999999999858</v>
      </c>
      <c r="Z7" s="32">
        <f ca="1">'Module C Corrected'!DR7-'Module C Initial'!DR7</f>
        <v>2.0000000000000018E-2</v>
      </c>
      <c r="AA7" s="32">
        <f ca="1">'Module C Corrected'!DS7-'Module C Initial'!DS7</f>
        <v>1.0000000000000009E-2</v>
      </c>
      <c r="AB7" s="32">
        <f ca="1">'Module C Corrected'!DT7-'Module C Initial'!DT7</f>
        <v>0</v>
      </c>
      <c r="AC7" s="31">
        <f ca="1">'Module C Corrected'!DU7-'Module C Initial'!DU7</f>
        <v>0</v>
      </c>
      <c r="AD7" s="31">
        <f ca="1">'Module C Corrected'!DV7-'Module C Initial'!DV7</f>
        <v>0</v>
      </c>
      <c r="AE7" s="31">
        <f ca="1">'Module C Corrected'!DW7-'Module C Initial'!DW7</f>
        <v>0</v>
      </c>
      <c r="AF7" s="31">
        <f ca="1">'Module C Corrected'!DX7-'Module C Initial'!DX7</f>
        <v>1.0000000000000009E-2</v>
      </c>
      <c r="AG7" s="31">
        <f ca="1">'Module C Corrected'!DY7-'Module C Initial'!DY7</f>
        <v>2.0000000000000018E-2</v>
      </c>
      <c r="AH7" s="31">
        <f ca="1">'Module C Corrected'!DZ7-'Module C Initial'!DZ7</f>
        <v>3.8700000000000045</v>
      </c>
      <c r="AI7" s="31">
        <f ca="1">'Module C Corrected'!EA7-'Module C Initial'!EA7</f>
        <v>0.55999999999999517</v>
      </c>
      <c r="AJ7" s="31">
        <f ca="1">'Module C Corrected'!EB7-'Module C Initial'!EB7</f>
        <v>1.2900000000000063</v>
      </c>
      <c r="AK7" s="31">
        <f ca="1">'Module C Corrected'!EC7-'Module C Initial'!EC7</f>
        <v>3.3100000000000023</v>
      </c>
      <c r="AL7" s="31">
        <f ca="1">'Module C Corrected'!ED7-'Module C Initial'!ED7</f>
        <v>0.10000000000000053</v>
      </c>
      <c r="AM7" s="31">
        <f ca="1">'Module C Corrected'!EE7-'Module C Initial'!EE7</f>
        <v>6.0000000000000053E-2</v>
      </c>
      <c r="AN7" s="31">
        <f ca="1">'Module C Corrected'!EF7-'Module C Initial'!EF7</f>
        <v>1.0000000000000009E-2</v>
      </c>
      <c r="AO7" s="32">
        <f t="shared" ca="1" si="27"/>
        <v>1.0000000000000009E-2</v>
      </c>
      <c r="AP7" s="32">
        <f t="shared" ca="1" si="4"/>
        <v>0</v>
      </c>
      <c r="AQ7" s="32">
        <f t="shared" ca="1" si="4"/>
        <v>0</v>
      </c>
      <c r="AR7" s="32">
        <f t="shared" ca="1" si="4"/>
        <v>5.0000000000000044E-2</v>
      </c>
      <c r="AS7" s="32">
        <f t="shared" ca="1" si="4"/>
        <v>0.1100000000000001</v>
      </c>
      <c r="AT7" s="32">
        <f t="shared" ca="1" si="4"/>
        <v>19.449999999999918</v>
      </c>
      <c r="AU7" s="32">
        <f t="shared" ca="1" si="4"/>
        <v>2.8299999999999921</v>
      </c>
      <c r="AV7" s="32">
        <f t="shared" ca="1" si="4"/>
        <v>6.5999999999999517</v>
      </c>
      <c r="AW7" s="32">
        <f t="shared" ca="1" si="4"/>
        <v>17.000000000000078</v>
      </c>
      <c r="AX7" s="32">
        <f t="shared" ca="1" si="4"/>
        <v>0.52000000000000268</v>
      </c>
      <c r="AY7" s="32">
        <f t="shared" ca="1" si="4"/>
        <v>0.3099999999999985</v>
      </c>
      <c r="AZ7" s="32">
        <f t="shared" ca="1" si="4"/>
        <v>6.0000000000000719E-2</v>
      </c>
      <c r="BA7" s="31">
        <f t="shared" ca="1" si="28"/>
        <v>0</v>
      </c>
      <c r="BB7" s="31">
        <f t="shared" ca="1" si="5"/>
        <v>0</v>
      </c>
      <c r="BC7" s="31">
        <f t="shared" ca="1" si="6"/>
        <v>0</v>
      </c>
      <c r="BD7" s="31">
        <f t="shared" ca="1" si="7"/>
        <v>0</v>
      </c>
      <c r="BE7" s="31">
        <f t="shared" ca="1" si="8"/>
        <v>0</v>
      </c>
      <c r="BF7" s="31">
        <f t="shared" ca="1" si="9"/>
        <v>0.25</v>
      </c>
      <c r="BG7" s="31">
        <f t="shared" ca="1" si="10"/>
        <v>0.04</v>
      </c>
      <c r="BH7" s="31">
        <f t="shared" ca="1" si="11"/>
        <v>0.08</v>
      </c>
      <c r="BI7" s="31">
        <f t="shared" ca="1" si="12"/>
        <v>0.22</v>
      </c>
      <c r="BJ7" s="31">
        <f t="shared" ca="1" si="13"/>
        <v>0.01</v>
      </c>
      <c r="BK7" s="31">
        <f t="shared" ca="1" si="14"/>
        <v>0</v>
      </c>
      <c r="BL7" s="31">
        <f t="shared" ca="1" si="15"/>
        <v>0</v>
      </c>
      <c r="BM7" s="32">
        <f t="shared" ca="1" si="29"/>
        <v>1.0000000000000009E-2</v>
      </c>
      <c r="BN7" s="32">
        <f t="shared" ca="1" si="16"/>
        <v>0</v>
      </c>
      <c r="BO7" s="32">
        <f t="shared" ca="1" si="17"/>
        <v>0</v>
      </c>
      <c r="BP7" s="32">
        <f t="shared" ca="1" si="18"/>
        <v>5.0000000000000044E-2</v>
      </c>
      <c r="BQ7" s="32">
        <f t="shared" ca="1" si="19"/>
        <v>0.1100000000000001</v>
      </c>
      <c r="BR7" s="32">
        <f t="shared" ca="1" si="20"/>
        <v>19.699999999999918</v>
      </c>
      <c r="BS7" s="32">
        <f t="shared" ca="1" si="21"/>
        <v>2.8699999999999921</v>
      </c>
      <c r="BT7" s="32">
        <f t="shared" ca="1" si="22"/>
        <v>6.6799999999999518</v>
      </c>
      <c r="BU7" s="32">
        <f t="shared" ca="1" si="23"/>
        <v>17.220000000000077</v>
      </c>
      <c r="BV7" s="32">
        <f t="shared" ca="1" si="24"/>
        <v>0.53000000000000269</v>
      </c>
      <c r="BW7" s="32">
        <f t="shared" ca="1" si="25"/>
        <v>0.3099999999999985</v>
      </c>
      <c r="BX7" s="32">
        <f t="shared" ca="1" si="26"/>
        <v>6.0000000000000719E-2</v>
      </c>
    </row>
    <row r="8" spans="1:76" x14ac:dyDescent="0.25">
      <c r="A8" t="s">
        <v>440</v>
      </c>
      <c r="B8" s="1" t="s">
        <v>150</v>
      </c>
      <c r="C8" t="str">
        <f t="shared" ca="1" si="2"/>
        <v>0000025611</v>
      </c>
      <c r="D8" t="str">
        <f t="shared" ca="1" si="3"/>
        <v>FortisAlberta Reversing POD - Harmattan (256S)</v>
      </c>
      <c r="E8" s="31">
        <f ca="1">'Module C Corrected'!CW8-'Module C Initial'!CW8</f>
        <v>22.38000000000001</v>
      </c>
      <c r="F8" s="31">
        <f ca="1">'Module C Corrected'!CX8-'Module C Initial'!CX8</f>
        <v>153.23000000000002</v>
      </c>
      <c r="G8" s="31">
        <f ca="1">'Module C Corrected'!CY8-'Module C Initial'!CY8</f>
        <v>89.260000000000048</v>
      </c>
      <c r="H8" s="31">
        <f ca="1">'Module C Corrected'!CZ8-'Module C Initial'!CZ8</f>
        <v>248.14999999999986</v>
      </c>
      <c r="I8" s="31">
        <f ca="1">'Module C Corrected'!DA8-'Module C Initial'!DA8</f>
        <v>122.35999999999996</v>
      </c>
      <c r="J8" s="31">
        <f ca="1">'Module C Corrected'!DB8-'Module C Initial'!DB8</f>
        <v>72.220000000000027</v>
      </c>
      <c r="K8" s="31">
        <f ca="1">'Module C Corrected'!DC8-'Module C Initial'!DC8</f>
        <v>8.1999999999999993</v>
      </c>
      <c r="L8" s="31">
        <f ca="1">'Module C Corrected'!DD8-'Module C Initial'!DD8</f>
        <v>97.690000000000055</v>
      </c>
      <c r="M8" s="31">
        <f ca="1">'Module C Corrected'!DE8-'Module C Initial'!DE8</f>
        <v>30.169999999999973</v>
      </c>
      <c r="N8" s="31">
        <f ca="1">'Module C Corrected'!DF8-'Module C Initial'!DF8</f>
        <v>131.76999999999987</v>
      </c>
      <c r="O8" s="31">
        <f ca="1">'Module C Corrected'!DG8-'Module C Initial'!DG8</f>
        <v>14.520000000000003</v>
      </c>
      <c r="P8" s="31">
        <f ca="1">'Module C Corrected'!DH8-'Module C Initial'!DH8</f>
        <v>32.440000000000026</v>
      </c>
      <c r="Q8" s="32">
        <f ca="1">'Module C Corrected'!DI8-'Module C Initial'!DI8</f>
        <v>1.1200000000000001</v>
      </c>
      <c r="R8" s="32">
        <f ca="1">'Module C Corrected'!DJ8-'Module C Initial'!DJ8</f>
        <v>7.6600000000000037</v>
      </c>
      <c r="S8" s="32">
        <f ca="1">'Module C Corrected'!DK8-'Module C Initial'!DK8</f>
        <v>4.4600000000000009</v>
      </c>
      <c r="T8" s="32">
        <f ca="1">'Module C Corrected'!DL8-'Module C Initial'!DL8</f>
        <v>12.409999999999997</v>
      </c>
      <c r="U8" s="32">
        <f ca="1">'Module C Corrected'!DM8-'Module C Initial'!DM8</f>
        <v>6.120000000000001</v>
      </c>
      <c r="V8" s="32">
        <f ca="1">'Module C Corrected'!DN8-'Module C Initial'!DN8</f>
        <v>3.6100000000000012</v>
      </c>
      <c r="W8" s="32">
        <f ca="1">'Module C Corrected'!DO8-'Module C Initial'!DO8</f>
        <v>0.41000000000000014</v>
      </c>
      <c r="X8" s="32">
        <f ca="1">'Module C Corrected'!DP8-'Module C Initial'!DP8</f>
        <v>4.8900000000000006</v>
      </c>
      <c r="Y8" s="32">
        <f ca="1">'Module C Corrected'!DQ8-'Module C Initial'!DQ8</f>
        <v>1.5099999999999998</v>
      </c>
      <c r="Z8" s="32">
        <f ca="1">'Module C Corrected'!DR8-'Module C Initial'!DR8</f>
        <v>6.59</v>
      </c>
      <c r="AA8" s="32">
        <f ca="1">'Module C Corrected'!DS8-'Module C Initial'!DS8</f>
        <v>0.73</v>
      </c>
      <c r="AB8" s="32">
        <f ca="1">'Module C Corrected'!DT8-'Module C Initial'!DT8</f>
        <v>1.6199999999999992</v>
      </c>
      <c r="AC8" s="31">
        <f ca="1">'Module C Corrected'!DU8-'Module C Initial'!DU8</f>
        <v>6.09</v>
      </c>
      <c r="AD8" s="31">
        <f ca="1">'Module C Corrected'!DV8-'Module C Initial'!DV8</f>
        <v>41.370000000000005</v>
      </c>
      <c r="AE8" s="31">
        <f ca="1">'Module C Corrected'!DW8-'Module C Initial'!DW8</f>
        <v>23.910000000000011</v>
      </c>
      <c r="AF8" s="31">
        <f ca="1">'Module C Corrected'!DX8-'Module C Initial'!DX8</f>
        <v>65.889999999999986</v>
      </c>
      <c r="AG8" s="31">
        <f ca="1">'Module C Corrected'!DY8-'Module C Initial'!DY8</f>
        <v>32.20999999999998</v>
      </c>
      <c r="AH8" s="31">
        <f ca="1">'Module C Corrected'!DZ8-'Module C Initial'!DZ8</f>
        <v>18.840000000000003</v>
      </c>
      <c r="AI8" s="31">
        <f ca="1">'Module C Corrected'!EA8-'Module C Initial'!EA8</f>
        <v>2.120000000000001</v>
      </c>
      <c r="AJ8" s="31">
        <f ca="1">'Module C Corrected'!EB8-'Module C Initial'!EB8</f>
        <v>25.050000000000011</v>
      </c>
      <c r="AK8" s="31">
        <f ca="1">'Module C Corrected'!EC8-'Module C Initial'!EC8</f>
        <v>7.6699999999999982</v>
      </c>
      <c r="AL8" s="31">
        <f ca="1">'Module C Corrected'!ED8-'Module C Initial'!ED8</f>
        <v>33.179999999999993</v>
      </c>
      <c r="AM8" s="31">
        <f ca="1">'Module C Corrected'!EE8-'Module C Initial'!EE8</f>
        <v>3.620000000000001</v>
      </c>
      <c r="AN8" s="31">
        <f ca="1">'Module C Corrected'!EF8-'Module C Initial'!EF8</f>
        <v>8.019999999999996</v>
      </c>
      <c r="AO8" s="32">
        <f t="shared" ca="1" si="27"/>
        <v>29.590000000000011</v>
      </c>
      <c r="AP8" s="32">
        <f t="shared" ca="1" si="4"/>
        <v>202.26000000000002</v>
      </c>
      <c r="AQ8" s="32">
        <f t="shared" ca="1" si="4"/>
        <v>117.63000000000007</v>
      </c>
      <c r="AR8" s="32">
        <f t="shared" ca="1" si="4"/>
        <v>326.44999999999982</v>
      </c>
      <c r="AS8" s="32">
        <f t="shared" ca="1" si="4"/>
        <v>160.68999999999994</v>
      </c>
      <c r="AT8" s="32">
        <f t="shared" ca="1" si="4"/>
        <v>94.67000000000003</v>
      </c>
      <c r="AU8" s="32">
        <f t="shared" ca="1" si="4"/>
        <v>10.73</v>
      </c>
      <c r="AV8" s="32">
        <f t="shared" ca="1" si="4"/>
        <v>127.63000000000007</v>
      </c>
      <c r="AW8" s="32">
        <f t="shared" ca="1" si="4"/>
        <v>39.349999999999966</v>
      </c>
      <c r="AX8" s="32">
        <f t="shared" ca="1" si="4"/>
        <v>171.53999999999985</v>
      </c>
      <c r="AY8" s="32">
        <f t="shared" ca="1" si="4"/>
        <v>18.870000000000005</v>
      </c>
      <c r="AZ8" s="32">
        <f t="shared" ca="1" si="4"/>
        <v>42.08000000000002</v>
      </c>
      <c r="BA8" s="31">
        <f t="shared" ca="1" si="28"/>
        <v>0.37</v>
      </c>
      <c r="BB8" s="31">
        <f t="shared" ca="1" si="5"/>
        <v>2.54</v>
      </c>
      <c r="BC8" s="31">
        <f t="shared" ca="1" si="6"/>
        <v>1.48</v>
      </c>
      <c r="BD8" s="31">
        <f t="shared" ca="1" si="7"/>
        <v>4.12</v>
      </c>
      <c r="BE8" s="31">
        <f t="shared" ca="1" si="8"/>
        <v>2.0299999999999998</v>
      </c>
      <c r="BF8" s="31">
        <f t="shared" ca="1" si="9"/>
        <v>1.2</v>
      </c>
      <c r="BG8" s="31">
        <f t="shared" ca="1" si="10"/>
        <v>0.14000000000000001</v>
      </c>
      <c r="BH8" s="31">
        <f t="shared" ca="1" si="11"/>
        <v>1.62</v>
      </c>
      <c r="BI8" s="31">
        <f t="shared" ca="1" si="12"/>
        <v>0.5</v>
      </c>
      <c r="BJ8" s="31">
        <f t="shared" ca="1" si="13"/>
        <v>2.19</v>
      </c>
      <c r="BK8" s="31">
        <f t="shared" ca="1" si="14"/>
        <v>0.24</v>
      </c>
      <c r="BL8" s="31">
        <f t="shared" ca="1" si="15"/>
        <v>0.54</v>
      </c>
      <c r="BM8" s="32">
        <f t="shared" ca="1" si="29"/>
        <v>29.960000000000012</v>
      </c>
      <c r="BN8" s="32">
        <f t="shared" ca="1" si="16"/>
        <v>204.8</v>
      </c>
      <c r="BO8" s="32">
        <f t="shared" ca="1" si="17"/>
        <v>119.11000000000007</v>
      </c>
      <c r="BP8" s="32">
        <f t="shared" ca="1" si="18"/>
        <v>330.56999999999982</v>
      </c>
      <c r="BQ8" s="32">
        <f t="shared" ca="1" si="19"/>
        <v>162.71999999999994</v>
      </c>
      <c r="BR8" s="32">
        <f t="shared" ca="1" si="20"/>
        <v>95.870000000000033</v>
      </c>
      <c r="BS8" s="32">
        <f t="shared" ca="1" si="21"/>
        <v>10.870000000000001</v>
      </c>
      <c r="BT8" s="32">
        <f t="shared" ca="1" si="22"/>
        <v>129.25000000000006</v>
      </c>
      <c r="BU8" s="32">
        <f t="shared" ca="1" si="23"/>
        <v>39.849999999999966</v>
      </c>
      <c r="BV8" s="32">
        <f t="shared" ca="1" si="24"/>
        <v>173.72999999999985</v>
      </c>
      <c r="BW8" s="32">
        <f t="shared" ca="1" si="25"/>
        <v>19.110000000000003</v>
      </c>
      <c r="BX8" s="32">
        <f t="shared" ca="1" si="26"/>
        <v>42.620000000000019</v>
      </c>
    </row>
    <row r="9" spans="1:76" x14ac:dyDescent="0.25">
      <c r="A9" t="s">
        <v>440</v>
      </c>
      <c r="B9" s="1" t="s">
        <v>152</v>
      </c>
      <c r="C9" t="str">
        <f t="shared" ca="1" si="2"/>
        <v>0000034911</v>
      </c>
      <c r="D9" t="str">
        <f t="shared" ca="1" si="3"/>
        <v>FortisAlberta Reversing POD - Stavely (349S)</v>
      </c>
      <c r="E9" s="31">
        <f ca="1">'Module C Corrected'!CW9-'Module C Initial'!CW9</f>
        <v>0</v>
      </c>
      <c r="F9" s="31">
        <f ca="1">'Module C Corrected'!CX9-'Module C Initial'!CX9</f>
        <v>0</v>
      </c>
      <c r="G9" s="31">
        <f ca="1">'Module C Corrected'!CY9-'Module C Initial'!CY9</f>
        <v>0</v>
      </c>
      <c r="H9" s="31">
        <f ca="1">'Module C Corrected'!CZ9-'Module C Initial'!CZ9</f>
        <v>0</v>
      </c>
      <c r="I9" s="31">
        <f ca="1">'Module C Corrected'!DA9-'Module C Initial'!DA9</f>
        <v>0</v>
      </c>
      <c r="J9" s="31">
        <f ca="1">'Module C Corrected'!DB9-'Module C Initial'!DB9</f>
        <v>0</v>
      </c>
      <c r="K9" s="31">
        <f ca="1">'Module C Corrected'!DC9-'Module C Initial'!DC9</f>
        <v>0</v>
      </c>
      <c r="L9" s="31">
        <f ca="1">'Module C Corrected'!DD9-'Module C Initial'!DD9</f>
        <v>0</v>
      </c>
      <c r="M9" s="31">
        <f ca="1">'Module C Corrected'!DE9-'Module C Initial'!DE9</f>
        <v>0</v>
      </c>
      <c r="N9" s="31">
        <f ca="1">'Module C Corrected'!DF9-'Module C Initial'!DF9</f>
        <v>0</v>
      </c>
      <c r="O9" s="31">
        <f ca="1">'Module C Corrected'!DG9-'Module C Initial'!DG9</f>
        <v>0</v>
      </c>
      <c r="P9" s="31">
        <f ca="1">'Module C Corrected'!DH9-'Module C Initial'!DH9</f>
        <v>0</v>
      </c>
      <c r="Q9" s="32">
        <f ca="1">'Module C Corrected'!DI9-'Module C Initial'!DI9</f>
        <v>0</v>
      </c>
      <c r="R9" s="32">
        <f ca="1">'Module C Corrected'!DJ9-'Module C Initial'!DJ9</f>
        <v>0</v>
      </c>
      <c r="S9" s="32">
        <f ca="1">'Module C Corrected'!DK9-'Module C Initial'!DK9</f>
        <v>0</v>
      </c>
      <c r="T9" s="32">
        <f ca="1">'Module C Corrected'!DL9-'Module C Initial'!DL9</f>
        <v>0</v>
      </c>
      <c r="U9" s="32">
        <f ca="1">'Module C Corrected'!DM9-'Module C Initial'!DM9</f>
        <v>0</v>
      </c>
      <c r="V9" s="32">
        <f ca="1">'Module C Corrected'!DN9-'Module C Initial'!DN9</f>
        <v>0</v>
      </c>
      <c r="W9" s="32">
        <f ca="1">'Module C Corrected'!DO9-'Module C Initial'!DO9</f>
        <v>0</v>
      </c>
      <c r="X9" s="32">
        <f ca="1">'Module C Corrected'!DP9-'Module C Initial'!DP9</f>
        <v>0</v>
      </c>
      <c r="Y9" s="32">
        <f ca="1">'Module C Corrected'!DQ9-'Module C Initial'!DQ9</f>
        <v>0</v>
      </c>
      <c r="Z9" s="32">
        <f ca="1">'Module C Corrected'!DR9-'Module C Initial'!DR9</f>
        <v>0</v>
      </c>
      <c r="AA9" s="32">
        <f ca="1">'Module C Corrected'!DS9-'Module C Initial'!DS9</f>
        <v>0</v>
      </c>
      <c r="AB9" s="32">
        <f ca="1">'Module C Corrected'!DT9-'Module C Initial'!DT9</f>
        <v>0</v>
      </c>
      <c r="AC9" s="31">
        <f ca="1">'Module C Corrected'!DU9-'Module C Initial'!DU9</f>
        <v>0</v>
      </c>
      <c r="AD9" s="31">
        <f ca="1">'Module C Corrected'!DV9-'Module C Initial'!DV9</f>
        <v>0</v>
      </c>
      <c r="AE9" s="31">
        <f ca="1">'Module C Corrected'!DW9-'Module C Initial'!DW9</f>
        <v>0</v>
      </c>
      <c r="AF9" s="31">
        <f ca="1">'Module C Corrected'!DX9-'Module C Initial'!DX9</f>
        <v>0</v>
      </c>
      <c r="AG9" s="31">
        <f ca="1">'Module C Corrected'!DY9-'Module C Initial'!DY9</f>
        <v>0</v>
      </c>
      <c r="AH9" s="31">
        <f ca="1">'Module C Corrected'!DZ9-'Module C Initial'!DZ9</f>
        <v>0</v>
      </c>
      <c r="AI9" s="31">
        <f ca="1">'Module C Corrected'!EA9-'Module C Initial'!EA9</f>
        <v>0</v>
      </c>
      <c r="AJ9" s="31">
        <f ca="1">'Module C Corrected'!EB9-'Module C Initial'!EB9</f>
        <v>0</v>
      </c>
      <c r="AK9" s="31">
        <f ca="1">'Module C Corrected'!EC9-'Module C Initial'!EC9</f>
        <v>0</v>
      </c>
      <c r="AL9" s="31">
        <f ca="1">'Module C Corrected'!ED9-'Module C Initial'!ED9</f>
        <v>0</v>
      </c>
      <c r="AM9" s="31">
        <f ca="1">'Module C Corrected'!EE9-'Module C Initial'!EE9</f>
        <v>0</v>
      </c>
      <c r="AN9" s="31">
        <f ca="1">'Module C Corrected'!EF9-'Module C Initial'!EF9</f>
        <v>0</v>
      </c>
      <c r="AO9" s="32">
        <f t="shared" ca="1" si="27"/>
        <v>0</v>
      </c>
      <c r="AP9" s="32">
        <f t="shared" ca="1" si="4"/>
        <v>0</v>
      </c>
      <c r="AQ9" s="32">
        <f t="shared" ca="1" si="4"/>
        <v>0</v>
      </c>
      <c r="AR9" s="32">
        <f t="shared" ca="1" si="4"/>
        <v>0</v>
      </c>
      <c r="AS9" s="32">
        <f t="shared" ca="1" si="4"/>
        <v>0</v>
      </c>
      <c r="AT9" s="32">
        <f t="shared" ca="1" si="4"/>
        <v>0</v>
      </c>
      <c r="AU9" s="32">
        <f t="shared" ca="1" si="4"/>
        <v>0</v>
      </c>
      <c r="AV9" s="32">
        <f t="shared" ca="1" si="4"/>
        <v>0</v>
      </c>
      <c r="AW9" s="32">
        <f t="shared" ca="1" si="4"/>
        <v>0</v>
      </c>
      <c r="AX9" s="32">
        <f t="shared" ca="1" si="4"/>
        <v>0</v>
      </c>
      <c r="AY9" s="32">
        <f t="shared" ca="1" si="4"/>
        <v>0</v>
      </c>
      <c r="AZ9" s="32">
        <f t="shared" ca="1" si="4"/>
        <v>0</v>
      </c>
      <c r="BA9" s="31">
        <f t="shared" ca="1" si="28"/>
        <v>0</v>
      </c>
      <c r="BB9" s="31">
        <f t="shared" ca="1" si="5"/>
        <v>0</v>
      </c>
      <c r="BC9" s="31">
        <f t="shared" ca="1" si="6"/>
        <v>0</v>
      </c>
      <c r="BD9" s="31">
        <f t="shared" ca="1" si="7"/>
        <v>0</v>
      </c>
      <c r="BE9" s="31">
        <f t="shared" ca="1" si="8"/>
        <v>0</v>
      </c>
      <c r="BF9" s="31">
        <f t="shared" ca="1" si="9"/>
        <v>0</v>
      </c>
      <c r="BG9" s="31">
        <f t="shared" ca="1" si="10"/>
        <v>0</v>
      </c>
      <c r="BH9" s="31">
        <f t="shared" ca="1" si="11"/>
        <v>0</v>
      </c>
      <c r="BI9" s="31">
        <f t="shared" ca="1" si="12"/>
        <v>0</v>
      </c>
      <c r="BJ9" s="31">
        <f t="shared" ca="1" si="13"/>
        <v>0</v>
      </c>
      <c r="BK9" s="31">
        <f t="shared" ca="1" si="14"/>
        <v>0</v>
      </c>
      <c r="BL9" s="31">
        <f t="shared" ca="1" si="15"/>
        <v>0</v>
      </c>
      <c r="BM9" s="32">
        <f t="shared" ca="1" si="29"/>
        <v>0</v>
      </c>
      <c r="BN9" s="32">
        <f t="shared" ca="1" si="16"/>
        <v>0</v>
      </c>
      <c r="BO9" s="32">
        <f t="shared" ca="1" si="17"/>
        <v>0</v>
      </c>
      <c r="BP9" s="32">
        <f t="shared" ca="1" si="18"/>
        <v>0</v>
      </c>
      <c r="BQ9" s="32">
        <f t="shared" ca="1" si="19"/>
        <v>0</v>
      </c>
      <c r="BR9" s="32">
        <f t="shared" ca="1" si="20"/>
        <v>0</v>
      </c>
      <c r="BS9" s="32">
        <f t="shared" ca="1" si="21"/>
        <v>0</v>
      </c>
      <c r="BT9" s="32">
        <f t="shared" ca="1" si="22"/>
        <v>0</v>
      </c>
      <c r="BU9" s="32">
        <f t="shared" ca="1" si="23"/>
        <v>0</v>
      </c>
      <c r="BV9" s="32">
        <f t="shared" ca="1" si="24"/>
        <v>0</v>
      </c>
      <c r="BW9" s="32">
        <f t="shared" ca="1" si="25"/>
        <v>0</v>
      </c>
      <c r="BX9" s="32">
        <f t="shared" ca="1" si="26"/>
        <v>0</v>
      </c>
    </row>
    <row r="10" spans="1:76" x14ac:dyDescent="0.25">
      <c r="A10" t="s">
        <v>440</v>
      </c>
      <c r="B10" s="1" t="s">
        <v>153</v>
      </c>
      <c r="C10" t="str">
        <f t="shared" ca="1" si="2"/>
        <v>0000038511</v>
      </c>
      <c r="D10" t="str">
        <f t="shared" ca="1" si="3"/>
        <v>FortisAlberta Reversing POD - Spring Coulee (385S)</v>
      </c>
      <c r="E10" s="31">
        <f ca="1">'Module C Corrected'!CW10-'Module C Initial'!CW10</f>
        <v>0</v>
      </c>
      <c r="F10" s="31">
        <f ca="1">'Module C Corrected'!CX10-'Module C Initial'!CX10</f>
        <v>0</v>
      </c>
      <c r="G10" s="31">
        <f ca="1">'Module C Corrected'!CY10-'Module C Initial'!CY10</f>
        <v>0</v>
      </c>
      <c r="H10" s="31">
        <f ca="1">'Module C Corrected'!CZ10-'Module C Initial'!CZ10</f>
        <v>1.4699999999999989</v>
      </c>
      <c r="I10" s="31">
        <f ca="1">'Module C Corrected'!DA10-'Module C Initial'!DA10</f>
        <v>0</v>
      </c>
      <c r="J10" s="31">
        <f ca="1">'Module C Corrected'!DB10-'Module C Initial'!DB10</f>
        <v>0</v>
      </c>
      <c r="K10" s="31">
        <f ca="1">'Module C Corrected'!DC10-'Module C Initial'!DC10</f>
        <v>0</v>
      </c>
      <c r="L10" s="31">
        <f ca="1">'Module C Corrected'!DD10-'Module C Initial'!DD10</f>
        <v>0</v>
      </c>
      <c r="M10" s="31">
        <f ca="1">'Module C Corrected'!DE10-'Module C Initial'!DE10</f>
        <v>0</v>
      </c>
      <c r="N10" s="31">
        <f ca="1">'Module C Corrected'!DF10-'Module C Initial'!DF10</f>
        <v>0</v>
      </c>
      <c r="O10" s="31">
        <f ca="1">'Module C Corrected'!DG10-'Module C Initial'!DG10</f>
        <v>0.48000000000000043</v>
      </c>
      <c r="P10" s="31">
        <f ca="1">'Module C Corrected'!DH10-'Module C Initial'!DH10</f>
        <v>1.0000000000000002E-2</v>
      </c>
      <c r="Q10" s="32">
        <f ca="1">'Module C Corrected'!DI10-'Module C Initial'!DI10</f>
        <v>0</v>
      </c>
      <c r="R10" s="32">
        <f ca="1">'Module C Corrected'!DJ10-'Module C Initial'!DJ10</f>
        <v>0</v>
      </c>
      <c r="S10" s="32">
        <f ca="1">'Module C Corrected'!DK10-'Module C Initial'!DK10</f>
        <v>0</v>
      </c>
      <c r="T10" s="32">
        <f ca="1">'Module C Corrected'!DL10-'Module C Initial'!DL10</f>
        <v>7.999999999999996E-2</v>
      </c>
      <c r="U10" s="32">
        <f ca="1">'Module C Corrected'!DM10-'Module C Initial'!DM10</f>
        <v>0</v>
      </c>
      <c r="V10" s="32">
        <f ca="1">'Module C Corrected'!DN10-'Module C Initial'!DN10</f>
        <v>0</v>
      </c>
      <c r="W10" s="32">
        <f ca="1">'Module C Corrected'!DO10-'Module C Initial'!DO10</f>
        <v>0</v>
      </c>
      <c r="X10" s="32">
        <f ca="1">'Module C Corrected'!DP10-'Module C Initial'!DP10</f>
        <v>0</v>
      </c>
      <c r="Y10" s="32">
        <f ca="1">'Module C Corrected'!DQ10-'Module C Initial'!DQ10</f>
        <v>0</v>
      </c>
      <c r="Z10" s="32">
        <f ca="1">'Module C Corrected'!DR10-'Module C Initial'!DR10</f>
        <v>0</v>
      </c>
      <c r="AA10" s="32">
        <f ca="1">'Module C Corrected'!DS10-'Module C Initial'!DS10</f>
        <v>2.0000000000000004E-2</v>
      </c>
      <c r="AB10" s="32">
        <f ca="1">'Module C Corrected'!DT10-'Module C Initial'!DT10</f>
        <v>0</v>
      </c>
      <c r="AC10" s="31">
        <f ca="1">'Module C Corrected'!DU10-'Module C Initial'!DU10</f>
        <v>0</v>
      </c>
      <c r="AD10" s="31">
        <f ca="1">'Module C Corrected'!DV10-'Module C Initial'!DV10</f>
        <v>0</v>
      </c>
      <c r="AE10" s="31">
        <f ca="1">'Module C Corrected'!DW10-'Module C Initial'!DW10</f>
        <v>0</v>
      </c>
      <c r="AF10" s="31">
        <f ca="1">'Module C Corrected'!DX10-'Module C Initial'!DX10</f>
        <v>0.38999999999999968</v>
      </c>
      <c r="AG10" s="31">
        <f ca="1">'Module C Corrected'!DY10-'Module C Initial'!DY10</f>
        <v>0</v>
      </c>
      <c r="AH10" s="31">
        <f ca="1">'Module C Corrected'!DZ10-'Module C Initial'!DZ10</f>
        <v>0</v>
      </c>
      <c r="AI10" s="31">
        <f ca="1">'Module C Corrected'!EA10-'Module C Initial'!EA10</f>
        <v>0</v>
      </c>
      <c r="AJ10" s="31">
        <f ca="1">'Module C Corrected'!EB10-'Module C Initial'!EB10</f>
        <v>0</v>
      </c>
      <c r="AK10" s="31">
        <f ca="1">'Module C Corrected'!EC10-'Module C Initial'!EC10</f>
        <v>0</v>
      </c>
      <c r="AL10" s="31">
        <f ca="1">'Module C Corrected'!ED10-'Module C Initial'!ED10</f>
        <v>0</v>
      </c>
      <c r="AM10" s="31">
        <f ca="1">'Module C Corrected'!EE10-'Module C Initial'!EE10</f>
        <v>0.12</v>
      </c>
      <c r="AN10" s="31">
        <f ca="1">'Module C Corrected'!EF10-'Module C Initial'!EF10</f>
        <v>0</v>
      </c>
      <c r="AO10" s="32">
        <f t="shared" ca="1" si="27"/>
        <v>0</v>
      </c>
      <c r="AP10" s="32">
        <f t="shared" ca="1" si="4"/>
        <v>0</v>
      </c>
      <c r="AQ10" s="32">
        <f t="shared" ca="1" si="4"/>
        <v>0</v>
      </c>
      <c r="AR10" s="32">
        <f t="shared" ca="1" si="4"/>
        <v>1.9399999999999986</v>
      </c>
      <c r="AS10" s="32">
        <f t="shared" ca="1" si="4"/>
        <v>0</v>
      </c>
      <c r="AT10" s="32">
        <f t="shared" ca="1" si="4"/>
        <v>0</v>
      </c>
      <c r="AU10" s="32">
        <f t="shared" ca="1" si="4"/>
        <v>0</v>
      </c>
      <c r="AV10" s="32">
        <f t="shared" ca="1" si="4"/>
        <v>0</v>
      </c>
      <c r="AW10" s="32">
        <f t="shared" ca="1" si="4"/>
        <v>0</v>
      </c>
      <c r="AX10" s="32">
        <f t="shared" ca="1" si="4"/>
        <v>0</v>
      </c>
      <c r="AY10" s="32">
        <f t="shared" ca="1" si="4"/>
        <v>0.62000000000000044</v>
      </c>
      <c r="AZ10" s="32">
        <f t="shared" ca="1" si="4"/>
        <v>1.0000000000000002E-2</v>
      </c>
      <c r="BA10" s="31">
        <f t="shared" ca="1" si="28"/>
        <v>0</v>
      </c>
      <c r="BB10" s="31">
        <f t="shared" ca="1" si="5"/>
        <v>0</v>
      </c>
      <c r="BC10" s="31">
        <f t="shared" ca="1" si="6"/>
        <v>0</v>
      </c>
      <c r="BD10" s="31">
        <f t="shared" ca="1" si="7"/>
        <v>0.02</v>
      </c>
      <c r="BE10" s="31">
        <f t="shared" ca="1" si="8"/>
        <v>0</v>
      </c>
      <c r="BF10" s="31">
        <f t="shared" ca="1" si="9"/>
        <v>0</v>
      </c>
      <c r="BG10" s="31">
        <f t="shared" ca="1" si="10"/>
        <v>0</v>
      </c>
      <c r="BH10" s="31">
        <f t="shared" ca="1" si="11"/>
        <v>0</v>
      </c>
      <c r="BI10" s="31">
        <f t="shared" ca="1" si="12"/>
        <v>0</v>
      </c>
      <c r="BJ10" s="31">
        <f t="shared" ca="1" si="13"/>
        <v>0</v>
      </c>
      <c r="BK10" s="31">
        <f t="shared" ca="1" si="14"/>
        <v>0.01</v>
      </c>
      <c r="BL10" s="31">
        <f t="shared" ca="1" si="15"/>
        <v>0</v>
      </c>
      <c r="BM10" s="32">
        <f t="shared" ca="1" si="29"/>
        <v>0</v>
      </c>
      <c r="BN10" s="32">
        <f t="shared" ca="1" si="16"/>
        <v>0</v>
      </c>
      <c r="BO10" s="32">
        <f t="shared" ca="1" si="17"/>
        <v>0</v>
      </c>
      <c r="BP10" s="32">
        <f t="shared" ca="1" si="18"/>
        <v>1.9599999999999986</v>
      </c>
      <c r="BQ10" s="32">
        <f t="shared" ca="1" si="19"/>
        <v>0</v>
      </c>
      <c r="BR10" s="32">
        <f t="shared" ca="1" si="20"/>
        <v>0</v>
      </c>
      <c r="BS10" s="32">
        <f t="shared" ca="1" si="21"/>
        <v>0</v>
      </c>
      <c r="BT10" s="32">
        <f t="shared" ca="1" si="22"/>
        <v>0</v>
      </c>
      <c r="BU10" s="32">
        <f t="shared" ca="1" si="23"/>
        <v>0</v>
      </c>
      <c r="BV10" s="32">
        <f t="shared" ca="1" si="24"/>
        <v>0</v>
      </c>
      <c r="BW10" s="32">
        <f t="shared" ca="1" si="25"/>
        <v>0.63000000000000045</v>
      </c>
      <c r="BX10" s="32">
        <f t="shared" ca="1" si="26"/>
        <v>1.0000000000000002E-2</v>
      </c>
    </row>
    <row r="11" spans="1:76" x14ac:dyDescent="0.25">
      <c r="A11" t="s">
        <v>440</v>
      </c>
      <c r="B11" s="1" t="s">
        <v>154</v>
      </c>
      <c r="C11" t="str">
        <f t="shared" ca="1" si="2"/>
        <v>0000039611</v>
      </c>
      <c r="D11" t="str">
        <f t="shared" ca="1" si="3"/>
        <v>FortisAlberta Reversing POD - Pincher Creek (396S)</v>
      </c>
      <c r="E11" s="31">
        <f ca="1">'Module C Corrected'!CW11-'Module C Initial'!CW11</f>
        <v>73</v>
      </c>
      <c r="F11" s="31">
        <f ca="1">'Module C Corrected'!CX11-'Module C Initial'!CX11</f>
        <v>46.130000000000109</v>
      </c>
      <c r="G11" s="31">
        <f ca="1">'Module C Corrected'!CY11-'Module C Initial'!CY11</f>
        <v>33.3900000000001</v>
      </c>
      <c r="H11" s="31">
        <f ca="1">'Module C Corrected'!CZ11-'Module C Initial'!CZ11</f>
        <v>100.99999999999955</v>
      </c>
      <c r="I11" s="31">
        <f ca="1">'Module C Corrected'!DA11-'Module C Initial'!DA11</f>
        <v>43.389999999999873</v>
      </c>
      <c r="J11" s="31">
        <f ca="1">'Module C Corrected'!DB11-'Module C Initial'!DB11</f>
        <v>142.59999999999991</v>
      </c>
      <c r="K11" s="31">
        <f ca="1">'Module C Corrected'!DC11-'Module C Initial'!DC11</f>
        <v>40.159999999999854</v>
      </c>
      <c r="L11" s="31">
        <f ca="1">'Module C Corrected'!DD11-'Module C Initial'!DD11</f>
        <v>178.67000000000007</v>
      </c>
      <c r="M11" s="31">
        <f ca="1">'Module C Corrected'!DE11-'Module C Initial'!DE11</f>
        <v>80.889999999999873</v>
      </c>
      <c r="N11" s="31">
        <f ca="1">'Module C Corrected'!DF11-'Module C Initial'!DF11</f>
        <v>41.880000000000109</v>
      </c>
      <c r="O11" s="31">
        <f ca="1">'Module C Corrected'!DG11-'Module C Initial'!DG11</f>
        <v>161.02000000000044</v>
      </c>
      <c r="P11" s="31">
        <f ca="1">'Module C Corrected'!DH11-'Module C Initial'!DH11</f>
        <v>104.96000000000004</v>
      </c>
      <c r="Q11" s="32">
        <f ca="1">'Module C Corrected'!DI11-'Module C Initial'!DI11</f>
        <v>3.6499999999999915</v>
      </c>
      <c r="R11" s="32">
        <f ca="1">'Module C Corrected'!DJ11-'Module C Initial'!DJ11</f>
        <v>2.3100000000000023</v>
      </c>
      <c r="S11" s="32">
        <f ca="1">'Module C Corrected'!DK11-'Module C Initial'!DK11</f>
        <v>1.6699999999999946</v>
      </c>
      <c r="T11" s="32">
        <f ca="1">'Module C Corrected'!DL11-'Module C Initial'!DL11</f>
        <v>5.0500000000000114</v>
      </c>
      <c r="U11" s="32">
        <f ca="1">'Module C Corrected'!DM11-'Module C Initial'!DM11</f>
        <v>2.1700000000000017</v>
      </c>
      <c r="V11" s="32">
        <f ca="1">'Module C Corrected'!DN11-'Module C Initial'!DN11</f>
        <v>7.1299999999999955</v>
      </c>
      <c r="W11" s="32">
        <f ca="1">'Module C Corrected'!DO11-'Module C Initial'!DO11</f>
        <v>2.009999999999998</v>
      </c>
      <c r="X11" s="32">
        <f ca="1">'Module C Corrected'!DP11-'Module C Initial'!DP11</f>
        <v>8.9300000000000068</v>
      </c>
      <c r="Y11" s="32">
        <f ca="1">'Module C Corrected'!DQ11-'Module C Initial'!DQ11</f>
        <v>4.039999999999992</v>
      </c>
      <c r="Z11" s="32">
        <f ca="1">'Module C Corrected'!DR11-'Module C Initial'!DR11</f>
        <v>2.1000000000000014</v>
      </c>
      <c r="AA11" s="32">
        <f ca="1">'Module C Corrected'!DS11-'Module C Initial'!DS11</f>
        <v>8.0500000000000114</v>
      </c>
      <c r="AB11" s="32">
        <f ca="1">'Module C Corrected'!DT11-'Module C Initial'!DT11</f>
        <v>5.25</v>
      </c>
      <c r="AC11" s="31">
        <f ca="1">'Module C Corrected'!DU11-'Module C Initial'!DU11</f>
        <v>19.879999999999995</v>
      </c>
      <c r="AD11" s="31">
        <f ca="1">'Module C Corrected'!DV11-'Module C Initial'!DV11</f>
        <v>12.449999999999989</v>
      </c>
      <c r="AE11" s="31">
        <f ca="1">'Module C Corrected'!DW11-'Module C Initial'!DW11</f>
        <v>8.9499999999999886</v>
      </c>
      <c r="AF11" s="31">
        <f ca="1">'Module C Corrected'!DX11-'Module C Initial'!DX11</f>
        <v>26.82000000000005</v>
      </c>
      <c r="AG11" s="31">
        <f ca="1">'Module C Corrected'!DY11-'Module C Initial'!DY11</f>
        <v>11.430000000000007</v>
      </c>
      <c r="AH11" s="31">
        <f ca="1">'Module C Corrected'!DZ11-'Module C Initial'!DZ11</f>
        <v>37.210000000000036</v>
      </c>
      <c r="AI11" s="31">
        <f ca="1">'Module C Corrected'!EA11-'Module C Initial'!EA11</f>
        <v>10.389999999999986</v>
      </c>
      <c r="AJ11" s="31">
        <f ca="1">'Module C Corrected'!EB11-'Module C Initial'!EB11</f>
        <v>45.799999999999955</v>
      </c>
      <c r="AK11" s="31">
        <f ca="1">'Module C Corrected'!EC11-'Module C Initial'!EC11</f>
        <v>20.54000000000002</v>
      </c>
      <c r="AL11" s="31">
        <f ca="1">'Module C Corrected'!ED11-'Module C Initial'!ED11</f>
        <v>10.550000000000011</v>
      </c>
      <c r="AM11" s="31">
        <f ca="1">'Module C Corrected'!EE11-'Module C Initial'!EE11</f>
        <v>40.160000000000082</v>
      </c>
      <c r="AN11" s="31">
        <f ca="1">'Module C Corrected'!EF11-'Module C Initial'!EF11</f>
        <v>25.939999999999941</v>
      </c>
      <c r="AO11" s="32">
        <f t="shared" ca="1" si="27"/>
        <v>96.529999999999987</v>
      </c>
      <c r="AP11" s="32">
        <f t="shared" ca="1" si="4"/>
        <v>60.8900000000001</v>
      </c>
      <c r="AQ11" s="32">
        <f t="shared" ca="1" si="4"/>
        <v>44.010000000000083</v>
      </c>
      <c r="AR11" s="32">
        <f t="shared" ca="1" si="4"/>
        <v>132.86999999999961</v>
      </c>
      <c r="AS11" s="32">
        <f t="shared" ca="1" si="4"/>
        <v>56.989999999999881</v>
      </c>
      <c r="AT11" s="32">
        <f t="shared" ca="1" si="4"/>
        <v>186.93999999999994</v>
      </c>
      <c r="AU11" s="32">
        <f t="shared" ca="1" si="4"/>
        <v>52.559999999999839</v>
      </c>
      <c r="AV11" s="32">
        <f t="shared" ca="1" si="4"/>
        <v>233.40000000000003</v>
      </c>
      <c r="AW11" s="32">
        <f t="shared" ca="1" si="4"/>
        <v>105.46999999999989</v>
      </c>
      <c r="AX11" s="32">
        <f t="shared" ca="1" si="4"/>
        <v>54.530000000000122</v>
      </c>
      <c r="AY11" s="32">
        <f t="shared" ca="1" si="4"/>
        <v>209.23000000000053</v>
      </c>
      <c r="AZ11" s="32">
        <f t="shared" ca="1" si="4"/>
        <v>136.14999999999998</v>
      </c>
      <c r="BA11" s="31">
        <f t="shared" ca="1" si="28"/>
        <v>1.21</v>
      </c>
      <c r="BB11" s="31">
        <f t="shared" ca="1" si="5"/>
        <v>0.77</v>
      </c>
      <c r="BC11" s="31">
        <f t="shared" ca="1" si="6"/>
        <v>0.55000000000000004</v>
      </c>
      <c r="BD11" s="31">
        <f t="shared" ca="1" si="7"/>
        <v>1.68</v>
      </c>
      <c r="BE11" s="31">
        <f t="shared" ca="1" si="8"/>
        <v>0.72</v>
      </c>
      <c r="BF11" s="31">
        <f t="shared" ca="1" si="9"/>
        <v>2.37</v>
      </c>
      <c r="BG11" s="31">
        <f t="shared" ca="1" si="10"/>
        <v>0.67</v>
      </c>
      <c r="BH11" s="31">
        <f t="shared" ca="1" si="11"/>
        <v>2.97</v>
      </c>
      <c r="BI11" s="31">
        <f t="shared" ca="1" si="12"/>
        <v>1.34</v>
      </c>
      <c r="BJ11" s="31">
        <f t="shared" ca="1" si="13"/>
        <v>0.7</v>
      </c>
      <c r="BK11" s="31">
        <f t="shared" ca="1" si="14"/>
        <v>2.67</v>
      </c>
      <c r="BL11" s="31">
        <f t="shared" ca="1" si="15"/>
        <v>1.74</v>
      </c>
      <c r="BM11" s="32">
        <f t="shared" ca="1" si="29"/>
        <v>97.739999999999981</v>
      </c>
      <c r="BN11" s="32">
        <f t="shared" ca="1" si="16"/>
        <v>61.660000000000103</v>
      </c>
      <c r="BO11" s="32">
        <f t="shared" ca="1" si="17"/>
        <v>44.56000000000008</v>
      </c>
      <c r="BP11" s="32">
        <f t="shared" ca="1" si="18"/>
        <v>134.54999999999961</v>
      </c>
      <c r="BQ11" s="32">
        <f t="shared" ca="1" si="19"/>
        <v>57.70999999999988</v>
      </c>
      <c r="BR11" s="32">
        <f t="shared" ca="1" si="20"/>
        <v>189.30999999999995</v>
      </c>
      <c r="BS11" s="32">
        <f t="shared" ca="1" si="21"/>
        <v>53.229999999999841</v>
      </c>
      <c r="BT11" s="32">
        <f t="shared" ca="1" si="22"/>
        <v>236.37000000000003</v>
      </c>
      <c r="BU11" s="32">
        <f t="shared" ca="1" si="23"/>
        <v>106.80999999999989</v>
      </c>
      <c r="BV11" s="32">
        <f t="shared" ca="1" si="24"/>
        <v>55.230000000000125</v>
      </c>
      <c r="BW11" s="32">
        <f t="shared" ca="1" si="25"/>
        <v>211.90000000000052</v>
      </c>
      <c r="BX11" s="32">
        <f t="shared" ca="1" si="26"/>
        <v>137.88999999999999</v>
      </c>
    </row>
    <row r="12" spans="1:76" x14ac:dyDescent="0.25">
      <c r="A12" t="s">
        <v>440</v>
      </c>
      <c r="B12" s="1" t="s">
        <v>199</v>
      </c>
      <c r="C12" t="str">
        <f t="shared" ca="1" si="2"/>
        <v>0000040511</v>
      </c>
      <c r="D12" t="str">
        <f t="shared" ca="1" si="3"/>
        <v>FortisAlberta Reversing POD - Waupisoo (405S)</v>
      </c>
      <c r="E12" s="31">
        <f ca="1">'Module C Corrected'!CW12-'Module C Initial'!CW12</f>
        <v>606.34999999999945</v>
      </c>
      <c r="F12" s="31">
        <f ca="1">'Module C Corrected'!CX12-'Module C Initial'!CX12</f>
        <v>947.17000000000007</v>
      </c>
      <c r="G12" s="31">
        <f ca="1">'Module C Corrected'!CY12-'Module C Initial'!CY12</f>
        <v>410.94000000000005</v>
      </c>
      <c r="H12" s="31">
        <f ca="1">'Module C Corrected'!CZ12-'Module C Initial'!CZ12</f>
        <v>467.19999999999982</v>
      </c>
      <c r="I12" s="31">
        <f ca="1">'Module C Corrected'!DA12-'Module C Initial'!DA12</f>
        <v>31.779999999999987</v>
      </c>
      <c r="J12" s="31">
        <f ca="1">'Module C Corrected'!DB12-'Module C Initial'!DB12</f>
        <v>130.46000000000009</v>
      </c>
      <c r="K12" s="31">
        <f ca="1">'Module C Corrected'!DC12-'Module C Initial'!DC12</f>
        <v>0</v>
      </c>
      <c r="L12" s="31">
        <f ca="1">'Module C Corrected'!DD12-'Module C Initial'!DD12</f>
        <v>0</v>
      </c>
      <c r="M12" s="31">
        <f ca="1">'Module C Corrected'!DE12-'Module C Initial'!DE12</f>
        <v>0</v>
      </c>
      <c r="N12" s="31">
        <f ca="1">'Module C Corrected'!DF12-'Module C Initial'!DF12</f>
        <v>0</v>
      </c>
      <c r="O12" s="31">
        <f ca="1">'Module C Corrected'!DG12-'Module C Initial'!DG12</f>
        <v>0</v>
      </c>
      <c r="P12" s="31">
        <f ca="1">'Module C Corrected'!DH12-'Module C Initial'!DH12</f>
        <v>0</v>
      </c>
      <c r="Q12" s="32">
        <f ca="1">'Module C Corrected'!DI12-'Module C Initial'!DI12</f>
        <v>30.320000000000022</v>
      </c>
      <c r="R12" s="32">
        <f ca="1">'Module C Corrected'!DJ12-'Module C Initial'!DJ12</f>
        <v>47.359999999999957</v>
      </c>
      <c r="S12" s="32">
        <f ca="1">'Module C Corrected'!DK12-'Module C Initial'!DK12</f>
        <v>20.549999999999997</v>
      </c>
      <c r="T12" s="32">
        <f ca="1">'Module C Corrected'!DL12-'Module C Initial'!DL12</f>
        <v>23.36</v>
      </c>
      <c r="U12" s="32">
        <f ca="1">'Module C Corrected'!DM12-'Module C Initial'!DM12</f>
        <v>1.5899999999999999</v>
      </c>
      <c r="V12" s="32">
        <f ca="1">'Module C Corrected'!DN12-'Module C Initial'!DN12</f>
        <v>6.52</v>
      </c>
      <c r="W12" s="32">
        <f ca="1">'Module C Corrected'!DO12-'Module C Initial'!DO12</f>
        <v>0</v>
      </c>
      <c r="X12" s="32">
        <f ca="1">'Module C Corrected'!DP12-'Module C Initial'!DP12</f>
        <v>0</v>
      </c>
      <c r="Y12" s="32">
        <f ca="1">'Module C Corrected'!DQ12-'Module C Initial'!DQ12</f>
        <v>0</v>
      </c>
      <c r="Z12" s="32">
        <f ca="1">'Module C Corrected'!DR12-'Module C Initial'!DR12</f>
        <v>0</v>
      </c>
      <c r="AA12" s="32">
        <f ca="1">'Module C Corrected'!DS12-'Module C Initial'!DS12</f>
        <v>0</v>
      </c>
      <c r="AB12" s="32">
        <f ca="1">'Module C Corrected'!DT12-'Module C Initial'!DT12</f>
        <v>0</v>
      </c>
      <c r="AC12" s="31">
        <f ca="1">'Module C Corrected'!DU12-'Module C Initial'!DU12</f>
        <v>165.12</v>
      </c>
      <c r="AD12" s="31">
        <f ca="1">'Module C Corrected'!DV12-'Module C Initial'!DV12</f>
        <v>255.71000000000004</v>
      </c>
      <c r="AE12" s="31">
        <f ca="1">'Module C Corrected'!DW12-'Module C Initial'!DW12</f>
        <v>110.06999999999994</v>
      </c>
      <c r="AF12" s="31">
        <f ca="1">'Module C Corrected'!DX12-'Module C Initial'!DX12</f>
        <v>124.04999999999995</v>
      </c>
      <c r="AG12" s="31">
        <f ca="1">'Module C Corrected'!DY12-'Module C Initial'!DY12</f>
        <v>8.3599999999999959</v>
      </c>
      <c r="AH12" s="31">
        <f ca="1">'Module C Corrected'!DZ12-'Module C Initial'!DZ12</f>
        <v>34.049999999999997</v>
      </c>
      <c r="AI12" s="31">
        <f ca="1">'Module C Corrected'!EA12-'Module C Initial'!EA12</f>
        <v>0</v>
      </c>
      <c r="AJ12" s="31">
        <f ca="1">'Module C Corrected'!EB12-'Module C Initial'!EB12</f>
        <v>0</v>
      </c>
      <c r="AK12" s="31">
        <f ca="1">'Module C Corrected'!EC12-'Module C Initial'!EC12</f>
        <v>0</v>
      </c>
      <c r="AL12" s="31">
        <f ca="1">'Module C Corrected'!ED12-'Module C Initial'!ED12</f>
        <v>0</v>
      </c>
      <c r="AM12" s="31">
        <f ca="1">'Module C Corrected'!EE12-'Module C Initial'!EE12</f>
        <v>0</v>
      </c>
      <c r="AN12" s="31">
        <f ca="1">'Module C Corrected'!EF12-'Module C Initial'!EF12</f>
        <v>0</v>
      </c>
      <c r="AO12" s="32">
        <f t="shared" ca="1" si="27"/>
        <v>801.78999999999951</v>
      </c>
      <c r="AP12" s="32">
        <f t="shared" ca="1" si="4"/>
        <v>1250.24</v>
      </c>
      <c r="AQ12" s="32">
        <f t="shared" ca="1" si="4"/>
        <v>541.55999999999995</v>
      </c>
      <c r="AR12" s="32">
        <f t="shared" ca="1" si="4"/>
        <v>614.60999999999979</v>
      </c>
      <c r="AS12" s="32">
        <f t="shared" ca="1" si="4"/>
        <v>41.72999999999999</v>
      </c>
      <c r="AT12" s="32">
        <f t="shared" ca="1" si="4"/>
        <v>171.03000000000009</v>
      </c>
      <c r="AU12" s="32">
        <f t="shared" ca="1" si="4"/>
        <v>0</v>
      </c>
      <c r="AV12" s="32">
        <f t="shared" ca="1" si="4"/>
        <v>0</v>
      </c>
      <c r="AW12" s="32">
        <f t="shared" ca="1" si="4"/>
        <v>0</v>
      </c>
      <c r="AX12" s="32">
        <f t="shared" ca="1" si="4"/>
        <v>0</v>
      </c>
      <c r="AY12" s="32">
        <f t="shared" ca="1" si="4"/>
        <v>0</v>
      </c>
      <c r="AZ12" s="32">
        <f t="shared" ca="1" si="4"/>
        <v>0</v>
      </c>
      <c r="BA12" s="31">
        <f t="shared" ca="1" si="28"/>
        <v>10.07</v>
      </c>
      <c r="BB12" s="31">
        <f t="shared" ca="1" si="5"/>
        <v>15.73</v>
      </c>
      <c r="BC12" s="31">
        <f t="shared" ca="1" si="6"/>
        <v>6.82</v>
      </c>
      <c r="BD12" s="31">
        <f t="shared" ca="1" si="7"/>
        <v>7.76</v>
      </c>
      <c r="BE12" s="31">
        <f t="shared" ca="1" si="8"/>
        <v>0.53</v>
      </c>
      <c r="BF12" s="31">
        <f t="shared" ca="1" si="9"/>
        <v>2.17</v>
      </c>
      <c r="BG12" s="31">
        <f t="shared" ca="1" si="10"/>
        <v>0</v>
      </c>
      <c r="BH12" s="31">
        <f t="shared" ca="1" si="11"/>
        <v>0</v>
      </c>
      <c r="BI12" s="31">
        <f t="shared" ca="1" si="12"/>
        <v>0</v>
      </c>
      <c r="BJ12" s="31">
        <f t="shared" ca="1" si="13"/>
        <v>0</v>
      </c>
      <c r="BK12" s="31">
        <f t="shared" ca="1" si="14"/>
        <v>0</v>
      </c>
      <c r="BL12" s="31">
        <f t="shared" ca="1" si="15"/>
        <v>0</v>
      </c>
      <c r="BM12" s="32">
        <f t="shared" ca="1" si="29"/>
        <v>811.85999999999956</v>
      </c>
      <c r="BN12" s="32">
        <f t="shared" ca="1" si="16"/>
        <v>1265.97</v>
      </c>
      <c r="BO12" s="32">
        <f t="shared" ca="1" si="17"/>
        <v>548.38</v>
      </c>
      <c r="BP12" s="32">
        <f t="shared" ca="1" si="18"/>
        <v>622.36999999999978</v>
      </c>
      <c r="BQ12" s="32">
        <f t="shared" ca="1" si="19"/>
        <v>42.259999999999991</v>
      </c>
      <c r="BR12" s="32">
        <f t="shared" ca="1" si="20"/>
        <v>173.20000000000007</v>
      </c>
      <c r="BS12" s="32">
        <f t="shared" ca="1" si="21"/>
        <v>0</v>
      </c>
      <c r="BT12" s="32">
        <f t="shared" ca="1" si="22"/>
        <v>0</v>
      </c>
      <c r="BU12" s="32">
        <f t="shared" ca="1" si="23"/>
        <v>0</v>
      </c>
      <c r="BV12" s="32">
        <f t="shared" ca="1" si="24"/>
        <v>0</v>
      </c>
      <c r="BW12" s="32">
        <f t="shared" ca="1" si="25"/>
        <v>0</v>
      </c>
      <c r="BX12" s="32">
        <f t="shared" ca="1" si="26"/>
        <v>0</v>
      </c>
    </row>
    <row r="13" spans="1:76" x14ac:dyDescent="0.25">
      <c r="A13" t="s">
        <v>440</v>
      </c>
      <c r="B13" s="1" t="s">
        <v>190</v>
      </c>
      <c r="C13" t="str">
        <f t="shared" ca="1" si="2"/>
        <v>0000045411</v>
      </c>
      <c r="D13" t="str">
        <f t="shared" ca="1" si="3"/>
        <v>FortisAlberta Reversing POD - Buck Lake (454S)</v>
      </c>
      <c r="E13" s="31">
        <f ca="1">'Module C Corrected'!CW13-'Module C Initial'!CW13</f>
        <v>0</v>
      </c>
      <c r="F13" s="31">
        <f ca="1">'Module C Corrected'!CX13-'Module C Initial'!CX13</f>
        <v>0</v>
      </c>
      <c r="G13" s="31">
        <f ca="1">'Module C Corrected'!CY13-'Module C Initial'!CY13</f>
        <v>0</v>
      </c>
      <c r="H13" s="31">
        <f ca="1">'Module C Corrected'!CZ13-'Module C Initial'!CZ13</f>
        <v>0</v>
      </c>
      <c r="I13" s="31">
        <f ca="1">'Module C Corrected'!DA13-'Module C Initial'!DA13</f>
        <v>0</v>
      </c>
      <c r="J13" s="31">
        <f ca="1">'Module C Corrected'!DB13-'Module C Initial'!DB13</f>
        <v>0</v>
      </c>
      <c r="K13" s="31">
        <f ca="1">'Module C Corrected'!DC13-'Module C Initial'!DC13</f>
        <v>1.9699999999999989</v>
      </c>
      <c r="L13" s="31">
        <f ca="1">'Module C Corrected'!DD13-'Module C Initial'!DD13</f>
        <v>0.80999999999999961</v>
      </c>
      <c r="M13" s="31">
        <f ca="1">'Module C Corrected'!DE13-'Module C Initial'!DE13</f>
        <v>0</v>
      </c>
      <c r="N13" s="31">
        <f ca="1">'Module C Corrected'!DF13-'Module C Initial'!DF13</f>
        <v>1.9999999999999976E-2</v>
      </c>
      <c r="O13" s="31">
        <f ca="1">'Module C Corrected'!DG13-'Module C Initial'!DG13</f>
        <v>0</v>
      </c>
      <c r="P13" s="31">
        <f ca="1">'Module C Corrected'!DH13-'Module C Initial'!DH13</f>
        <v>0</v>
      </c>
      <c r="Q13" s="32">
        <f ca="1">'Module C Corrected'!DI13-'Module C Initial'!DI13</f>
        <v>0</v>
      </c>
      <c r="R13" s="32">
        <f ca="1">'Module C Corrected'!DJ13-'Module C Initial'!DJ13</f>
        <v>0</v>
      </c>
      <c r="S13" s="32">
        <f ca="1">'Module C Corrected'!DK13-'Module C Initial'!DK13</f>
        <v>0</v>
      </c>
      <c r="T13" s="32">
        <f ca="1">'Module C Corrected'!DL13-'Module C Initial'!DL13</f>
        <v>0</v>
      </c>
      <c r="U13" s="32">
        <f ca="1">'Module C Corrected'!DM13-'Module C Initial'!DM13</f>
        <v>0</v>
      </c>
      <c r="V13" s="32">
        <f ca="1">'Module C Corrected'!DN13-'Module C Initial'!DN13</f>
        <v>0</v>
      </c>
      <c r="W13" s="32">
        <f ca="1">'Module C Corrected'!DO13-'Module C Initial'!DO13</f>
        <v>0.10000000000000009</v>
      </c>
      <c r="X13" s="32">
        <f ca="1">'Module C Corrected'!DP13-'Module C Initial'!DP13</f>
        <v>3.999999999999998E-2</v>
      </c>
      <c r="Y13" s="32">
        <f ca="1">'Module C Corrected'!DQ13-'Module C Initial'!DQ13</f>
        <v>0</v>
      </c>
      <c r="Z13" s="32">
        <f ca="1">'Module C Corrected'!DR13-'Module C Initial'!DR13</f>
        <v>0</v>
      </c>
      <c r="AA13" s="32">
        <f ca="1">'Module C Corrected'!DS13-'Module C Initial'!DS13</f>
        <v>0</v>
      </c>
      <c r="AB13" s="32">
        <f ca="1">'Module C Corrected'!DT13-'Module C Initial'!DT13</f>
        <v>0</v>
      </c>
      <c r="AC13" s="31">
        <f ca="1">'Module C Corrected'!DU13-'Module C Initial'!DU13</f>
        <v>0</v>
      </c>
      <c r="AD13" s="31">
        <f ca="1">'Module C Corrected'!DV13-'Module C Initial'!DV13</f>
        <v>0</v>
      </c>
      <c r="AE13" s="31">
        <f ca="1">'Module C Corrected'!DW13-'Module C Initial'!DW13</f>
        <v>0</v>
      </c>
      <c r="AF13" s="31">
        <f ca="1">'Module C Corrected'!DX13-'Module C Initial'!DX13</f>
        <v>0</v>
      </c>
      <c r="AG13" s="31">
        <f ca="1">'Module C Corrected'!DY13-'Module C Initial'!DY13</f>
        <v>0</v>
      </c>
      <c r="AH13" s="31">
        <f ca="1">'Module C Corrected'!DZ13-'Module C Initial'!DZ13</f>
        <v>0</v>
      </c>
      <c r="AI13" s="31">
        <f ca="1">'Module C Corrected'!EA13-'Module C Initial'!EA13</f>
        <v>0.50999999999999979</v>
      </c>
      <c r="AJ13" s="31">
        <f ca="1">'Module C Corrected'!EB13-'Module C Initial'!EB13</f>
        <v>0.20999999999999996</v>
      </c>
      <c r="AK13" s="31">
        <f ca="1">'Module C Corrected'!EC13-'Module C Initial'!EC13</f>
        <v>0</v>
      </c>
      <c r="AL13" s="31">
        <f ca="1">'Module C Corrected'!ED13-'Module C Initial'!ED13</f>
        <v>1.0000000000000002E-2</v>
      </c>
      <c r="AM13" s="31">
        <f ca="1">'Module C Corrected'!EE13-'Module C Initial'!EE13</f>
        <v>0</v>
      </c>
      <c r="AN13" s="31">
        <f ca="1">'Module C Corrected'!EF13-'Module C Initial'!EF13</f>
        <v>0</v>
      </c>
      <c r="AO13" s="32">
        <f t="shared" ca="1" si="27"/>
        <v>0</v>
      </c>
      <c r="AP13" s="32">
        <f t="shared" ca="1" si="4"/>
        <v>0</v>
      </c>
      <c r="AQ13" s="32">
        <f t="shared" ca="1" si="4"/>
        <v>0</v>
      </c>
      <c r="AR13" s="32">
        <f t="shared" ca="1" si="4"/>
        <v>0</v>
      </c>
      <c r="AS13" s="32">
        <f t="shared" ca="1" si="4"/>
        <v>0</v>
      </c>
      <c r="AT13" s="32">
        <f t="shared" ca="1" si="4"/>
        <v>0</v>
      </c>
      <c r="AU13" s="32">
        <f t="shared" ca="1" si="4"/>
        <v>2.5799999999999987</v>
      </c>
      <c r="AV13" s="32">
        <f t="shared" ca="1" si="4"/>
        <v>1.0599999999999996</v>
      </c>
      <c r="AW13" s="32">
        <f t="shared" ca="1" si="4"/>
        <v>0</v>
      </c>
      <c r="AX13" s="32">
        <f t="shared" ca="1" si="4"/>
        <v>2.9999999999999978E-2</v>
      </c>
      <c r="AY13" s="32">
        <f t="shared" ca="1" si="4"/>
        <v>0</v>
      </c>
      <c r="AZ13" s="32">
        <f t="shared" ca="1" si="4"/>
        <v>0</v>
      </c>
      <c r="BA13" s="31">
        <f t="shared" ca="1" si="28"/>
        <v>0</v>
      </c>
      <c r="BB13" s="31">
        <f t="shared" ca="1" si="5"/>
        <v>0</v>
      </c>
      <c r="BC13" s="31">
        <f t="shared" ca="1" si="6"/>
        <v>0</v>
      </c>
      <c r="BD13" s="31">
        <f t="shared" ca="1" si="7"/>
        <v>0</v>
      </c>
      <c r="BE13" s="31">
        <f t="shared" ca="1" si="8"/>
        <v>0</v>
      </c>
      <c r="BF13" s="31">
        <f t="shared" ca="1" si="9"/>
        <v>0</v>
      </c>
      <c r="BG13" s="31">
        <f t="shared" ca="1" si="10"/>
        <v>0.03</v>
      </c>
      <c r="BH13" s="31">
        <f t="shared" ca="1" si="11"/>
        <v>0.01</v>
      </c>
      <c r="BI13" s="31">
        <f t="shared" ca="1" si="12"/>
        <v>0</v>
      </c>
      <c r="BJ13" s="31">
        <f t="shared" ca="1" si="13"/>
        <v>0</v>
      </c>
      <c r="BK13" s="31">
        <f t="shared" ca="1" si="14"/>
        <v>0</v>
      </c>
      <c r="BL13" s="31">
        <f t="shared" ca="1" si="15"/>
        <v>0</v>
      </c>
      <c r="BM13" s="32">
        <f t="shared" ca="1" si="29"/>
        <v>0</v>
      </c>
      <c r="BN13" s="32">
        <f t="shared" ca="1" si="16"/>
        <v>0</v>
      </c>
      <c r="BO13" s="32">
        <f t="shared" ca="1" si="17"/>
        <v>0</v>
      </c>
      <c r="BP13" s="32">
        <f t="shared" ca="1" si="18"/>
        <v>0</v>
      </c>
      <c r="BQ13" s="32">
        <f t="shared" ca="1" si="19"/>
        <v>0</v>
      </c>
      <c r="BR13" s="32">
        <f t="shared" ca="1" si="20"/>
        <v>0</v>
      </c>
      <c r="BS13" s="32">
        <f t="shared" ca="1" si="21"/>
        <v>2.6099999999999985</v>
      </c>
      <c r="BT13" s="32">
        <f t="shared" ca="1" si="22"/>
        <v>1.0699999999999996</v>
      </c>
      <c r="BU13" s="32">
        <f t="shared" ca="1" si="23"/>
        <v>0</v>
      </c>
      <c r="BV13" s="32">
        <f t="shared" ca="1" si="24"/>
        <v>2.9999999999999978E-2</v>
      </c>
      <c r="BW13" s="32">
        <f t="shared" ca="1" si="25"/>
        <v>0</v>
      </c>
      <c r="BX13" s="32">
        <f t="shared" ca="1" si="26"/>
        <v>0</v>
      </c>
    </row>
    <row r="14" spans="1:76" x14ac:dyDescent="0.25">
      <c r="A14" t="s">
        <v>440</v>
      </c>
      <c r="B14" s="1" t="s">
        <v>193</v>
      </c>
      <c r="C14" t="str">
        <f t="shared" ca="1" si="2"/>
        <v>0000079301</v>
      </c>
      <c r="D14" t="str">
        <f t="shared" ca="1" si="3"/>
        <v>FortisAlberta DOS - Cochrane EV Partnership (793S)</v>
      </c>
      <c r="E14" s="31">
        <f ca="1">'Module C Corrected'!CW14-'Module C Initial'!CW14</f>
        <v>0</v>
      </c>
      <c r="F14" s="31">
        <f ca="1">'Module C Corrected'!CX14-'Module C Initial'!CX14</f>
        <v>0</v>
      </c>
      <c r="G14" s="31">
        <f ca="1">'Module C Corrected'!CY14-'Module C Initial'!CY14</f>
        <v>0</v>
      </c>
      <c r="H14" s="31">
        <f ca="1">'Module C Corrected'!CZ14-'Module C Initial'!CZ14</f>
        <v>0</v>
      </c>
      <c r="I14" s="31">
        <f ca="1">'Module C Corrected'!DA14-'Module C Initial'!DA14</f>
        <v>0.60999999999998522</v>
      </c>
      <c r="J14" s="31">
        <f ca="1">'Module C Corrected'!DB14-'Module C Initial'!DB14</f>
        <v>0</v>
      </c>
      <c r="K14" s="31">
        <f ca="1">'Module C Corrected'!DC14-'Module C Initial'!DC14</f>
        <v>6.7799999999997453</v>
      </c>
      <c r="L14" s="31">
        <f ca="1">'Module C Corrected'!DD14-'Module C Initial'!DD14</f>
        <v>0</v>
      </c>
      <c r="M14" s="31">
        <f ca="1">'Module C Corrected'!DE14-'Module C Initial'!DE14</f>
        <v>0</v>
      </c>
      <c r="N14" s="31">
        <f ca="1">'Module C Corrected'!DF14-'Module C Initial'!DF14</f>
        <v>0</v>
      </c>
      <c r="O14" s="31">
        <f ca="1">'Module C Corrected'!DG14-'Module C Initial'!DG14</f>
        <v>0</v>
      </c>
      <c r="P14" s="31">
        <f ca="1">'Module C Corrected'!DH14-'Module C Initial'!DH14</f>
        <v>0</v>
      </c>
      <c r="Q14" s="32">
        <f ca="1">'Module C Corrected'!DI14-'Module C Initial'!DI14</f>
        <v>0</v>
      </c>
      <c r="R14" s="32">
        <f ca="1">'Module C Corrected'!DJ14-'Module C Initial'!DJ14</f>
        <v>0</v>
      </c>
      <c r="S14" s="32">
        <f ca="1">'Module C Corrected'!DK14-'Module C Initial'!DK14</f>
        <v>0</v>
      </c>
      <c r="T14" s="32">
        <f ca="1">'Module C Corrected'!DL14-'Module C Initial'!DL14</f>
        <v>0</v>
      </c>
      <c r="U14" s="32">
        <f ca="1">'Module C Corrected'!DM14-'Module C Initial'!DM14</f>
        <v>3.0000000000000027E-2</v>
      </c>
      <c r="V14" s="32">
        <f ca="1">'Module C Corrected'!DN14-'Module C Initial'!DN14</f>
        <v>0</v>
      </c>
      <c r="W14" s="32">
        <f ca="1">'Module C Corrected'!DO14-'Module C Initial'!DO14</f>
        <v>0.34000000000003183</v>
      </c>
      <c r="X14" s="32">
        <f ca="1">'Module C Corrected'!DP14-'Module C Initial'!DP14</f>
        <v>0</v>
      </c>
      <c r="Y14" s="32">
        <f ca="1">'Module C Corrected'!DQ14-'Module C Initial'!DQ14</f>
        <v>0</v>
      </c>
      <c r="Z14" s="32">
        <f ca="1">'Module C Corrected'!DR14-'Module C Initial'!DR14</f>
        <v>0</v>
      </c>
      <c r="AA14" s="32">
        <f ca="1">'Module C Corrected'!DS14-'Module C Initial'!DS14</f>
        <v>0</v>
      </c>
      <c r="AB14" s="32">
        <f ca="1">'Module C Corrected'!DT14-'Module C Initial'!DT14</f>
        <v>0</v>
      </c>
      <c r="AC14" s="31">
        <f ca="1">'Module C Corrected'!DU14-'Module C Initial'!DU14</f>
        <v>0</v>
      </c>
      <c r="AD14" s="31">
        <f ca="1">'Module C Corrected'!DV14-'Module C Initial'!DV14</f>
        <v>0</v>
      </c>
      <c r="AE14" s="31">
        <f ca="1">'Module C Corrected'!DW14-'Module C Initial'!DW14</f>
        <v>0</v>
      </c>
      <c r="AF14" s="31">
        <f ca="1">'Module C Corrected'!DX14-'Module C Initial'!DX14</f>
        <v>0</v>
      </c>
      <c r="AG14" s="31">
        <f ca="1">'Module C Corrected'!DY14-'Module C Initial'!DY14</f>
        <v>0.16999999999999993</v>
      </c>
      <c r="AH14" s="31">
        <f ca="1">'Module C Corrected'!DZ14-'Module C Initial'!DZ14</f>
        <v>0</v>
      </c>
      <c r="AI14" s="31">
        <f ca="1">'Module C Corrected'!EA14-'Module C Initial'!EA14</f>
        <v>1.75</v>
      </c>
      <c r="AJ14" s="31">
        <f ca="1">'Module C Corrected'!EB14-'Module C Initial'!EB14</f>
        <v>0</v>
      </c>
      <c r="AK14" s="31">
        <f ca="1">'Module C Corrected'!EC14-'Module C Initial'!EC14</f>
        <v>0</v>
      </c>
      <c r="AL14" s="31">
        <f ca="1">'Module C Corrected'!ED14-'Module C Initial'!ED14</f>
        <v>0</v>
      </c>
      <c r="AM14" s="31">
        <f ca="1">'Module C Corrected'!EE14-'Module C Initial'!EE14</f>
        <v>0</v>
      </c>
      <c r="AN14" s="31">
        <f ca="1">'Module C Corrected'!EF14-'Module C Initial'!EF14</f>
        <v>0</v>
      </c>
      <c r="AO14" s="32">
        <f t="shared" ca="1" si="27"/>
        <v>0</v>
      </c>
      <c r="AP14" s="32">
        <f t="shared" ca="1" si="4"/>
        <v>0</v>
      </c>
      <c r="AQ14" s="32">
        <f t="shared" ca="1" si="4"/>
        <v>0</v>
      </c>
      <c r="AR14" s="32">
        <f t="shared" ca="1" si="4"/>
        <v>0</v>
      </c>
      <c r="AS14" s="32">
        <f t="shared" ca="1" si="4"/>
        <v>0.80999999999998518</v>
      </c>
      <c r="AT14" s="32">
        <f t="shared" ca="1" si="4"/>
        <v>0</v>
      </c>
      <c r="AU14" s="32">
        <f t="shared" ca="1" si="4"/>
        <v>8.8699999999997772</v>
      </c>
      <c r="AV14" s="32">
        <f t="shared" ca="1" si="4"/>
        <v>0</v>
      </c>
      <c r="AW14" s="32">
        <f t="shared" ca="1" si="4"/>
        <v>0</v>
      </c>
      <c r="AX14" s="32">
        <f t="shared" ca="1" si="4"/>
        <v>0</v>
      </c>
      <c r="AY14" s="32">
        <f t="shared" ca="1" si="4"/>
        <v>0</v>
      </c>
      <c r="AZ14" s="32">
        <f t="shared" ca="1" si="4"/>
        <v>0</v>
      </c>
      <c r="BA14" s="31">
        <f t="shared" ca="1" si="28"/>
        <v>0</v>
      </c>
      <c r="BB14" s="31">
        <f t="shared" ca="1" si="5"/>
        <v>0</v>
      </c>
      <c r="BC14" s="31">
        <f t="shared" ca="1" si="6"/>
        <v>0</v>
      </c>
      <c r="BD14" s="31">
        <f t="shared" ca="1" si="7"/>
        <v>0</v>
      </c>
      <c r="BE14" s="31">
        <f t="shared" ca="1" si="8"/>
        <v>0.01</v>
      </c>
      <c r="BF14" s="31">
        <f t="shared" ca="1" si="9"/>
        <v>0</v>
      </c>
      <c r="BG14" s="31">
        <f t="shared" ca="1" si="10"/>
        <v>0.11</v>
      </c>
      <c r="BH14" s="31">
        <f t="shared" ca="1" si="11"/>
        <v>0</v>
      </c>
      <c r="BI14" s="31">
        <f t="shared" ca="1" si="12"/>
        <v>0</v>
      </c>
      <c r="BJ14" s="31">
        <f t="shared" ca="1" si="13"/>
        <v>0</v>
      </c>
      <c r="BK14" s="31">
        <f t="shared" ca="1" si="14"/>
        <v>0</v>
      </c>
      <c r="BL14" s="31">
        <f t="shared" ca="1" si="15"/>
        <v>0</v>
      </c>
      <c r="BM14" s="32">
        <f t="shared" ca="1" si="29"/>
        <v>0</v>
      </c>
      <c r="BN14" s="32">
        <f t="shared" ca="1" si="16"/>
        <v>0</v>
      </c>
      <c r="BO14" s="32">
        <f t="shared" ca="1" si="17"/>
        <v>0</v>
      </c>
      <c r="BP14" s="32">
        <f t="shared" ca="1" si="18"/>
        <v>0</v>
      </c>
      <c r="BQ14" s="32">
        <f t="shared" ca="1" si="19"/>
        <v>0.81999999999998519</v>
      </c>
      <c r="BR14" s="32">
        <f t="shared" ca="1" si="20"/>
        <v>0</v>
      </c>
      <c r="BS14" s="32">
        <f t="shared" ca="1" si="21"/>
        <v>8.9799999999997766</v>
      </c>
      <c r="BT14" s="32">
        <f t="shared" ca="1" si="22"/>
        <v>0</v>
      </c>
      <c r="BU14" s="32">
        <f t="shared" ca="1" si="23"/>
        <v>0</v>
      </c>
      <c r="BV14" s="32">
        <f t="shared" ca="1" si="24"/>
        <v>0</v>
      </c>
      <c r="BW14" s="32">
        <f t="shared" ca="1" si="25"/>
        <v>0</v>
      </c>
      <c r="BX14" s="32">
        <f t="shared" ca="1" si="26"/>
        <v>0</v>
      </c>
    </row>
    <row r="15" spans="1:76" x14ac:dyDescent="0.25">
      <c r="A15" t="s">
        <v>477</v>
      </c>
      <c r="B15" s="1" t="s">
        <v>539</v>
      </c>
      <c r="C15" t="str">
        <f t="shared" ca="1" si="2"/>
        <v>341S025</v>
      </c>
      <c r="D15" t="str">
        <f t="shared" ca="1" si="3"/>
        <v>Syncrude Industrial System DOS</v>
      </c>
      <c r="E15" s="31">
        <f ca="1">'Module C Corrected'!CW15-'Module C Initial'!CW15</f>
        <v>0</v>
      </c>
      <c r="F15" s="31">
        <f ca="1">'Module C Corrected'!CX15-'Module C Initial'!CX15</f>
        <v>0</v>
      </c>
      <c r="G15" s="31">
        <f ca="1">'Module C Corrected'!CY15-'Module C Initial'!CY15</f>
        <v>48.43999999999869</v>
      </c>
      <c r="H15" s="31">
        <f ca="1">'Module C Corrected'!CZ15-'Module C Initial'!CZ15</f>
        <v>1.32000000000005</v>
      </c>
      <c r="I15" s="31">
        <f ca="1">'Module C Corrected'!DA15-'Module C Initial'!DA15</f>
        <v>6.0899999999996908</v>
      </c>
      <c r="J15" s="31">
        <f ca="1">'Module C Corrected'!DB15-'Module C Initial'!DB15</f>
        <v>3.9400000000000546</v>
      </c>
      <c r="K15" s="31">
        <f ca="1">'Module C Corrected'!DC15-'Module C Initial'!DC15</f>
        <v>17.539999999999964</v>
      </c>
      <c r="L15" s="31">
        <f ca="1">'Module C Corrected'!DD15-'Module C Initial'!DD15</f>
        <v>24.330000000000837</v>
      </c>
      <c r="M15" s="31">
        <f ca="1">'Module C Corrected'!DE15-'Module C Initial'!DE15</f>
        <v>-119.56999999999971</v>
      </c>
      <c r="N15" s="31">
        <f ca="1">'Module C Corrected'!DF15-'Module C Initial'!DF15</f>
        <v>0.17999999999999972</v>
      </c>
      <c r="O15" s="31">
        <f ca="1">'Module C Corrected'!DG15-'Module C Initial'!DG15</f>
        <v>0</v>
      </c>
      <c r="P15" s="31">
        <f ca="1">'Module C Corrected'!DH15-'Module C Initial'!DH15</f>
        <v>0</v>
      </c>
      <c r="Q15" s="32">
        <f ca="1">'Module C Corrected'!DI15-'Module C Initial'!DI15</f>
        <v>0</v>
      </c>
      <c r="R15" s="32">
        <f ca="1">'Module C Corrected'!DJ15-'Module C Initial'!DJ15</f>
        <v>0</v>
      </c>
      <c r="S15" s="32">
        <f ca="1">'Module C Corrected'!DK15-'Module C Initial'!DK15</f>
        <v>2.4199999999999946</v>
      </c>
      <c r="T15" s="32">
        <f ca="1">'Module C Corrected'!DL15-'Module C Initial'!DL15</f>
        <v>6.999999999999984E-2</v>
      </c>
      <c r="U15" s="32">
        <f ca="1">'Module C Corrected'!DM15-'Module C Initial'!DM15</f>
        <v>0.30000000000000071</v>
      </c>
      <c r="V15" s="32">
        <f ca="1">'Module C Corrected'!DN15-'Module C Initial'!DN15</f>
        <v>0.20000000000000107</v>
      </c>
      <c r="W15" s="32">
        <f ca="1">'Module C Corrected'!DO15-'Module C Initial'!DO15</f>
        <v>0.87000000000000011</v>
      </c>
      <c r="X15" s="32">
        <f ca="1">'Module C Corrected'!DP15-'Module C Initial'!DP15</f>
        <v>1.2199999999999989</v>
      </c>
      <c r="Y15" s="32">
        <f ca="1">'Module C Corrected'!DQ15-'Module C Initial'!DQ15</f>
        <v>-5.9800000000000182</v>
      </c>
      <c r="Z15" s="32">
        <f ca="1">'Module C Corrected'!DR15-'Module C Initial'!DR15</f>
        <v>0</v>
      </c>
      <c r="AA15" s="32">
        <f ca="1">'Module C Corrected'!DS15-'Module C Initial'!DS15</f>
        <v>0</v>
      </c>
      <c r="AB15" s="32">
        <f ca="1">'Module C Corrected'!DT15-'Module C Initial'!DT15</f>
        <v>0</v>
      </c>
      <c r="AC15" s="31">
        <f ca="1">'Module C Corrected'!DU15-'Module C Initial'!DU15</f>
        <v>0</v>
      </c>
      <c r="AD15" s="31">
        <f ca="1">'Module C Corrected'!DV15-'Module C Initial'!DV15</f>
        <v>0</v>
      </c>
      <c r="AE15" s="31">
        <f ca="1">'Module C Corrected'!DW15-'Module C Initial'!DW15</f>
        <v>12.96999999999997</v>
      </c>
      <c r="AF15" s="31">
        <f ca="1">'Module C Corrected'!DX15-'Module C Initial'!DX15</f>
        <v>0.34999999999999964</v>
      </c>
      <c r="AG15" s="31">
        <f ca="1">'Module C Corrected'!DY15-'Module C Initial'!DY15</f>
        <v>1.5999999999999943</v>
      </c>
      <c r="AH15" s="31">
        <f ca="1">'Module C Corrected'!DZ15-'Module C Initial'!DZ15</f>
        <v>1.0300000000000011</v>
      </c>
      <c r="AI15" s="31">
        <f ca="1">'Module C Corrected'!EA15-'Module C Initial'!EA15</f>
        <v>4.5400000000000063</v>
      </c>
      <c r="AJ15" s="31">
        <f ca="1">'Module C Corrected'!EB15-'Module C Initial'!EB15</f>
        <v>6.240000000000002</v>
      </c>
      <c r="AK15" s="31">
        <f ca="1">'Module C Corrected'!EC15-'Module C Initial'!EC15</f>
        <v>-30.370000000000005</v>
      </c>
      <c r="AL15" s="31">
        <f ca="1">'Module C Corrected'!ED15-'Module C Initial'!ED15</f>
        <v>4.0000000000000036E-2</v>
      </c>
      <c r="AM15" s="31">
        <f ca="1">'Module C Corrected'!EE15-'Module C Initial'!EE15</f>
        <v>0</v>
      </c>
      <c r="AN15" s="31">
        <f ca="1">'Module C Corrected'!EF15-'Module C Initial'!EF15</f>
        <v>0</v>
      </c>
      <c r="AO15" s="32">
        <f t="shared" ca="1" si="27"/>
        <v>0</v>
      </c>
      <c r="AP15" s="32">
        <f t="shared" ca="1" si="4"/>
        <v>0</v>
      </c>
      <c r="AQ15" s="32">
        <f t="shared" ca="1" si="4"/>
        <v>63.829999999998655</v>
      </c>
      <c r="AR15" s="32">
        <f t="shared" ca="1" si="4"/>
        <v>1.7400000000000495</v>
      </c>
      <c r="AS15" s="32">
        <f t="shared" ca="1" si="4"/>
        <v>7.9899999999996858</v>
      </c>
      <c r="AT15" s="32">
        <f t="shared" ca="1" si="4"/>
        <v>5.1700000000000568</v>
      </c>
      <c r="AU15" s="32">
        <f t="shared" ca="1" si="4"/>
        <v>22.949999999999971</v>
      </c>
      <c r="AV15" s="32">
        <f t="shared" ca="1" si="4"/>
        <v>31.790000000000838</v>
      </c>
      <c r="AW15" s="32">
        <f t="shared" ca="1" si="4"/>
        <v>-155.91999999999973</v>
      </c>
      <c r="AX15" s="32">
        <f t="shared" ca="1" si="4"/>
        <v>0.21999999999999975</v>
      </c>
      <c r="AY15" s="32">
        <f t="shared" ca="1" si="4"/>
        <v>0</v>
      </c>
      <c r="AZ15" s="32">
        <f t="shared" ca="1" si="4"/>
        <v>0</v>
      </c>
      <c r="BA15" s="31">
        <f t="shared" ca="1" si="28"/>
        <v>0</v>
      </c>
      <c r="BB15" s="31">
        <f t="shared" ca="1" si="5"/>
        <v>0</v>
      </c>
      <c r="BC15" s="31">
        <f t="shared" ca="1" si="6"/>
        <v>0.8</v>
      </c>
      <c r="BD15" s="31">
        <f t="shared" ca="1" si="7"/>
        <v>0.02</v>
      </c>
      <c r="BE15" s="31">
        <f t="shared" ca="1" si="8"/>
        <v>0.1</v>
      </c>
      <c r="BF15" s="31">
        <f t="shared" ca="1" si="9"/>
        <v>7.0000000000000007E-2</v>
      </c>
      <c r="BG15" s="31">
        <f t="shared" ca="1" si="10"/>
        <v>0.28999999999999998</v>
      </c>
      <c r="BH15" s="31">
        <f t="shared" ca="1" si="11"/>
        <v>0.4</v>
      </c>
      <c r="BI15" s="31">
        <f t="shared" ca="1" si="12"/>
        <v>-1.99</v>
      </c>
      <c r="BJ15" s="31">
        <f t="shared" ca="1" si="13"/>
        <v>0</v>
      </c>
      <c r="BK15" s="31">
        <f t="shared" ca="1" si="14"/>
        <v>0</v>
      </c>
      <c r="BL15" s="31">
        <f t="shared" ca="1" si="15"/>
        <v>0</v>
      </c>
      <c r="BM15" s="32">
        <f t="shared" ca="1" si="29"/>
        <v>0</v>
      </c>
      <c r="BN15" s="32">
        <f t="shared" ca="1" si="16"/>
        <v>0</v>
      </c>
      <c r="BO15" s="32">
        <f t="shared" ca="1" si="17"/>
        <v>64.62999999999866</v>
      </c>
      <c r="BP15" s="32">
        <f t="shared" ca="1" si="18"/>
        <v>1.7600000000000495</v>
      </c>
      <c r="BQ15" s="32">
        <f t="shared" ca="1" si="19"/>
        <v>8.0899999999996854</v>
      </c>
      <c r="BR15" s="32">
        <f t="shared" ca="1" si="20"/>
        <v>5.2400000000000571</v>
      </c>
      <c r="BS15" s="32">
        <f t="shared" ca="1" si="21"/>
        <v>23.23999999999997</v>
      </c>
      <c r="BT15" s="32">
        <f t="shared" ca="1" si="22"/>
        <v>32.190000000000836</v>
      </c>
      <c r="BU15" s="32">
        <f t="shared" ca="1" si="23"/>
        <v>-157.90999999999974</v>
      </c>
      <c r="BV15" s="32">
        <f t="shared" ca="1" si="24"/>
        <v>0.21999999999999975</v>
      </c>
      <c r="BW15" s="32">
        <f t="shared" ca="1" si="25"/>
        <v>0</v>
      </c>
      <c r="BX15" s="32">
        <f t="shared" ca="1" si="26"/>
        <v>0</v>
      </c>
    </row>
    <row r="16" spans="1:76" x14ac:dyDescent="0.25">
      <c r="A16" t="s">
        <v>441</v>
      </c>
      <c r="B16" s="1" t="s">
        <v>17</v>
      </c>
      <c r="C16" t="str">
        <f t="shared" ca="1" si="2"/>
        <v>AFG1TX</v>
      </c>
      <c r="D16" t="str">
        <f t="shared" ca="1" si="3"/>
        <v>APF Athabasca</v>
      </c>
      <c r="E16" s="31">
        <f ca="1">'Module C Corrected'!CW16-'Module C Initial'!CW16</f>
        <v>0</v>
      </c>
      <c r="F16" s="31">
        <f ca="1">'Module C Corrected'!CX16-'Module C Initial'!CX16</f>
        <v>0</v>
      </c>
      <c r="G16" s="31">
        <f ca="1">'Module C Corrected'!CY16-'Module C Initial'!CY16</f>
        <v>0</v>
      </c>
      <c r="H16" s="31">
        <f ca="1">'Module C Corrected'!CZ16-'Module C Initial'!CZ16</f>
        <v>0</v>
      </c>
      <c r="I16" s="31">
        <f ca="1">'Module C Corrected'!DA16-'Module C Initial'!DA16</f>
        <v>0</v>
      </c>
      <c r="J16" s="31">
        <f ca="1">'Module C Corrected'!DB16-'Module C Initial'!DB16</f>
        <v>517.15999999999985</v>
      </c>
      <c r="K16" s="31">
        <f ca="1">'Module C Corrected'!DC16-'Module C Initial'!DC16</f>
        <v>794.59000000000015</v>
      </c>
      <c r="L16" s="31">
        <f ca="1">'Module C Corrected'!DD16-'Module C Initial'!DD16</f>
        <v>1772.5499999999956</v>
      </c>
      <c r="M16" s="31">
        <f ca="1">'Module C Corrected'!DE16-'Module C Initial'!DE16</f>
        <v>1282.7299999999996</v>
      </c>
      <c r="N16" s="31">
        <f ca="1">'Module C Corrected'!DF16-'Module C Initial'!DF16</f>
        <v>970.94000000000233</v>
      </c>
      <c r="O16" s="31">
        <f ca="1">'Module C Corrected'!DG16-'Module C Initial'!DG16</f>
        <v>1527.8300000000017</v>
      </c>
      <c r="P16" s="31">
        <f ca="1">'Module C Corrected'!DH16-'Module C Initial'!DH16</f>
        <v>450.71999999999935</v>
      </c>
      <c r="Q16" s="32">
        <f ca="1">'Module C Corrected'!DI16-'Module C Initial'!DI16</f>
        <v>0</v>
      </c>
      <c r="R16" s="32">
        <f ca="1">'Module C Corrected'!DJ16-'Module C Initial'!DJ16</f>
        <v>0</v>
      </c>
      <c r="S16" s="32">
        <f ca="1">'Module C Corrected'!DK16-'Module C Initial'!DK16</f>
        <v>0</v>
      </c>
      <c r="T16" s="32">
        <f ca="1">'Module C Corrected'!DL16-'Module C Initial'!DL16</f>
        <v>0</v>
      </c>
      <c r="U16" s="32">
        <f ca="1">'Module C Corrected'!DM16-'Module C Initial'!DM16</f>
        <v>0</v>
      </c>
      <c r="V16" s="32">
        <f ca="1">'Module C Corrected'!DN16-'Module C Initial'!DN16</f>
        <v>25.860000000000014</v>
      </c>
      <c r="W16" s="32">
        <f ca="1">'Module C Corrected'!DO16-'Module C Initial'!DO16</f>
        <v>39.729999999999961</v>
      </c>
      <c r="X16" s="32">
        <f ca="1">'Module C Corrected'!DP16-'Module C Initial'!DP16</f>
        <v>88.63</v>
      </c>
      <c r="Y16" s="32">
        <f ca="1">'Module C Corrected'!DQ16-'Module C Initial'!DQ16</f>
        <v>64.139999999999986</v>
      </c>
      <c r="Z16" s="32">
        <f ca="1">'Module C Corrected'!DR16-'Module C Initial'!DR16</f>
        <v>48.549999999999955</v>
      </c>
      <c r="AA16" s="32">
        <f ca="1">'Module C Corrected'!DS16-'Module C Initial'!DS16</f>
        <v>76.3900000000001</v>
      </c>
      <c r="AB16" s="32">
        <f ca="1">'Module C Corrected'!DT16-'Module C Initial'!DT16</f>
        <v>22.529999999999973</v>
      </c>
      <c r="AC16" s="31">
        <f ca="1">'Module C Corrected'!DU16-'Module C Initial'!DU16</f>
        <v>0</v>
      </c>
      <c r="AD16" s="31">
        <f ca="1">'Module C Corrected'!DV16-'Module C Initial'!DV16</f>
        <v>0</v>
      </c>
      <c r="AE16" s="31">
        <f ca="1">'Module C Corrected'!DW16-'Module C Initial'!DW16</f>
        <v>0</v>
      </c>
      <c r="AF16" s="31">
        <f ca="1">'Module C Corrected'!DX16-'Module C Initial'!DX16</f>
        <v>0</v>
      </c>
      <c r="AG16" s="31">
        <f ca="1">'Module C Corrected'!DY16-'Module C Initial'!DY16</f>
        <v>0</v>
      </c>
      <c r="AH16" s="31">
        <f ca="1">'Module C Corrected'!DZ16-'Module C Initial'!DZ16</f>
        <v>134.94999999999982</v>
      </c>
      <c r="AI16" s="31">
        <f ca="1">'Module C Corrected'!EA16-'Module C Initial'!EA16</f>
        <v>205.53999999999974</v>
      </c>
      <c r="AJ16" s="31">
        <f ca="1">'Module C Corrected'!EB16-'Module C Initial'!EB16</f>
        <v>454.36000000000058</v>
      </c>
      <c r="AK16" s="31">
        <f ca="1">'Module C Corrected'!EC16-'Module C Initial'!EC16</f>
        <v>325.80999999999995</v>
      </c>
      <c r="AL16" s="31">
        <f ca="1">'Module C Corrected'!ED16-'Module C Initial'!ED16</f>
        <v>244.41999999999962</v>
      </c>
      <c r="AM16" s="31">
        <f ca="1">'Module C Corrected'!EE16-'Module C Initial'!EE16</f>
        <v>381.04999999999927</v>
      </c>
      <c r="AN16" s="31">
        <f ca="1">'Module C Corrected'!EF16-'Module C Initial'!EF16</f>
        <v>111.3900000000001</v>
      </c>
      <c r="AO16" s="32">
        <f t="shared" ca="1" si="27"/>
        <v>0</v>
      </c>
      <c r="AP16" s="32">
        <f t="shared" ca="1" si="4"/>
        <v>0</v>
      </c>
      <c r="AQ16" s="32">
        <f t="shared" ca="1" si="4"/>
        <v>0</v>
      </c>
      <c r="AR16" s="32">
        <f t="shared" ca="1" si="4"/>
        <v>0</v>
      </c>
      <c r="AS16" s="32">
        <f t="shared" ca="1" si="4"/>
        <v>0</v>
      </c>
      <c r="AT16" s="32">
        <f t="shared" ca="1" si="4"/>
        <v>677.96999999999969</v>
      </c>
      <c r="AU16" s="32">
        <f t="shared" ca="1" si="4"/>
        <v>1039.8599999999999</v>
      </c>
      <c r="AV16" s="32">
        <f t="shared" ca="1" si="4"/>
        <v>2315.5399999999963</v>
      </c>
      <c r="AW16" s="32">
        <f t="shared" ca="1" si="4"/>
        <v>1672.6799999999994</v>
      </c>
      <c r="AX16" s="32">
        <f t="shared" ca="1" si="4"/>
        <v>1263.9100000000019</v>
      </c>
      <c r="AY16" s="32">
        <f t="shared" ca="1" si="4"/>
        <v>1985.2700000000011</v>
      </c>
      <c r="AZ16" s="32">
        <f t="shared" ca="1" si="4"/>
        <v>584.63999999999942</v>
      </c>
      <c r="BA16" s="31">
        <f t="shared" ca="1" si="28"/>
        <v>0</v>
      </c>
      <c r="BB16" s="31">
        <f t="shared" ca="1" si="5"/>
        <v>0</v>
      </c>
      <c r="BC16" s="31">
        <f t="shared" ca="1" si="6"/>
        <v>0</v>
      </c>
      <c r="BD16" s="31">
        <f t="shared" ca="1" si="7"/>
        <v>0</v>
      </c>
      <c r="BE16" s="31">
        <f t="shared" ca="1" si="8"/>
        <v>0</v>
      </c>
      <c r="BF16" s="31">
        <f t="shared" ca="1" si="9"/>
        <v>8.59</v>
      </c>
      <c r="BG16" s="31">
        <f t="shared" ca="1" si="10"/>
        <v>13.19</v>
      </c>
      <c r="BH16" s="31">
        <f t="shared" ca="1" si="11"/>
        <v>29.43</v>
      </c>
      <c r="BI16" s="31">
        <f t="shared" ca="1" si="12"/>
        <v>21.3</v>
      </c>
      <c r="BJ16" s="31">
        <f t="shared" ca="1" si="13"/>
        <v>16.12</v>
      </c>
      <c r="BK16" s="31">
        <f t="shared" ca="1" si="14"/>
        <v>25.37</v>
      </c>
      <c r="BL16" s="31">
        <f t="shared" ca="1" si="15"/>
        <v>7.48</v>
      </c>
      <c r="BM16" s="32">
        <f t="shared" ca="1" si="29"/>
        <v>0</v>
      </c>
      <c r="BN16" s="32">
        <f t="shared" ca="1" si="16"/>
        <v>0</v>
      </c>
      <c r="BO16" s="32">
        <f t="shared" ca="1" si="17"/>
        <v>0</v>
      </c>
      <c r="BP16" s="32">
        <f t="shared" ca="1" si="18"/>
        <v>0</v>
      </c>
      <c r="BQ16" s="32">
        <f t="shared" ca="1" si="19"/>
        <v>0</v>
      </c>
      <c r="BR16" s="32">
        <f t="shared" ca="1" si="20"/>
        <v>686.55999999999972</v>
      </c>
      <c r="BS16" s="32">
        <f t="shared" ca="1" si="21"/>
        <v>1053.05</v>
      </c>
      <c r="BT16" s="32">
        <f t="shared" ca="1" si="22"/>
        <v>2344.9699999999962</v>
      </c>
      <c r="BU16" s="32">
        <f t="shared" ca="1" si="23"/>
        <v>1693.9799999999993</v>
      </c>
      <c r="BV16" s="32">
        <f t="shared" ca="1" si="24"/>
        <v>1280.0300000000018</v>
      </c>
      <c r="BW16" s="32">
        <f t="shared" ca="1" si="25"/>
        <v>2010.640000000001</v>
      </c>
      <c r="BX16" s="32">
        <f t="shared" ca="1" si="26"/>
        <v>592.11999999999944</v>
      </c>
    </row>
    <row r="17" spans="1:76" x14ac:dyDescent="0.25">
      <c r="A17" t="s">
        <v>442</v>
      </c>
      <c r="B17" s="1" t="s">
        <v>62</v>
      </c>
      <c r="C17" t="str">
        <f t="shared" ca="1" si="2"/>
        <v>AKE1</v>
      </c>
      <c r="D17" t="str">
        <f t="shared" ca="1" si="3"/>
        <v>McBride Lake Wind Facility</v>
      </c>
      <c r="E17" s="31">
        <f ca="1">'Module C Corrected'!CW17-'Module C Initial'!CW17</f>
        <v>3426.8499999999985</v>
      </c>
      <c r="F17" s="31">
        <f ca="1">'Module C Corrected'!CX17-'Module C Initial'!CX17</f>
        <v>2960.4499999999971</v>
      </c>
      <c r="G17" s="31">
        <f ca="1">'Module C Corrected'!CY17-'Module C Initial'!CY17</f>
        <v>1434.3600000000024</v>
      </c>
      <c r="H17" s="31">
        <f ca="1">'Module C Corrected'!CZ17-'Module C Initial'!CZ17</f>
        <v>2940.1699999999983</v>
      </c>
      <c r="I17" s="31">
        <f ca="1">'Module C Corrected'!DA17-'Module C Initial'!DA17</f>
        <v>1269.5200000000004</v>
      </c>
      <c r="J17" s="31">
        <f ca="1">'Module C Corrected'!DB17-'Module C Initial'!DB17</f>
        <v>3829.34</v>
      </c>
      <c r="K17" s="31">
        <f ca="1">'Module C Corrected'!DC17-'Module C Initial'!DC17</f>
        <v>1828.0300000000025</v>
      </c>
      <c r="L17" s="31">
        <f ca="1">'Module C Corrected'!DD17-'Module C Initial'!DD17</f>
        <v>5298.1099999999969</v>
      </c>
      <c r="M17" s="31">
        <f ca="1">'Module C Corrected'!DE17-'Module C Initial'!DE17</f>
        <v>3282.5699999999997</v>
      </c>
      <c r="N17" s="31">
        <f ca="1">'Module C Corrected'!DF17-'Module C Initial'!DF17</f>
        <v>3965.3400000000038</v>
      </c>
      <c r="O17" s="31">
        <f ca="1">'Module C Corrected'!DG17-'Module C Initial'!DG17</f>
        <v>8921.5900000000111</v>
      </c>
      <c r="P17" s="31">
        <f ca="1">'Module C Corrected'!DH17-'Module C Initial'!DH17</f>
        <v>4493.130000000001</v>
      </c>
      <c r="Q17" s="32">
        <f ca="1">'Module C Corrected'!DI17-'Module C Initial'!DI17</f>
        <v>171.34000000000015</v>
      </c>
      <c r="R17" s="32">
        <f ca="1">'Module C Corrected'!DJ17-'Module C Initial'!DJ17</f>
        <v>148.0300000000002</v>
      </c>
      <c r="S17" s="32">
        <f ca="1">'Module C Corrected'!DK17-'Module C Initial'!DK17</f>
        <v>71.720000000000027</v>
      </c>
      <c r="T17" s="32">
        <f ca="1">'Module C Corrected'!DL17-'Module C Initial'!DL17</f>
        <v>147.01</v>
      </c>
      <c r="U17" s="32">
        <f ca="1">'Module C Corrected'!DM17-'Module C Initial'!DM17</f>
        <v>63.480000000000018</v>
      </c>
      <c r="V17" s="32">
        <f ca="1">'Module C Corrected'!DN17-'Module C Initial'!DN17</f>
        <v>191.47000000000003</v>
      </c>
      <c r="W17" s="32">
        <f ca="1">'Module C Corrected'!DO17-'Module C Initial'!DO17</f>
        <v>91.409999999999968</v>
      </c>
      <c r="X17" s="32">
        <f ca="1">'Module C Corrected'!DP17-'Module C Initial'!DP17</f>
        <v>264.90000000000009</v>
      </c>
      <c r="Y17" s="32">
        <f ca="1">'Module C Corrected'!DQ17-'Module C Initial'!DQ17</f>
        <v>164.13</v>
      </c>
      <c r="Z17" s="32">
        <f ca="1">'Module C Corrected'!DR17-'Module C Initial'!DR17</f>
        <v>198.26</v>
      </c>
      <c r="AA17" s="32">
        <f ca="1">'Module C Corrected'!DS17-'Module C Initial'!DS17</f>
        <v>446.07999999999993</v>
      </c>
      <c r="AB17" s="32">
        <f ca="1">'Module C Corrected'!DT17-'Module C Initial'!DT17</f>
        <v>224.65000000000009</v>
      </c>
      <c r="AC17" s="31">
        <f ca="1">'Module C Corrected'!DU17-'Module C Initial'!DU17</f>
        <v>933.14999999999964</v>
      </c>
      <c r="AD17" s="31">
        <f ca="1">'Module C Corrected'!DV17-'Module C Initial'!DV17</f>
        <v>799.23999999999978</v>
      </c>
      <c r="AE17" s="31">
        <f ca="1">'Module C Corrected'!DW17-'Module C Initial'!DW17</f>
        <v>384.21000000000004</v>
      </c>
      <c r="AF17" s="31">
        <f ca="1">'Module C Corrected'!DX17-'Module C Initial'!DX17</f>
        <v>780.6899999999996</v>
      </c>
      <c r="AG17" s="31">
        <f ca="1">'Module C Corrected'!DY17-'Module C Initial'!DY17</f>
        <v>334.2199999999998</v>
      </c>
      <c r="AH17" s="31">
        <f ca="1">'Module C Corrected'!DZ17-'Module C Initial'!DZ17</f>
        <v>999.19000000000051</v>
      </c>
      <c r="AI17" s="31">
        <f ca="1">'Module C Corrected'!EA17-'Module C Initial'!EA17</f>
        <v>472.86000000000013</v>
      </c>
      <c r="AJ17" s="31">
        <f ca="1">'Module C Corrected'!EB17-'Module C Initial'!EB17</f>
        <v>1358.08</v>
      </c>
      <c r="AK17" s="31">
        <f ca="1">'Module C Corrected'!EC17-'Module C Initial'!EC17</f>
        <v>833.76999999999953</v>
      </c>
      <c r="AL17" s="31">
        <f ca="1">'Module C Corrected'!ED17-'Module C Initial'!ED17</f>
        <v>998.23000000000047</v>
      </c>
      <c r="AM17" s="31">
        <f ca="1">'Module C Corrected'!EE17-'Module C Initial'!EE17</f>
        <v>2225.0800000000017</v>
      </c>
      <c r="AN17" s="31">
        <f ca="1">'Module C Corrected'!EF17-'Module C Initial'!EF17</f>
        <v>1110.4399999999996</v>
      </c>
      <c r="AO17" s="32">
        <f t="shared" ca="1" si="27"/>
        <v>4531.3399999999983</v>
      </c>
      <c r="AP17" s="32">
        <f t="shared" ca="1" si="4"/>
        <v>3907.7199999999971</v>
      </c>
      <c r="AQ17" s="32">
        <f t="shared" ca="1" si="4"/>
        <v>1890.2900000000025</v>
      </c>
      <c r="AR17" s="32">
        <f t="shared" ca="1" si="4"/>
        <v>3867.8699999999981</v>
      </c>
      <c r="AS17" s="32">
        <f t="shared" ca="1" si="4"/>
        <v>1667.2200000000003</v>
      </c>
      <c r="AT17" s="32">
        <f t="shared" ca="1" si="4"/>
        <v>5020.0000000000009</v>
      </c>
      <c r="AU17" s="32">
        <f t="shared" ca="1" si="4"/>
        <v>2392.3000000000025</v>
      </c>
      <c r="AV17" s="32">
        <f t="shared" ca="1" si="4"/>
        <v>6921.0899999999965</v>
      </c>
      <c r="AW17" s="32">
        <f t="shared" ca="1" si="4"/>
        <v>4280.4699999999993</v>
      </c>
      <c r="AX17" s="32">
        <f t="shared" ca="1" si="4"/>
        <v>5161.8300000000045</v>
      </c>
      <c r="AY17" s="32">
        <f t="shared" ca="1" si="4"/>
        <v>11592.750000000013</v>
      </c>
      <c r="AZ17" s="32">
        <f t="shared" ca="1" si="4"/>
        <v>5828.22</v>
      </c>
      <c r="BA17" s="31">
        <f t="shared" ca="1" si="28"/>
        <v>56.9</v>
      </c>
      <c r="BB17" s="31">
        <f t="shared" ca="1" si="5"/>
        <v>49.15</v>
      </c>
      <c r="BC17" s="31">
        <f t="shared" ca="1" si="6"/>
        <v>23.81</v>
      </c>
      <c r="BD17" s="31">
        <f t="shared" ca="1" si="7"/>
        <v>48.81</v>
      </c>
      <c r="BE17" s="31">
        <f t="shared" ca="1" si="8"/>
        <v>21.08</v>
      </c>
      <c r="BF17" s="31">
        <f t="shared" ca="1" si="9"/>
        <v>63.58</v>
      </c>
      <c r="BG17" s="31">
        <f t="shared" ca="1" si="10"/>
        <v>30.35</v>
      </c>
      <c r="BH17" s="31">
        <f t="shared" ca="1" si="11"/>
        <v>87.96</v>
      </c>
      <c r="BI17" s="31">
        <f t="shared" ca="1" si="12"/>
        <v>54.5</v>
      </c>
      <c r="BJ17" s="31">
        <f t="shared" ca="1" si="13"/>
        <v>65.84</v>
      </c>
      <c r="BK17" s="31">
        <f t="shared" ca="1" si="14"/>
        <v>148.12</v>
      </c>
      <c r="BL17" s="31">
        <f t="shared" ca="1" si="15"/>
        <v>74.599999999999994</v>
      </c>
      <c r="BM17" s="32">
        <f t="shared" ca="1" si="29"/>
        <v>4588.239999999998</v>
      </c>
      <c r="BN17" s="32">
        <f t="shared" ca="1" si="16"/>
        <v>3956.8699999999972</v>
      </c>
      <c r="BO17" s="32">
        <f t="shared" ca="1" si="17"/>
        <v>1914.1000000000024</v>
      </c>
      <c r="BP17" s="32">
        <f t="shared" ca="1" si="18"/>
        <v>3916.679999999998</v>
      </c>
      <c r="BQ17" s="32">
        <f t="shared" ca="1" si="19"/>
        <v>1688.3000000000002</v>
      </c>
      <c r="BR17" s="32">
        <f t="shared" ca="1" si="20"/>
        <v>5083.5800000000008</v>
      </c>
      <c r="BS17" s="32">
        <f t="shared" ca="1" si="21"/>
        <v>2422.6500000000024</v>
      </c>
      <c r="BT17" s="32">
        <f t="shared" ca="1" si="22"/>
        <v>7009.0499999999965</v>
      </c>
      <c r="BU17" s="32">
        <f t="shared" ca="1" si="23"/>
        <v>4334.9699999999993</v>
      </c>
      <c r="BV17" s="32">
        <f t="shared" ca="1" si="24"/>
        <v>5227.6700000000046</v>
      </c>
      <c r="BW17" s="32">
        <f t="shared" ca="1" si="25"/>
        <v>11740.870000000014</v>
      </c>
      <c r="BX17" s="32">
        <f t="shared" ca="1" si="26"/>
        <v>5902.8200000000006</v>
      </c>
    </row>
    <row r="18" spans="1:76" x14ac:dyDescent="0.25">
      <c r="A18" t="s">
        <v>443</v>
      </c>
      <c r="B18" s="1" t="s">
        <v>157</v>
      </c>
      <c r="C18" t="str">
        <f t="shared" ca="1" si="2"/>
        <v>ARD1</v>
      </c>
      <c r="D18" t="str">
        <f t="shared" ca="1" si="3"/>
        <v>Ardenville Wind Facility</v>
      </c>
      <c r="E18" s="31">
        <f ca="1">'Module C Corrected'!CW18-'Module C Initial'!CW18</f>
        <v>222.63999999999942</v>
      </c>
      <c r="F18" s="31">
        <f ca="1">'Module C Corrected'!CX18-'Module C Initial'!CX18</f>
        <v>243.23999999999069</v>
      </c>
      <c r="G18" s="31">
        <f ca="1">'Module C Corrected'!CY18-'Module C Initial'!CY18</f>
        <v>138.59999999999854</v>
      </c>
      <c r="H18" s="31">
        <f ca="1">'Module C Corrected'!CZ18-'Module C Initial'!CZ18</f>
        <v>284.86000000000058</v>
      </c>
      <c r="I18" s="31">
        <f ca="1">'Module C Corrected'!DA18-'Module C Initial'!DA18</f>
        <v>129.79999999999927</v>
      </c>
      <c r="J18" s="31">
        <f ca="1">'Module C Corrected'!DB18-'Module C Initial'!DB18</f>
        <v>373.41000000000349</v>
      </c>
      <c r="K18" s="31">
        <f ca="1">'Module C Corrected'!DC18-'Module C Initial'!DC18</f>
        <v>166.82000000000335</v>
      </c>
      <c r="L18" s="31">
        <f ca="1">'Module C Corrected'!DD18-'Module C Initial'!DD18</f>
        <v>472.66000000000349</v>
      </c>
      <c r="M18" s="31">
        <f ca="1">'Module C Corrected'!DE18-'Module C Initial'!DE18</f>
        <v>286.96999999999389</v>
      </c>
      <c r="N18" s="31">
        <f ca="1">'Module C Corrected'!DF18-'Module C Initial'!DF18</f>
        <v>427.55999999999767</v>
      </c>
      <c r="O18" s="31">
        <f ca="1">'Module C Corrected'!DG18-'Module C Initial'!DG18</f>
        <v>893.63000000000466</v>
      </c>
      <c r="P18" s="31">
        <f ca="1">'Module C Corrected'!DH18-'Module C Initial'!DH18</f>
        <v>322.04000000000815</v>
      </c>
      <c r="Q18" s="32">
        <f ca="1">'Module C Corrected'!DI18-'Module C Initial'!DI18</f>
        <v>11.129999999999882</v>
      </c>
      <c r="R18" s="32">
        <f ca="1">'Module C Corrected'!DJ18-'Module C Initial'!DJ18</f>
        <v>12.160000000000082</v>
      </c>
      <c r="S18" s="32">
        <f ca="1">'Module C Corrected'!DK18-'Module C Initial'!DK18</f>
        <v>6.9300000000000637</v>
      </c>
      <c r="T18" s="32">
        <f ca="1">'Module C Corrected'!DL18-'Module C Initial'!DL18</f>
        <v>14.240000000000009</v>
      </c>
      <c r="U18" s="32">
        <f ca="1">'Module C Corrected'!DM18-'Module C Initial'!DM18</f>
        <v>6.4899999999998954</v>
      </c>
      <c r="V18" s="32">
        <f ca="1">'Module C Corrected'!DN18-'Module C Initial'!DN18</f>
        <v>18.670000000000073</v>
      </c>
      <c r="W18" s="32">
        <f ca="1">'Module C Corrected'!DO18-'Module C Initial'!DO18</f>
        <v>8.3399999999999181</v>
      </c>
      <c r="X18" s="32">
        <f ca="1">'Module C Corrected'!DP18-'Module C Initial'!DP18</f>
        <v>23.630000000000109</v>
      </c>
      <c r="Y18" s="32">
        <f ca="1">'Module C Corrected'!DQ18-'Module C Initial'!DQ18</f>
        <v>14.350000000000136</v>
      </c>
      <c r="Z18" s="32">
        <f ca="1">'Module C Corrected'!DR18-'Module C Initial'!DR18</f>
        <v>21.369999999999891</v>
      </c>
      <c r="AA18" s="32">
        <f ca="1">'Module C Corrected'!DS18-'Module C Initial'!DS18</f>
        <v>44.690000000000509</v>
      </c>
      <c r="AB18" s="32">
        <f ca="1">'Module C Corrected'!DT18-'Module C Initial'!DT18</f>
        <v>16.110000000000127</v>
      </c>
      <c r="AC18" s="31">
        <f ca="1">'Module C Corrected'!DU18-'Module C Initial'!DU18</f>
        <v>60.6299999999992</v>
      </c>
      <c r="AD18" s="31">
        <f ca="1">'Module C Corrected'!DV18-'Module C Initial'!DV18</f>
        <v>65.670000000000073</v>
      </c>
      <c r="AE18" s="31">
        <f ca="1">'Module C Corrected'!DW18-'Module C Initial'!DW18</f>
        <v>37.119999999999891</v>
      </c>
      <c r="AF18" s="31">
        <f ca="1">'Module C Corrected'!DX18-'Module C Initial'!DX18</f>
        <v>75.640000000001237</v>
      </c>
      <c r="AG18" s="31">
        <f ca="1">'Module C Corrected'!DY18-'Module C Initial'!DY18</f>
        <v>34.170000000000073</v>
      </c>
      <c r="AH18" s="31">
        <f ca="1">'Module C Corrected'!DZ18-'Module C Initial'!DZ18</f>
        <v>97.429999999998472</v>
      </c>
      <c r="AI18" s="31">
        <f ca="1">'Module C Corrected'!EA18-'Module C Initial'!EA18</f>
        <v>43.159999999999854</v>
      </c>
      <c r="AJ18" s="31">
        <f ca="1">'Module C Corrected'!EB18-'Module C Initial'!EB18</f>
        <v>121.15999999999985</v>
      </c>
      <c r="AK18" s="31">
        <f ca="1">'Module C Corrected'!EC18-'Module C Initial'!EC18</f>
        <v>72.890000000000327</v>
      </c>
      <c r="AL18" s="31">
        <f ca="1">'Module C Corrected'!ED18-'Module C Initial'!ED18</f>
        <v>107.6299999999992</v>
      </c>
      <c r="AM18" s="31">
        <f ca="1">'Module C Corrected'!EE18-'Module C Initial'!EE18</f>
        <v>222.87000000000262</v>
      </c>
      <c r="AN18" s="31">
        <f ca="1">'Module C Corrected'!EF18-'Module C Initial'!EF18</f>
        <v>79.590000000000146</v>
      </c>
      <c r="AO18" s="32">
        <f t="shared" ca="1" si="27"/>
        <v>294.3999999999985</v>
      </c>
      <c r="AP18" s="32">
        <f t="shared" ca="1" si="4"/>
        <v>321.06999999999084</v>
      </c>
      <c r="AQ18" s="32">
        <f t="shared" ca="1" si="4"/>
        <v>182.6499999999985</v>
      </c>
      <c r="AR18" s="32">
        <f t="shared" ca="1" si="4"/>
        <v>374.74000000000183</v>
      </c>
      <c r="AS18" s="32">
        <f t="shared" ca="1" si="4"/>
        <v>170.45999999999924</v>
      </c>
      <c r="AT18" s="32">
        <f t="shared" ca="1" si="4"/>
        <v>489.51000000000204</v>
      </c>
      <c r="AU18" s="32">
        <f t="shared" ca="1" si="4"/>
        <v>218.32000000000312</v>
      </c>
      <c r="AV18" s="32">
        <f t="shared" ca="1" si="4"/>
        <v>617.45000000000346</v>
      </c>
      <c r="AW18" s="32">
        <f t="shared" ca="1" si="4"/>
        <v>374.20999999999435</v>
      </c>
      <c r="AX18" s="32">
        <f t="shared" ca="1" si="4"/>
        <v>556.55999999999676</v>
      </c>
      <c r="AY18" s="32">
        <f t="shared" ca="1" si="4"/>
        <v>1161.1900000000078</v>
      </c>
      <c r="AZ18" s="32">
        <f t="shared" ca="1" si="4"/>
        <v>417.74000000000842</v>
      </c>
      <c r="BA18" s="31">
        <f t="shared" ca="1" si="28"/>
        <v>3.7</v>
      </c>
      <c r="BB18" s="31">
        <f t="shared" ca="1" si="5"/>
        <v>4.04</v>
      </c>
      <c r="BC18" s="31">
        <f t="shared" ca="1" si="6"/>
        <v>2.2999999999999998</v>
      </c>
      <c r="BD18" s="31">
        <f t="shared" ca="1" si="7"/>
        <v>4.7300000000000004</v>
      </c>
      <c r="BE18" s="31">
        <f t="shared" ca="1" si="8"/>
        <v>2.16</v>
      </c>
      <c r="BF18" s="31">
        <f t="shared" ca="1" si="9"/>
        <v>6.2</v>
      </c>
      <c r="BG18" s="31">
        <f t="shared" ca="1" si="10"/>
        <v>2.77</v>
      </c>
      <c r="BH18" s="31">
        <f t="shared" ca="1" si="11"/>
        <v>7.85</v>
      </c>
      <c r="BI18" s="31">
        <f t="shared" ca="1" si="12"/>
        <v>4.76</v>
      </c>
      <c r="BJ18" s="31">
        <f t="shared" ca="1" si="13"/>
        <v>7.1</v>
      </c>
      <c r="BK18" s="31">
        <f t="shared" ca="1" si="14"/>
        <v>14.84</v>
      </c>
      <c r="BL18" s="31">
        <f t="shared" ca="1" si="15"/>
        <v>5.35</v>
      </c>
      <c r="BM18" s="32">
        <f t="shared" ca="1" si="29"/>
        <v>298.09999999999849</v>
      </c>
      <c r="BN18" s="32">
        <f t="shared" ca="1" si="16"/>
        <v>325.10999999999086</v>
      </c>
      <c r="BO18" s="32">
        <f t="shared" ca="1" si="17"/>
        <v>184.94999999999851</v>
      </c>
      <c r="BP18" s="32">
        <f t="shared" ca="1" si="18"/>
        <v>379.47000000000185</v>
      </c>
      <c r="BQ18" s="32">
        <f t="shared" ca="1" si="19"/>
        <v>172.61999999999924</v>
      </c>
      <c r="BR18" s="32">
        <f t="shared" ca="1" si="20"/>
        <v>495.71000000000203</v>
      </c>
      <c r="BS18" s="32">
        <f t="shared" ca="1" si="21"/>
        <v>221.09000000000313</v>
      </c>
      <c r="BT18" s="32">
        <f t="shared" ca="1" si="22"/>
        <v>625.30000000000348</v>
      </c>
      <c r="BU18" s="32">
        <f t="shared" ca="1" si="23"/>
        <v>378.96999999999434</v>
      </c>
      <c r="BV18" s="32">
        <f t="shared" ca="1" si="24"/>
        <v>563.65999999999678</v>
      </c>
      <c r="BW18" s="32">
        <f t="shared" ca="1" si="25"/>
        <v>1176.0300000000077</v>
      </c>
      <c r="BX18" s="32">
        <f t="shared" ca="1" si="26"/>
        <v>423.09000000000844</v>
      </c>
    </row>
    <row r="19" spans="1:76" x14ac:dyDescent="0.25">
      <c r="A19" t="s">
        <v>444</v>
      </c>
      <c r="B19" s="1" t="s">
        <v>122</v>
      </c>
      <c r="C19" t="str">
        <f t="shared" ca="1" si="2"/>
        <v>BAR</v>
      </c>
      <c r="D19" t="str">
        <f t="shared" ca="1" si="3"/>
        <v>Barrier Hydro Facility</v>
      </c>
      <c r="E19" s="31">
        <f ca="1">'Module C Corrected'!CW19-'Module C Initial'!CW19</f>
        <v>124.01000000000022</v>
      </c>
      <c r="F19" s="31">
        <f ca="1">'Module C Corrected'!CX19-'Module C Initial'!CX19</f>
        <v>209.6899999999996</v>
      </c>
      <c r="G19" s="31">
        <f ca="1">'Module C Corrected'!CY19-'Module C Initial'!CY19</f>
        <v>73.690000000000055</v>
      </c>
      <c r="H19" s="31">
        <f ca="1">'Module C Corrected'!CZ19-'Module C Initial'!CZ19</f>
        <v>67.800000000000182</v>
      </c>
      <c r="I19" s="31">
        <f ca="1">'Module C Corrected'!DA19-'Module C Initial'!DA19</f>
        <v>44.309999999999945</v>
      </c>
      <c r="J19" s="31">
        <f ca="1">'Module C Corrected'!DB19-'Module C Initial'!DB19</f>
        <v>157.07999999999993</v>
      </c>
      <c r="K19" s="31">
        <f ca="1">'Module C Corrected'!DC19-'Module C Initial'!DC19</f>
        <v>125.40000000000009</v>
      </c>
      <c r="L19" s="31">
        <f ca="1">'Module C Corrected'!DD19-'Module C Initial'!DD19</f>
        <v>248.02999999999929</v>
      </c>
      <c r="M19" s="31">
        <f ca="1">'Module C Corrected'!DE19-'Module C Initial'!DE19</f>
        <v>162.32999999999902</v>
      </c>
      <c r="N19" s="31">
        <f ca="1">'Module C Corrected'!DF19-'Module C Initial'!DF19</f>
        <v>68.88</v>
      </c>
      <c r="O19" s="31">
        <f ca="1">'Module C Corrected'!DG19-'Module C Initial'!DG19</f>
        <v>84.080000000000382</v>
      </c>
      <c r="P19" s="31">
        <f ca="1">'Module C Corrected'!DH19-'Module C Initial'!DH19</f>
        <v>54.450000000000045</v>
      </c>
      <c r="Q19" s="32">
        <f ca="1">'Module C Corrected'!DI19-'Module C Initial'!DI19</f>
        <v>6.2000000000000171</v>
      </c>
      <c r="R19" s="32">
        <f ca="1">'Module C Corrected'!DJ19-'Module C Initial'!DJ19</f>
        <v>10.480000000000018</v>
      </c>
      <c r="S19" s="32">
        <f ca="1">'Module C Corrected'!DK19-'Module C Initial'!DK19</f>
        <v>3.6900000000000119</v>
      </c>
      <c r="T19" s="32">
        <f ca="1">'Module C Corrected'!DL19-'Module C Initial'!DL19</f>
        <v>3.3900000000000006</v>
      </c>
      <c r="U19" s="32">
        <f ca="1">'Module C Corrected'!DM19-'Module C Initial'!DM19</f>
        <v>2.2199999999999989</v>
      </c>
      <c r="V19" s="32">
        <f ca="1">'Module C Corrected'!DN19-'Module C Initial'!DN19</f>
        <v>7.8499999999999943</v>
      </c>
      <c r="W19" s="32">
        <f ca="1">'Module C Corrected'!DO19-'Module C Initial'!DO19</f>
        <v>6.269999999999996</v>
      </c>
      <c r="X19" s="32">
        <f ca="1">'Module C Corrected'!DP19-'Module C Initial'!DP19</f>
        <v>12.409999999999997</v>
      </c>
      <c r="Y19" s="32">
        <f ca="1">'Module C Corrected'!DQ19-'Module C Initial'!DQ19</f>
        <v>8.1200000000000045</v>
      </c>
      <c r="Z19" s="32">
        <f ca="1">'Module C Corrected'!DR19-'Module C Initial'!DR19</f>
        <v>3.4399999999999995</v>
      </c>
      <c r="AA19" s="32">
        <f ca="1">'Module C Corrected'!DS19-'Module C Initial'!DS19</f>
        <v>4.2100000000000009</v>
      </c>
      <c r="AB19" s="32">
        <f ca="1">'Module C Corrected'!DT19-'Module C Initial'!DT19</f>
        <v>2.7199999999999989</v>
      </c>
      <c r="AC19" s="31">
        <f ca="1">'Module C Corrected'!DU19-'Module C Initial'!DU19</f>
        <v>33.769999999999982</v>
      </c>
      <c r="AD19" s="31">
        <f ca="1">'Module C Corrected'!DV19-'Module C Initial'!DV19</f>
        <v>56.6099999999999</v>
      </c>
      <c r="AE19" s="31">
        <f ca="1">'Module C Corrected'!DW19-'Module C Initial'!DW19</f>
        <v>19.740000000000009</v>
      </c>
      <c r="AF19" s="31">
        <f ca="1">'Module C Corrected'!DX19-'Module C Initial'!DX19</f>
        <v>18</v>
      </c>
      <c r="AG19" s="31">
        <f ca="1">'Module C Corrected'!DY19-'Module C Initial'!DY19</f>
        <v>11.669999999999987</v>
      </c>
      <c r="AH19" s="31">
        <f ca="1">'Module C Corrected'!DZ19-'Module C Initial'!DZ19</f>
        <v>40.990000000000009</v>
      </c>
      <c r="AI19" s="31">
        <f ca="1">'Module C Corrected'!EA19-'Module C Initial'!EA19</f>
        <v>32.439999999999941</v>
      </c>
      <c r="AJ19" s="31">
        <f ca="1">'Module C Corrected'!EB19-'Module C Initial'!EB19</f>
        <v>63.579999999999927</v>
      </c>
      <c r="AK19" s="31">
        <f ca="1">'Module C Corrected'!EC19-'Module C Initial'!EC19</f>
        <v>41.230000000000018</v>
      </c>
      <c r="AL19" s="31">
        <f ca="1">'Module C Corrected'!ED19-'Module C Initial'!ED19</f>
        <v>17.340000000000003</v>
      </c>
      <c r="AM19" s="31">
        <f ca="1">'Module C Corrected'!EE19-'Module C Initial'!EE19</f>
        <v>20.97</v>
      </c>
      <c r="AN19" s="31">
        <f ca="1">'Module C Corrected'!EF19-'Module C Initial'!EF19</f>
        <v>13.460000000000008</v>
      </c>
      <c r="AO19" s="32">
        <f t="shared" ca="1" si="27"/>
        <v>163.98000000000022</v>
      </c>
      <c r="AP19" s="32">
        <f t="shared" ca="1" si="4"/>
        <v>276.77999999999952</v>
      </c>
      <c r="AQ19" s="32">
        <f t="shared" ca="1" si="4"/>
        <v>97.120000000000076</v>
      </c>
      <c r="AR19" s="32">
        <f t="shared" ca="1" si="4"/>
        <v>89.190000000000182</v>
      </c>
      <c r="AS19" s="32">
        <f t="shared" ca="1" si="4"/>
        <v>58.199999999999932</v>
      </c>
      <c r="AT19" s="32">
        <f t="shared" ca="1" si="4"/>
        <v>205.91999999999993</v>
      </c>
      <c r="AU19" s="32">
        <f t="shared" ca="1" si="4"/>
        <v>164.11</v>
      </c>
      <c r="AV19" s="32">
        <f t="shared" ca="1" si="4"/>
        <v>324.01999999999919</v>
      </c>
      <c r="AW19" s="32">
        <f t="shared" ca="1" si="4"/>
        <v>211.67999999999904</v>
      </c>
      <c r="AX19" s="32">
        <f t="shared" ca="1" si="4"/>
        <v>89.66</v>
      </c>
      <c r="AY19" s="32">
        <f t="shared" ca="1" si="4"/>
        <v>109.26000000000039</v>
      </c>
      <c r="AZ19" s="32">
        <f t="shared" ca="1" si="4"/>
        <v>70.630000000000052</v>
      </c>
      <c r="BA19" s="31">
        <f t="shared" ca="1" si="28"/>
        <v>2.06</v>
      </c>
      <c r="BB19" s="31">
        <f t="shared" ca="1" si="5"/>
        <v>3.48</v>
      </c>
      <c r="BC19" s="31">
        <f t="shared" ca="1" si="6"/>
        <v>1.22</v>
      </c>
      <c r="BD19" s="31">
        <f t="shared" ca="1" si="7"/>
        <v>1.1299999999999999</v>
      </c>
      <c r="BE19" s="31">
        <f t="shared" ca="1" si="8"/>
        <v>0.74</v>
      </c>
      <c r="BF19" s="31">
        <f t="shared" ca="1" si="9"/>
        <v>2.61</v>
      </c>
      <c r="BG19" s="31">
        <f t="shared" ca="1" si="10"/>
        <v>2.08</v>
      </c>
      <c r="BH19" s="31">
        <f t="shared" ca="1" si="11"/>
        <v>4.12</v>
      </c>
      <c r="BI19" s="31">
        <f t="shared" ca="1" si="12"/>
        <v>2.7</v>
      </c>
      <c r="BJ19" s="31">
        <f t="shared" ca="1" si="13"/>
        <v>1.1399999999999999</v>
      </c>
      <c r="BK19" s="31">
        <f t="shared" ca="1" si="14"/>
        <v>1.4</v>
      </c>
      <c r="BL19" s="31">
        <f t="shared" ca="1" si="15"/>
        <v>0.9</v>
      </c>
      <c r="BM19" s="32">
        <f t="shared" ca="1" si="29"/>
        <v>166.04000000000022</v>
      </c>
      <c r="BN19" s="32">
        <f t="shared" ca="1" si="16"/>
        <v>280.25999999999954</v>
      </c>
      <c r="BO19" s="32">
        <f t="shared" ca="1" si="17"/>
        <v>98.340000000000074</v>
      </c>
      <c r="BP19" s="32">
        <f t="shared" ca="1" si="18"/>
        <v>90.320000000000178</v>
      </c>
      <c r="BQ19" s="32">
        <f t="shared" ca="1" si="19"/>
        <v>58.939999999999934</v>
      </c>
      <c r="BR19" s="32">
        <f t="shared" ca="1" si="20"/>
        <v>208.52999999999994</v>
      </c>
      <c r="BS19" s="32">
        <f t="shared" ca="1" si="21"/>
        <v>166.19000000000003</v>
      </c>
      <c r="BT19" s="32">
        <f t="shared" ca="1" si="22"/>
        <v>328.13999999999919</v>
      </c>
      <c r="BU19" s="32">
        <f t="shared" ca="1" si="23"/>
        <v>214.37999999999903</v>
      </c>
      <c r="BV19" s="32">
        <f t="shared" ca="1" si="24"/>
        <v>90.8</v>
      </c>
      <c r="BW19" s="32">
        <f t="shared" ca="1" si="25"/>
        <v>110.66000000000039</v>
      </c>
      <c r="BX19" s="32">
        <f t="shared" ca="1" si="26"/>
        <v>71.530000000000058</v>
      </c>
    </row>
    <row r="20" spans="1:76" x14ac:dyDescent="0.25">
      <c r="A20" t="s">
        <v>445</v>
      </c>
      <c r="B20" s="1" t="s">
        <v>138</v>
      </c>
      <c r="C20" t="str">
        <f t="shared" ca="1" si="2"/>
        <v>BCR2</v>
      </c>
      <c r="D20" t="str">
        <f t="shared" ca="1" si="3"/>
        <v>Bear Creek #2</v>
      </c>
      <c r="E20" s="31">
        <f ca="1">'Module C Corrected'!CW20-'Module C Initial'!CW20</f>
        <v>1822.4700000000012</v>
      </c>
      <c r="F20" s="31">
        <f ca="1">'Module C Corrected'!CX20-'Module C Initial'!CX20</f>
        <v>2993.6300000000047</v>
      </c>
      <c r="G20" s="31">
        <f ca="1">'Module C Corrected'!CY20-'Module C Initial'!CY20</f>
        <v>825.50000000000728</v>
      </c>
      <c r="H20" s="31">
        <f ca="1">'Module C Corrected'!CZ20-'Module C Initial'!CZ20</f>
        <v>680.95999999999913</v>
      </c>
      <c r="I20" s="31">
        <f ca="1">'Module C Corrected'!DA20-'Module C Initial'!DA20</f>
        <v>467.95000000000073</v>
      </c>
      <c r="J20" s="31">
        <f ca="1">'Module C Corrected'!DB20-'Module C Initial'!DB20</f>
        <v>1685.3399999999965</v>
      </c>
      <c r="K20" s="31">
        <f ca="1">'Module C Corrected'!DC20-'Module C Initial'!DC20</f>
        <v>1811.4899999999907</v>
      </c>
      <c r="L20" s="31">
        <f ca="1">'Module C Corrected'!DD20-'Module C Initial'!DD20</f>
        <v>3800.7700000000186</v>
      </c>
      <c r="M20" s="31">
        <f ca="1">'Module C Corrected'!DE20-'Module C Initial'!DE20</f>
        <v>2531.9899999999907</v>
      </c>
      <c r="N20" s="31">
        <f ca="1">'Module C Corrected'!DF20-'Module C Initial'!DF20</f>
        <v>1836.5599999999977</v>
      </c>
      <c r="O20" s="31">
        <f ca="1">'Module C Corrected'!DG20-'Module C Initial'!DG20</f>
        <v>2624.4400000000023</v>
      </c>
      <c r="P20" s="31">
        <f ca="1">'Module C Corrected'!DH20-'Module C Initial'!DH20</f>
        <v>952.44999999999709</v>
      </c>
      <c r="Q20" s="32">
        <f ca="1">'Module C Corrected'!DI20-'Module C Initial'!DI20</f>
        <v>91.119999999999891</v>
      </c>
      <c r="R20" s="32">
        <f ca="1">'Module C Corrected'!DJ20-'Module C Initial'!DJ20</f>
        <v>149.68000000000029</v>
      </c>
      <c r="S20" s="32">
        <f ca="1">'Module C Corrected'!DK20-'Module C Initial'!DK20</f>
        <v>41.270000000000209</v>
      </c>
      <c r="T20" s="32">
        <f ca="1">'Module C Corrected'!DL20-'Module C Initial'!DL20</f>
        <v>34.049999999999955</v>
      </c>
      <c r="U20" s="32">
        <f ca="1">'Module C Corrected'!DM20-'Module C Initial'!DM20</f>
        <v>23.399999999999864</v>
      </c>
      <c r="V20" s="32">
        <f ca="1">'Module C Corrected'!DN20-'Module C Initial'!DN20</f>
        <v>84.259999999999309</v>
      </c>
      <c r="W20" s="32">
        <f ca="1">'Module C Corrected'!DO20-'Module C Initial'!DO20</f>
        <v>90.579999999999927</v>
      </c>
      <c r="X20" s="32">
        <f ca="1">'Module C Corrected'!DP20-'Module C Initial'!DP20</f>
        <v>190.02999999999884</v>
      </c>
      <c r="Y20" s="32">
        <f ca="1">'Module C Corrected'!DQ20-'Module C Initial'!DQ20</f>
        <v>126.59999999999945</v>
      </c>
      <c r="Z20" s="32">
        <f ca="1">'Module C Corrected'!DR20-'Module C Initial'!DR20</f>
        <v>91.829999999999927</v>
      </c>
      <c r="AA20" s="32">
        <f ca="1">'Module C Corrected'!DS20-'Module C Initial'!DS20</f>
        <v>131.21999999999935</v>
      </c>
      <c r="AB20" s="32">
        <f ca="1">'Module C Corrected'!DT20-'Module C Initial'!DT20</f>
        <v>47.619999999999891</v>
      </c>
      <c r="AC20" s="31">
        <f ca="1">'Module C Corrected'!DU20-'Module C Initial'!DU20</f>
        <v>496.27000000000044</v>
      </c>
      <c r="AD20" s="31">
        <f ca="1">'Module C Corrected'!DV20-'Module C Initial'!DV20</f>
        <v>808.19000000000233</v>
      </c>
      <c r="AE20" s="31">
        <f ca="1">'Module C Corrected'!DW20-'Module C Initial'!DW20</f>
        <v>221.11999999999898</v>
      </c>
      <c r="AF20" s="31">
        <f ca="1">'Module C Corrected'!DX20-'Module C Initial'!DX20</f>
        <v>180.80999999999949</v>
      </c>
      <c r="AG20" s="31">
        <f ca="1">'Module C Corrected'!DY20-'Module C Initial'!DY20</f>
        <v>123.19000000000051</v>
      </c>
      <c r="AH20" s="31">
        <f ca="1">'Module C Corrected'!DZ20-'Module C Initial'!DZ20</f>
        <v>439.7599999999984</v>
      </c>
      <c r="AI20" s="31">
        <f ca="1">'Module C Corrected'!EA20-'Module C Initial'!EA20</f>
        <v>468.56999999999971</v>
      </c>
      <c r="AJ20" s="31">
        <f ca="1">'Module C Corrected'!EB20-'Module C Initial'!EB20</f>
        <v>974.27000000000407</v>
      </c>
      <c r="AK20" s="31">
        <f ca="1">'Module C Corrected'!EC20-'Module C Initial'!EC20</f>
        <v>643.13000000000466</v>
      </c>
      <c r="AL20" s="31">
        <f ca="1">'Module C Corrected'!ED20-'Module C Initial'!ED20</f>
        <v>462.32999999999811</v>
      </c>
      <c r="AM20" s="31">
        <f ca="1">'Module C Corrected'!EE20-'Module C Initial'!EE20</f>
        <v>654.54000000000087</v>
      </c>
      <c r="AN20" s="31">
        <f ca="1">'Module C Corrected'!EF20-'Module C Initial'!EF20</f>
        <v>235.39000000000124</v>
      </c>
      <c r="AO20" s="32">
        <f t="shared" ca="1" si="27"/>
        <v>2409.8600000000015</v>
      </c>
      <c r="AP20" s="32">
        <f t="shared" ca="1" si="4"/>
        <v>3951.5000000000073</v>
      </c>
      <c r="AQ20" s="32">
        <f t="shared" ca="1" si="4"/>
        <v>1087.8900000000065</v>
      </c>
      <c r="AR20" s="32">
        <f t="shared" ca="1" si="4"/>
        <v>895.81999999999857</v>
      </c>
      <c r="AS20" s="32">
        <f t="shared" ca="1" si="4"/>
        <v>614.5400000000011</v>
      </c>
      <c r="AT20" s="32">
        <f t="shared" ca="1" si="4"/>
        <v>2209.3599999999942</v>
      </c>
      <c r="AU20" s="32">
        <f t="shared" ca="1" si="4"/>
        <v>2370.6399999999903</v>
      </c>
      <c r="AV20" s="32">
        <f t="shared" ca="1" si="4"/>
        <v>4965.0700000000215</v>
      </c>
      <c r="AW20" s="32">
        <f t="shared" ca="1" si="4"/>
        <v>3301.7199999999948</v>
      </c>
      <c r="AX20" s="32">
        <f t="shared" ca="1" si="4"/>
        <v>2390.7199999999957</v>
      </c>
      <c r="AY20" s="32">
        <f t="shared" ca="1" si="4"/>
        <v>3410.2000000000025</v>
      </c>
      <c r="AZ20" s="32">
        <f t="shared" ca="1" si="4"/>
        <v>1235.4599999999982</v>
      </c>
      <c r="BA20" s="31">
        <f t="shared" ca="1" si="28"/>
        <v>30.26</v>
      </c>
      <c r="BB20" s="31">
        <f t="shared" ca="1" si="5"/>
        <v>49.7</v>
      </c>
      <c r="BC20" s="31">
        <f t="shared" ca="1" si="6"/>
        <v>13.71</v>
      </c>
      <c r="BD20" s="31">
        <f t="shared" ca="1" si="7"/>
        <v>11.31</v>
      </c>
      <c r="BE20" s="31">
        <f t="shared" ca="1" si="8"/>
        <v>7.77</v>
      </c>
      <c r="BF20" s="31">
        <f t="shared" ca="1" si="9"/>
        <v>27.98</v>
      </c>
      <c r="BG20" s="31">
        <f t="shared" ca="1" si="10"/>
        <v>30.08</v>
      </c>
      <c r="BH20" s="31">
        <f t="shared" ca="1" si="11"/>
        <v>63.1</v>
      </c>
      <c r="BI20" s="31">
        <f t="shared" ca="1" si="12"/>
        <v>42.04</v>
      </c>
      <c r="BJ20" s="31">
        <f t="shared" ca="1" si="13"/>
        <v>30.49</v>
      </c>
      <c r="BK20" s="31">
        <f t="shared" ca="1" si="14"/>
        <v>43.57</v>
      </c>
      <c r="BL20" s="31">
        <f t="shared" ca="1" si="15"/>
        <v>15.81</v>
      </c>
      <c r="BM20" s="32">
        <f t="shared" ca="1" si="29"/>
        <v>2440.1200000000017</v>
      </c>
      <c r="BN20" s="32">
        <f t="shared" ca="1" si="16"/>
        <v>4001.2000000000071</v>
      </c>
      <c r="BO20" s="32">
        <f t="shared" ca="1" si="17"/>
        <v>1101.6000000000065</v>
      </c>
      <c r="BP20" s="32">
        <f t="shared" ca="1" si="18"/>
        <v>907.12999999999852</v>
      </c>
      <c r="BQ20" s="32">
        <f t="shared" ca="1" si="19"/>
        <v>622.31000000000108</v>
      </c>
      <c r="BR20" s="32">
        <f t="shared" ca="1" si="20"/>
        <v>2237.3399999999942</v>
      </c>
      <c r="BS20" s="32">
        <f t="shared" ca="1" si="21"/>
        <v>2400.7199999999903</v>
      </c>
      <c r="BT20" s="32">
        <f t="shared" ca="1" si="22"/>
        <v>5028.1700000000219</v>
      </c>
      <c r="BU20" s="32">
        <f t="shared" ca="1" si="23"/>
        <v>3343.7599999999948</v>
      </c>
      <c r="BV20" s="32">
        <f t="shared" ca="1" si="24"/>
        <v>2421.2099999999955</v>
      </c>
      <c r="BW20" s="32">
        <f t="shared" ca="1" si="25"/>
        <v>3453.7700000000027</v>
      </c>
      <c r="BX20" s="32">
        <f t="shared" ca="1" si="26"/>
        <v>1251.2699999999982</v>
      </c>
    </row>
    <row r="21" spans="1:76" x14ac:dyDescent="0.25">
      <c r="A21" t="s">
        <v>445</v>
      </c>
      <c r="B21" s="1" t="s">
        <v>139</v>
      </c>
      <c r="C21" t="str">
        <f t="shared" ca="1" si="2"/>
        <v>BCRK</v>
      </c>
      <c r="D21" t="str">
        <f t="shared" ca="1" si="3"/>
        <v>Bear Creek #1</v>
      </c>
      <c r="E21" s="31">
        <f ca="1">'Module C Corrected'!CW21-'Module C Initial'!CW21</f>
        <v>3194.4899999999907</v>
      </c>
      <c r="F21" s="31">
        <f ca="1">'Module C Corrected'!CX21-'Module C Initial'!CX21</f>
        <v>6010.179999999993</v>
      </c>
      <c r="G21" s="31">
        <f ca="1">'Module C Corrected'!CY21-'Module C Initial'!CY21</f>
        <v>850.51000000000204</v>
      </c>
      <c r="H21" s="31">
        <f ca="1">'Module C Corrected'!CZ21-'Module C Initial'!CZ21</f>
        <v>192.21000000000095</v>
      </c>
      <c r="I21" s="31">
        <f ca="1">'Module C Corrected'!DA21-'Module C Initial'!DA21</f>
        <v>0</v>
      </c>
      <c r="J21" s="31">
        <f ca="1">'Module C Corrected'!DB21-'Module C Initial'!DB21</f>
        <v>606.88999999999942</v>
      </c>
      <c r="K21" s="31">
        <f ca="1">'Module C Corrected'!DC21-'Module C Initial'!DC21</f>
        <v>1914.429999999993</v>
      </c>
      <c r="L21" s="31">
        <f ca="1">'Module C Corrected'!DD21-'Module C Initial'!DD21</f>
        <v>4722.2900000000081</v>
      </c>
      <c r="M21" s="31">
        <f ca="1">'Module C Corrected'!DE21-'Module C Initial'!DE21</f>
        <v>2164.1000000000058</v>
      </c>
      <c r="N21" s="31">
        <f ca="1">'Module C Corrected'!DF21-'Module C Initial'!DF21</f>
        <v>2031.070000000007</v>
      </c>
      <c r="O21" s="31">
        <f ca="1">'Module C Corrected'!DG21-'Module C Initial'!DG21</f>
        <v>3556.0099999999802</v>
      </c>
      <c r="P21" s="31">
        <f ca="1">'Module C Corrected'!DH21-'Module C Initial'!DH21</f>
        <v>625.18000000000029</v>
      </c>
      <c r="Q21" s="32">
        <f ca="1">'Module C Corrected'!DI21-'Module C Initial'!DI21</f>
        <v>159.71999999999935</v>
      </c>
      <c r="R21" s="32">
        <f ca="1">'Module C Corrected'!DJ21-'Module C Initial'!DJ21</f>
        <v>300.51000000000022</v>
      </c>
      <c r="S21" s="32">
        <f ca="1">'Module C Corrected'!DK21-'Module C Initial'!DK21</f>
        <v>42.529999999999973</v>
      </c>
      <c r="T21" s="32">
        <f ca="1">'Module C Corrected'!DL21-'Module C Initial'!DL21</f>
        <v>9.6100000000000136</v>
      </c>
      <c r="U21" s="32">
        <f ca="1">'Module C Corrected'!DM21-'Module C Initial'!DM21</f>
        <v>0</v>
      </c>
      <c r="V21" s="32">
        <f ca="1">'Module C Corrected'!DN21-'Module C Initial'!DN21</f>
        <v>30.340000000000146</v>
      </c>
      <c r="W21" s="32">
        <f ca="1">'Module C Corrected'!DO21-'Module C Initial'!DO21</f>
        <v>95.7199999999998</v>
      </c>
      <c r="X21" s="32">
        <f ca="1">'Module C Corrected'!DP21-'Module C Initial'!DP21</f>
        <v>236.1200000000008</v>
      </c>
      <c r="Y21" s="32">
        <f ca="1">'Module C Corrected'!DQ21-'Module C Initial'!DQ21</f>
        <v>108.19999999999982</v>
      </c>
      <c r="Z21" s="32">
        <f ca="1">'Module C Corrected'!DR21-'Module C Initial'!DR21</f>
        <v>101.55000000000018</v>
      </c>
      <c r="AA21" s="32">
        <f ca="1">'Module C Corrected'!DS21-'Module C Initial'!DS21</f>
        <v>177.80000000000018</v>
      </c>
      <c r="AB21" s="32">
        <f ca="1">'Module C Corrected'!DT21-'Module C Initial'!DT21</f>
        <v>31.260000000000218</v>
      </c>
      <c r="AC21" s="31">
        <f ca="1">'Module C Corrected'!DU21-'Module C Initial'!DU21</f>
        <v>869.88000000000102</v>
      </c>
      <c r="AD21" s="31">
        <f ca="1">'Module C Corrected'!DV21-'Module C Initial'!DV21</f>
        <v>1622.5800000000017</v>
      </c>
      <c r="AE21" s="31">
        <f ca="1">'Module C Corrected'!DW21-'Module C Initial'!DW21</f>
        <v>227.81999999999971</v>
      </c>
      <c r="AF21" s="31">
        <f ca="1">'Module C Corrected'!DX21-'Module C Initial'!DX21</f>
        <v>51.029999999999973</v>
      </c>
      <c r="AG21" s="31">
        <f ca="1">'Module C Corrected'!DY21-'Module C Initial'!DY21</f>
        <v>0</v>
      </c>
      <c r="AH21" s="31">
        <f ca="1">'Module C Corrected'!DZ21-'Module C Initial'!DZ21</f>
        <v>158.35000000000036</v>
      </c>
      <c r="AI21" s="31">
        <f ca="1">'Module C Corrected'!EA21-'Module C Initial'!EA21</f>
        <v>495.19999999999709</v>
      </c>
      <c r="AJ21" s="31">
        <f ca="1">'Module C Corrected'!EB21-'Module C Initial'!EB21</f>
        <v>1210.489999999998</v>
      </c>
      <c r="AK21" s="31">
        <f ca="1">'Module C Corrected'!EC21-'Module C Initial'!EC21</f>
        <v>549.68000000000029</v>
      </c>
      <c r="AL21" s="31">
        <f ca="1">'Module C Corrected'!ED21-'Module C Initial'!ED21</f>
        <v>511.29999999999927</v>
      </c>
      <c r="AM21" s="31">
        <f ca="1">'Module C Corrected'!EE21-'Module C Initial'!EE21</f>
        <v>886.88000000000466</v>
      </c>
      <c r="AN21" s="31">
        <f ca="1">'Module C Corrected'!EF21-'Module C Initial'!EF21</f>
        <v>154.51000000000022</v>
      </c>
      <c r="AO21" s="32">
        <f t="shared" ca="1" si="27"/>
        <v>4224.0899999999911</v>
      </c>
      <c r="AP21" s="32">
        <f t="shared" ca="1" si="27"/>
        <v>7933.269999999995</v>
      </c>
      <c r="AQ21" s="32">
        <f t="shared" ca="1" si="27"/>
        <v>1120.8600000000017</v>
      </c>
      <c r="AR21" s="32">
        <f t="shared" ca="1" si="27"/>
        <v>252.85000000000093</v>
      </c>
      <c r="AS21" s="32">
        <f t="shared" ca="1" si="27"/>
        <v>0</v>
      </c>
      <c r="AT21" s="32">
        <f t="shared" ca="1" si="27"/>
        <v>795.57999999999993</v>
      </c>
      <c r="AU21" s="32">
        <f t="shared" ca="1" si="27"/>
        <v>2505.3499999999899</v>
      </c>
      <c r="AV21" s="32">
        <f t="shared" ca="1" si="27"/>
        <v>6168.9000000000069</v>
      </c>
      <c r="AW21" s="32">
        <f t="shared" ca="1" si="27"/>
        <v>2821.9800000000059</v>
      </c>
      <c r="AX21" s="32">
        <f t="shared" ca="1" si="27"/>
        <v>2643.9200000000064</v>
      </c>
      <c r="AY21" s="32">
        <f t="shared" ca="1" si="27"/>
        <v>4620.689999999985</v>
      </c>
      <c r="AZ21" s="32">
        <f t="shared" ca="1" si="27"/>
        <v>810.95000000000073</v>
      </c>
      <c r="BA21" s="31">
        <f t="shared" ca="1" si="28"/>
        <v>53.04</v>
      </c>
      <c r="BB21" s="31">
        <f t="shared" ca="1" si="5"/>
        <v>99.79</v>
      </c>
      <c r="BC21" s="31">
        <f t="shared" ca="1" si="6"/>
        <v>14.12</v>
      </c>
      <c r="BD21" s="31">
        <f t="shared" ca="1" si="7"/>
        <v>3.19</v>
      </c>
      <c r="BE21" s="31">
        <f t="shared" ca="1" si="8"/>
        <v>0</v>
      </c>
      <c r="BF21" s="31">
        <f t="shared" ca="1" si="9"/>
        <v>10.08</v>
      </c>
      <c r="BG21" s="31">
        <f t="shared" ca="1" si="10"/>
        <v>31.78</v>
      </c>
      <c r="BH21" s="31">
        <f t="shared" ca="1" si="11"/>
        <v>78.400000000000006</v>
      </c>
      <c r="BI21" s="31">
        <f t="shared" ca="1" si="12"/>
        <v>35.93</v>
      </c>
      <c r="BJ21" s="31">
        <f t="shared" ca="1" si="13"/>
        <v>33.72</v>
      </c>
      <c r="BK21" s="31">
        <f t="shared" ca="1" si="14"/>
        <v>59.04</v>
      </c>
      <c r="BL21" s="31">
        <f t="shared" ca="1" si="15"/>
        <v>10.38</v>
      </c>
      <c r="BM21" s="32">
        <f t="shared" ca="1" si="29"/>
        <v>4277.129999999991</v>
      </c>
      <c r="BN21" s="32">
        <f t="shared" ca="1" si="16"/>
        <v>8033.0599999999949</v>
      </c>
      <c r="BO21" s="32">
        <f t="shared" ca="1" si="17"/>
        <v>1134.9800000000016</v>
      </c>
      <c r="BP21" s="32">
        <f t="shared" ca="1" si="18"/>
        <v>256.04000000000093</v>
      </c>
      <c r="BQ21" s="32">
        <f t="shared" ca="1" si="19"/>
        <v>0</v>
      </c>
      <c r="BR21" s="32">
        <f t="shared" ca="1" si="20"/>
        <v>805.66</v>
      </c>
      <c r="BS21" s="32">
        <f t="shared" ca="1" si="21"/>
        <v>2537.1299999999901</v>
      </c>
      <c r="BT21" s="32">
        <f t="shared" ca="1" si="22"/>
        <v>6247.3000000000065</v>
      </c>
      <c r="BU21" s="32">
        <f t="shared" ca="1" si="23"/>
        <v>2857.9100000000058</v>
      </c>
      <c r="BV21" s="32">
        <f t="shared" ca="1" si="24"/>
        <v>2677.6400000000062</v>
      </c>
      <c r="BW21" s="32">
        <f t="shared" ca="1" si="25"/>
        <v>4679.729999999985</v>
      </c>
      <c r="BX21" s="32">
        <f t="shared" ca="1" si="26"/>
        <v>821.33000000000072</v>
      </c>
    </row>
    <row r="22" spans="1:76" x14ac:dyDescent="0.25">
      <c r="A22" t="s">
        <v>444</v>
      </c>
      <c r="B22" s="1" t="s">
        <v>123</v>
      </c>
      <c r="C22" t="str">
        <f t="shared" ca="1" si="2"/>
        <v>BIG</v>
      </c>
      <c r="D22" t="str">
        <f t="shared" ca="1" si="3"/>
        <v>Bighorn Hydro Facility</v>
      </c>
      <c r="E22" s="31">
        <f ca="1">'Module C Corrected'!CW22-'Module C Initial'!CW22</f>
        <v>1174.6299999999974</v>
      </c>
      <c r="F22" s="31">
        <f ca="1">'Module C Corrected'!CX22-'Module C Initial'!CX22</f>
        <v>2092.3399999999965</v>
      </c>
      <c r="G22" s="31">
        <f ca="1">'Module C Corrected'!CY22-'Module C Initial'!CY22</f>
        <v>994.14000000000669</v>
      </c>
      <c r="H22" s="31">
        <f ca="1">'Module C Corrected'!CZ22-'Module C Initial'!CZ22</f>
        <v>1005.4399999999951</v>
      </c>
      <c r="I22" s="31">
        <f ca="1">'Module C Corrected'!DA22-'Module C Initial'!DA22</f>
        <v>575.36999999999534</v>
      </c>
      <c r="J22" s="31">
        <f ca="1">'Module C Corrected'!DB22-'Module C Initial'!DB22</f>
        <v>1429.3999999999942</v>
      </c>
      <c r="K22" s="31">
        <f ca="1">'Module C Corrected'!DC22-'Module C Initial'!DC22</f>
        <v>1627.3999999999942</v>
      </c>
      <c r="L22" s="31">
        <f ca="1">'Module C Corrected'!DD22-'Module C Initial'!DD22</f>
        <v>2996.3699999999953</v>
      </c>
      <c r="M22" s="31">
        <f ca="1">'Module C Corrected'!DE22-'Module C Initial'!DE22</f>
        <v>1710.9699999999866</v>
      </c>
      <c r="N22" s="31">
        <f ca="1">'Module C Corrected'!DF22-'Module C Initial'!DF22</f>
        <v>1535.3399999999965</v>
      </c>
      <c r="O22" s="31">
        <f ca="1">'Module C Corrected'!DG22-'Module C Initial'!DG22</f>
        <v>2549.5300000000279</v>
      </c>
      <c r="P22" s="31">
        <f ca="1">'Module C Corrected'!DH22-'Module C Initial'!DH22</f>
        <v>1312.0800000000017</v>
      </c>
      <c r="Q22" s="32">
        <f ca="1">'Module C Corrected'!DI22-'Module C Initial'!DI22</f>
        <v>58.739999999999782</v>
      </c>
      <c r="R22" s="32">
        <f ca="1">'Module C Corrected'!DJ22-'Module C Initial'!DJ22</f>
        <v>104.61999999999989</v>
      </c>
      <c r="S22" s="32">
        <f ca="1">'Module C Corrected'!DK22-'Module C Initial'!DK22</f>
        <v>49.709999999999809</v>
      </c>
      <c r="T22" s="32">
        <f ca="1">'Module C Corrected'!DL22-'Module C Initial'!DL22</f>
        <v>50.269999999999982</v>
      </c>
      <c r="U22" s="32">
        <f ca="1">'Module C Corrected'!DM22-'Module C Initial'!DM22</f>
        <v>28.769999999999982</v>
      </c>
      <c r="V22" s="32">
        <f ca="1">'Module C Corrected'!DN22-'Module C Initial'!DN22</f>
        <v>71.4699999999998</v>
      </c>
      <c r="W22" s="32">
        <f ca="1">'Module C Corrected'!DO22-'Module C Initial'!DO22</f>
        <v>81.369999999999891</v>
      </c>
      <c r="X22" s="32">
        <f ca="1">'Module C Corrected'!DP22-'Module C Initial'!DP22</f>
        <v>149.80999999999949</v>
      </c>
      <c r="Y22" s="32">
        <f ca="1">'Module C Corrected'!DQ22-'Module C Initial'!DQ22</f>
        <v>85.549999999999272</v>
      </c>
      <c r="Z22" s="32">
        <f ca="1">'Module C Corrected'!DR22-'Module C Initial'!DR22</f>
        <v>76.770000000000437</v>
      </c>
      <c r="AA22" s="32">
        <f ca="1">'Module C Corrected'!DS22-'Module C Initial'!DS22</f>
        <v>127.48000000000047</v>
      </c>
      <c r="AB22" s="32">
        <f ca="1">'Module C Corrected'!DT22-'Module C Initial'!DT22</f>
        <v>65.599999999999909</v>
      </c>
      <c r="AC22" s="31">
        <f ca="1">'Module C Corrected'!DU22-'Module C Initial'!DU22</f>
        <v>319.86000000000058</v>
      </c>
      <c r="AD22" s="31">
        <f ca="1">'Module C Corrected'!DV22-'Module C Initial'!DV22</f>
        <v>564.87999999999738</v>
      </c>
      <c r="AE22" s="31">
        <f ca="1">'Module C Corrected'!DW22-'Module C Initial'!DW22</f>
        <v>266.29999999999927</v>
      </c>
      <c r="AF22" s="31">
        <f ca="1">'Module C Corrected'!DX22-'Module C Initial'!DX22</f>
        <v>266.97000000000116</v>
      </c>
      <c r="AG22" s="31">
        <f ca="1">'Module C Corrected'!DY22-'Module C Initial'!DY22</f>
        <v>151.47000000000025</v>
      </c>
      <c r="AH22" s="31">
        <f ca="1">'Module C Corrected'!DZ22-'Module C Initial'!DZ22</f>
        <v>372.97000000000116</v>
      </c>
      <c r="AI22" s="31">
        <f ca="1">'Module C Corrected'!EA22-'Module C Initial'!EA22</f>
        <v>420.95999999999913</v>
      </c>
      <c r="AJ22" s="31">
        <f ca="1">'Module C Corrected'!EB22-'Module C Initial'!EB22</f>
        <v>768.06999999999971</v>
      </c>
      <c r="AK22" s="31">
        <f ca="1">'Module C Corrected'!EC22-'Module C Initial'!EC22</f>
        <v>434.57999999999811</v>
      </c>
      <c r="AL22" s="31">
        <f ca="1">'Module C Corrected'!ED22-'Module C Initial'!ED22</f>
        <v>386.51000000000204</v>
      </c>
      <c r="AM22" s="31">
        <f ca="1">'Module C Corrected'!EE22-'Module C Initial'!EE22</f>
        <v>635.85999999999331</v>
      </c>
      <c r="AN22" s="31">
        <f ca="1">'Module C Corrected'!EF22-'Module C Initial'!EF22</f>
        <v>324.27000000000044</v>
      </c>
      <c r="AO22" s="32">
        <f t="shared" ca="1" si="27"/>
        <v>1553.2299999999977</v>
      </c>
      <c r="AP22" s="32">
        <f t="shared" ca="1" si="27"/>
        <v>2761.8399999999938</v>
      </c>
      <c r="AQ22" s="32">
        <f t="shared" ca="1" si="27"/>
        <v>1310.1500000000058</v>
      </c>
      <c r="AR22" s="32">
        <f t="shared" ca="1" si="27"/>
        <v>1322.6799999999962</v>
      </c>
      <c r="AS22" s="32">
        <f t="shared" ca="1" si="27"/>
        <v>755.60999999999558</v>
      </c>
      <c r="AT22" s="32">
        <f t="shared" ca="1" si="27"/>
        <v>1873.8399999999951</v>
      </c>
      <c r="AU22" s="32">
        <f t="shared" ca="1" si="27"/>
        <v>2129.7299999999932</v>
      </c>
      <c r="AV22" s="32">
        <f t="shared" ca="1" si="27"/>
        <v>3914.2499999999945</v>
      </c>
      <c r="AW22" s="32">
        <f t="shared" ca="1" si="27"/>
        <v>2231.099999999984</v>
      </c>
      <c r="AX22" s="32">
        <f t="shared" ca="1" si="27"/>
        <v>1998.619999999999</v>
      </c>
      <c r="AY22" s="32">
        <f t="shared" ca="1" si="27"/>
        <v>3312.8700000000217</v>
      </c>
      <c r="AZ22" s="32">
        <f t="shared" ca="1" si="27"/>
        <v>1701.9500000000021</v>
      </c>
      <c r="BA22" s="31">
        <f t="shared" ca="1" si="28"/>
        <v>19.5</v>
      </c>
      <c r="BB22" s="31">
        <f t="shared" ca="1" si="5"/>
        <v>34.74</v>
      </c>
      <c r="BC22" s="31">
        <f t="shared" ca="1" si="6"/>
        <v>16.510000000000002</v>
      </c>
      <c r="BD22" s="31">
        <f t="shared" ca="1" si="7"/>
        <v>16.690000000000001</v>
      </c>
      <c r="BE22" s="31">
        <f t="shared" ca="1" si="8"/>
        <v>9.5500000000000007</v>
      </c>
      <c r="BF22" s="31">
        <f t="shared" ca="1" si="9"/>
        <v>23.73</v>
      </c>
      <c r="BG22" s="31">
        <f t="shared" ca="1" si="10"/>
        <v>27.02</v>
      </c>
      <c r="BH22" s="31">
        <f t="shared" ca="1" si="11"/>
        <v>49.75</v>
      </c>
      <c r="BI22" s="31">
        <f t="shared" ca="1" si="12"/>
        <v>28.41</v>
      </c>
      <c r="BJ22" s="31">
        <f t="shared" ca="1" si="13"/>
        <v>25.49</v>
      </c>
      <c r="BK22" s="31">
        <f t="shared" ca="1" si="14"/>
        <v>42.33</v>
      </c>
      <c r="BL22" s="31">
        <f t="shared" ca="1" si="15"/>
        <v>21.78</v>
      </c>
      <c r="BM22" s="32">
        <f t="shared" ca="1" si="29"/>
        <v>1572.7299999999977</v>
      </c>
      <c r="BN22" s="32">
        <f t="shared" ca="1" si="16"/>
        <v>2796.5799999999936</v>
      </c>
      <c r="BO22" s="32">
        <f t="shared" ca="1" si="17"/>
        <v>1326.6600000000058</v>
      </c>
      <c r="BP22" s="32">
        <f t="shared" ca="1" si="18"/>
        <v>1339.3699999999963</v>
      </c>
      <c r="BQ22" s="32">
        <f t="shared" ca="1" si="19"/>
        <v>765.15999999999553</v>
      </c>
      <c r="BR22" s="32">
        <f t="shared" ca="1" si="20"/>
        <v>1897.5699999999952</v>
      </c>
      <c r="BS22" s="32">
        <f t="shared" ca="1" si="21"/>
        <v>2156.7499999999932</v>
      </c>
      <c r="BT22" s="32">
        <f t="shared" ca="1" si="22"/>
        <v>3963.9999999999945</v>
      </c>
      <c r="BU22" s="32">
        <f t="shared" ca="1" si="23"/>
        <v>2259.5099999999838</v>
      </c>
      <c r="BV22" s="32">
        <f t="shared" ca="1" si="24"/>
        <v>2024.109999999999</v>
      </c>
      <c r="BW22" s="32">
        <f t="shared" ca="1" si="25"/>
        <v>3355.2000000000216</v>
      </c>
      <c r="BX22" s="32">
        <f t="shared" ca="1" si="26"/>
        <v>1723.7300000000021</v>
      </c>
    </row>
    <row r="23" spans="1:76" x14ac:dyDescent="0.25">
      <c r="A23" t="s">
        <v>444</v>
      </c>
      <c r="B23" s="1" t="s">
        <v>124</v>
      </c>
      <c r="C23" t="str">
        <f t="shared" ca="1" si="2"/>
        <v>BPW</v>
      </c>
      <c r="D23" t="str">
        <f t="shared" ca="1" si="3"/>
        <v>Bearspaw Hydro Facility</v>
      </c>
      <c r="E23" s="31">
        <f ca="1">'Module C Corrected'!CW23-'Module C Initial'!CW23</f>
        <v>304.11999999999989</v>
      </c>
      <c r="F23" s="31">
        <f ca="1">'Module C Corrected'!CX23-'Module C Initial'!CX23</f>
        <v>420.60000000000105</v>
      </c>
      <c r="G23" s="31">
        <f ca="1">'Module C Corrected'!CY23-'Module C Initial'!CY23</f>
        <v>190</v>
      </c>
      <c r="H23" s="31">
        <f ca="1">'Module C Corrected'!CZ23-'Module C Initial'!CZ23</f>
        <v>221.75</v>
      </c>
      <c r="I23" s="31">
        <f ca="1">'Module C Corrected'!DA23-'Module C Initial'!DA23</f>
        <v>199.86999999999989</v>
      </c>
      <c r="J23" s="31">
        <f ca="1">'Module C Corrected'!DB23-'Module C Initial'!DB23</f>
        <v>565.8799999999992</v>
      </c>
      <c r="K23" s="31">
        <f ca="1">'Module C Corrected'!DC23-'Module C Initial'!DC23</f>
        <v>518.88000000000102</v>
      </c>
      <c r="L23" s="31">
        <f ca="1">'Module C Corrected'!DD23-'Module C Initial'!DD23</f>
        <v>961.5099999999984</v>
      </c>
      <c r="M23" s="31">
        <f ca="1">'Module C Corrected'!DE23-'Module C Initial'!DE23</f>
        <v>581.47000000000116</v>
      </c>
      <c r="N23" s="31">
        <f ca="1">'Module C Corrected'!DF23-'Module C Initial'!DF23</f>
        <v>355.36000000000058</v>
      </c>
      <c r="O23" s="31">
        <f ca="1">'Module C Corrected'!DG23-'Module C Initial'!DG23</f>
        <v>307.75000000000091</v>
      </c>
      <c r="P23" s="31">
        <f ca="1">'Module C Corrected'!DH23-'Module C Initial'!DH23</f>
        <v>193.02999999999975</v>
      </c>
      <c r="Q23" s="32">
        <f ca="1">'Module C Corrected'!DI23-'Module C Initial'!DI23</f>
        <v>15.209999999999994</v>
      </c>
      <c r="R23" s="32">
        <f ca="1">'Module C Corrected'!DJ23-'Module C Initial'!DJ23</f>
        <v>21.03</v>
      </c>
      <c r="S23" s="32">
        <f ca="1">'Module C Corrected'!DK23-'Module C Initial'!DK23</f>
        <v>9.5</v>
      </c>
      <c r="T23" s="32">
        <f ca="1">'Module C Corrected'!DL23-'Module C Initial'!DL23</f>
        <v>11.090000000000003</v>
      </c>
      <c r="U23" s="32">
        <f ca="1">'Module C Corrected'!DM23-'Module C Initial'!DM23</f>
        <v>9.9999999999999858</v>
      </c>
      <c r="V23" s="32">
        <f ca="1">'Module C Corrected'!DN23-'Module C Initial'!DN23</f>
        <v>28.29000000000002</v>
      </c>
      <c r="W23" s="32">
        <f ca="1">'Module C Corrected'!DO23-'Module C Initial'!DO23</f>
        <v>25.940000000000055</v>
      </c>
      <c r="X23" s="32">
        <f ca="1">'Module C Corrected'!DP23-'Module C Initial'!DP23</f>
        <v>48.069999999999936</v>
      </c>
      <c r="Y23" s="32">
        <f ca="1">'Module C Corrected'!DQ23-'Module C Initial'!DQ23</f>
        <v>29.069999999999936</v>
      </c>
      <c r="Z23" s="32">
        <f ca="1">'Module C Corrected'!DR23-'Module C Initial'!DR23</f>
        <v>17.770000000000039</v>
      </c>
      <c r="AA23" s="32">
        <f ca="1">'Module C Corrected'!DS23-'Module C Initial'!DS23</f>
        <v>15.379999999999995</v>
      </c>
      <c r="AB23" s="32">
        <f ca="1">'Module C Corrected'!DT23-'Module C Initial'!DT23</f>
        <v>9.6500000000000057</v>
      </c>
      <c r="AC23" s="31">
        <f ca="1">'Module C Corrected'!DU23-'Module C Initial'!DU23</f>
        <v>82.82</v>
      </c>
      <c r="AD23" s="31">
        <f ca="1">'Module C Corrected'!DV23-'Module C Initial'!DV23</f>
        <v>113.55000000000001</v>
      </c>
      <c r="AE23" s="31">
        <f ca="1">'Module C Corrected'!DW23-'Module C Initial'!DW23</f>
        <v>50.889999999999986</v>
      </c>
      <c r="AF23" s="31">
        <f ca="1">'Module C Corrected'!DX23-'Module C Initial'!DX23</f>
        <v>58.879999999999995</v>
      </c>
      <c r="AG23" s="31">
        <f ca="1">'Module C Corrected'!DY23-'Module C Initial'!DY23</f>
        <v>52.620000000000005</v>
      </c>
      <c r="AH23" s="31">
        <f ca="1">'Module C Corrected'!DZ23-'Module C Initial'!DZ23</f>
        <v>147.66000000000008</v>
      </c>
      <c r="AI23" s="31">
        <f ca="1">'Module C Corrected'!EA23-'Module C Initial'!EA23</f>
        <v>134.2199999999998</v>
      </c>
      <c r="AJ23" s="31">
        <f ca="1">'Module C Corrected'!EB23-'Module C Initial'!EB23</f>
        <v>246.47000000000025</v>
      </c>
      <c r="AK23" s="31">
        <f ca="1">'Module C Corrected'!EC23-'Module C Initial'!EC23</f>
        <v>147.69000000000005</v>
      </c>
      <c r="AL23" s="31">
        <f ca="1">'Module C Corrected'!ED23-'Module C Initial'!ED23</f>
        <v>89.460000000000036</v>
      </c>
      <c r="AM23" s="31">
        <f ca="1">'Module C Corrected'!EE23-'Module C Initial'!EE23</f>
        <v>76.75</v>
      </c>
      <c r="AN23" s="31">
        <f ca="1">'Module C Corrected'!EF23-'Module C Initial'!EF23</f>
        <v>47.699999999999932</v>
      </c>
      <c r="AO23" s="32">
        <f t="shared" ca="1" si="27"/>
        <v>402.14999999999986</v>
      </c>
      <c r="AP23" s="32">
        <f t="shared" ca="1" si="27"/>
        <v>555.18000000000097</v>
      </c>
      <c r="AQ23" s="32">
        <f t="shared" ca="1" si="27"/>
        <v>250.39</v>
      </c>
      <c r="AR23" s="32">
        <f t="shared" ca="1" si="27"/>
        <v>291.72000000000003</v>
      </c>
      <c r="AS23" s="32">
        <f t="shared" ca="1" si="27"/>
        <v>262.4899999999999</v>
      </c>
      <c r="AT23" s="32">
        <f t="shared" ca="1" si="27"/>
        <v>741.82999999999925</v>
      </c>
      <c r="AU23" s="32">
        <f t="shared" ca="1" si="27"/>
        <v>679.04000000000087</v>
      </c>
      <c r="AV23" s="32">
        <f t="shared" ca="1" si="27"/>
        <v>1256.0499999999986</v>
      </c>
      <c r="AW23" s="32">
        <f t="shared" ca="1" si="27"/>
        <v>758.23000000000116</v>
      </c>
      <c r="AX23" s="32">
        <f t="shared" ca="1" si="27"/>
        <v>462.59000000000066</v>
      </c>
      <c r="AY23" s="32">
        <f t="shared" ca="1" si="27"/>
        <v>399.8800000000009</v>
      </c>
      <c r="AZ23" s="32">
        <f t="shared" ca="1" si="27"/>
        <v>250.37999999999968</v>
      </c>
      <c r="BA23" s="31">
        <f t="shared" ca="1" si="28"/>
        <v>5.05</v>
      </c>
      <c r="BB23" s="31">
        <f t="shared" ca="1" si="5"/>
        <v>6.98</v>
      </c>
      <c r="BC23" s="31">
        <f t="shared" ca="1" si="6"/>
        <v>3.15</v>
      </c>
      <c r="BD23" s="31">
        <f t="shared" ca="1" si="7"/>
        <v>3.68</v>
      </c>
      <c r="BE23" s="31">
        <f t="shared" ca="1" si="8"/>
        <v>3.32</v>
      </c>
      <c r="BF23" s="31">
        <f t="shared" ca="1" si="9"/>
        <v>9.4</v>
      </c>
      <c r="BG23" s="31">
        <f t="shared" ca="1" si="10"/>
        <v>8.61</v>
      </c>
      <c r="BH23" s="31">
        <f t="shared" ca="1" si="11"/>
        <v>15.96</v>
      </c>
      <c r="BI23" s="31">
        <f t="shared" ca="1" si="12"/>
        <v>9.65</v>
      </c>
      <c r="BJ23" s="31">
        <f t="shared" ca="1" si="13"/>
        <v>5.9</v>
      </c>
      <c r="BK23" s="31">
        <f t="shared" ca="1" si="14"/>
        <v>5.1100000000000003</v>
      </c>
      <c r="BL23" s="31">
        <f t="shared" ca="1" si="15"/>
        <v>3.2</v>
      </c>
      <c r="BM23" s="32">
        <f t="shared" ca="1" si="29"/>
        <v>407.19999999999987</v>
      </c>
      <c r="BN23" s="32">
        <f t="shared" ca="1" si="16"/>
        <v>562.16000000000099</v>
      </c>
      <c r="BO23" s="32">
        <f t="shared" ca="1" si="17"/>
        <v>253.54</v>
      </c>
      <c r="BP23" s="32">
        <f t="shared" ca="1" si="18"/>
        <v>295.40000000000003</v>
      </c>
      <c r="BQ23" s="32">
        <f t="shared" ca="1" si="19"/>
        <v>265.80999999999989</v>
      </c>
      <c r="BR23" s="32">
        <f t="shared" ca="1" si="20"/>
        <v>751.22999999999922</v>
      </c>
      <c r="BS23" s="32">
        <f t="shared" ca="1" si="21"/>
        <v>687.65000000000089</v>
      </c>
      <c r="BT23" s="32">
        <f t="shared" ca="1" si="22"/>
        <v>1272.0099999999986</v>
      </c>
      <c r="BU23" s="32">
        <f t="shared" ca="1" si="23"/>
        <v>767.88000000000113</v>
      </c>
      <c r="BV23" s="32">
        <f t="shared" ca="1" si="24"/>
        <v>468.49000000000063</v>
      </c>
      <c r="BW23" s="32">
        <f t="shared" ca="1" si="25"/>
        <v>404.99000000000092</v>
      </c>
      <c r="BX23" s="32">
        <f t="shared" ca="1" si="26"/>
        <v>253.57999999999967</v>
      </c>
    </row>
    <row r="24" spans="1:76" x14ac:dyDescent="0.25">
      <c r="A24" t="s">
        <v>446</v>
      </c>
      <c r="B24" s="1" t="s">
        <v>12</v>
      </c>
      <c r="C24" t="str">
        <f t="shared" ca="1" si="2"/>
        <v>BR3</v>
      </c>
      <c r="D24" t="str">
        <f t="shared" ca="1" si="3"/>
        <v>Battle River #3</v>
      </c>
      <c r="E24" s="31">
        <f ca="1">'Module C Corrected'!CW24-'Module C Initial'!CW24</f>
        <v>2435.8500000000931</v>
      </c>
      <c r="F24" s="31">
        <f ca="1">'Module C Corrected'!CX24-'Module C Initial'!CX24</f>
        <v>3546.3400000000838</v>
      </c>
      <c r="G24" s="31">
        <f ca="1">'Module C Corrected'!CY24-'Module C Initial'!CY24</f>
        <v>1550.4499999999534</v>
      </c>
      <c r="H24" s="31">
        <f ca="1">'Module C Corrected'!CZ24-'Module C Initial'!CZ24</f>
        <v>1506.7200000000303</v>
      </c>
      <c r="I24" s="31">
        <f ca="1">'Module C Corrected'!DA24-'Module C Initial'!DA24</f>
        <v>732.86999999999534</v>
      </c>
      <c r="J24" s="31">
        <f ca="1">'Module C Corrected'!DB24-'Module C Initial'!DB24</f>
        <v>1135.0100000000093</v>
      </c>
      <c r="K24" s="31">
        <f ca="1">'Module C Corrected'!DC24-'Module C Initial'!DC24</f>
        <v>1957.8999999999069</v>
      </c>
      <c r="L24" s="31">
        <f ca="1">'Module C Corrected'!DD24-'Module C Initial'!DD24</f>
        <v>3958.809999999823</v>
      </c>
      <c r="M24" s="31">
        <f ca="1">'Module C Corrected'!DE24-'Module C Initial'!DE24</f>
        <v>3021.7700000000186</v>
      </c>
      <c r="N24" s="31">
        <f ca="1">'Module C Corrected'!DF24-'Module C Initial'!DF24</f>
        <v>1927.1700000000419</v>
      </c>
      <c r="O24" s="31">
        <f ca="1">'Module C Corrected'!DG24-'Module C Initial'!DG24</f>
        <v>2950.5399999999208</v>
      </c>
      <c r="P24" s="31">
        <f ca="1">'Module C Corrected'!DH24-'Module C Initial'!DH24</f>
        <v>1573.679999999993</v>
      </c>
      <c r="Q24" s="32">
        <f ca="1">'Module C Corrected'!DI24-'Module C Initial'!DI24</f>
        <v>121.79000000000087</v>
      </c>
      <c r="R24" s="32">
        <f ca="1">'Module C Corrected'!DJ24-'Module C Initial'!DJ24</f>
        <v>177.31999999999971</v>
      </c>
      <c r="S24" s="32">
        <f ca="1">'Module C Corrected'!DK24-'Module C Initial'!DK24</f>
        <v>77.530000000000655</v>
      </c>
      <c r="T24" s="32">
        <f ca="1">'Module C Corrected'!DL24-'Module C Initial'!DL24</f>
        <v>75.340000000000146</v>
      </c>
      <c r="U24" s="32">
        <f ca="1">'Module C Corrected'!DM24-'Module C Initial'!DM24</f>
        <v>36.650000000000546</v>
      </c>
      <c r="V24" s="32">
        <f ca="1">'Module C Corrected'!DN24-'Module C Initial'!DN24</f>
        <v>56.75</v>
      </c>
      <c r="W24" s="32">
        <f ca="1">'Module C Corrected'!DO24-'Module C Initial'!DO24</f>
        <v>97.890000000000327</v>
      </c>
      <c r="X24" s="32">
        <f ca="1">'Module C Corrected'!DP24-'Module C Initial'!DP24</f>
        <v>197.94000000000051</v>
      </c>
      <c r="Y24" s="32">
        <f ca="1">'Module C Corrected'!DQ24-'Module C Initial'!DQ24</f>
        <v>151.07999999999993</v>
      </c>
      <c r="Z24" s="32">
        <f ca="1">'Module C Corrected'!DR24-'Module C Initial'!DR24</f>
        <v>96.360000000000582</v>
      </c>
      <c r="AA24" s="32">
        <f ca="1">'Module C Corrected'!DS24-'Module C Initial'!DS24</f>
        <v>147.52999999999884</v>
      </c>
      <c r="AB24" s="32">
        <f ca="1">'Module C Corrected'!DT24-'Module C Initial'!DT24</f>
        <v>78.680000000000291</v>
      </c>
      <c r="AC24" s="31">
        <f ca="1">'Module C Corrected'!DU24-'Module C Initial'!DU24</f>
        <v>663.29999999998836</v>
      </c>
      <c r="AD24" s="31">
        <f ca="1">'Module C Corrected'!DV24-'Module C Initial'!DV24</f>
        <v>957.41000000000349</v>
      </c>
      <c r="AE24" s="31">
        <f ca="1">'Module C Corrected'!DW24-'Module C Initial'!DW24</f>
        <v>415.30999999999767</v>
      </c>
      <c r="AF24" s="31">
        <f ca="1">'Module C Corrected'!DX24-'Module C Initial'!DX24</f>
        <v>400.08000000000175</v>
      </c>
      <c r="AG24" s="31">
        <f ca="1">'Module C Corrected'!DY24-'Module C Initial'!DY24</f>
        <v>192.94000000000233</v>
      </c>
      <c r="AH24" s="31">
        <f ca="1">'Module C Corrected'!DZ24-'Module C Initial'!DZ24</f>
        <v>296.15999999999622</v>
      </c>
      <c r="AI24" s="31">
        <f ca="1">'Module C Corrected'!EA24-'Module C Initial'!EA24</f>
        <v>506.44999999999709</v>
      </c>
      <c r="AJ24" s="31">
        <f ca="1">'Module C Corrected'!EB24-'Module C Initial'!EB24</f>
        <v>1014.7799999999988</v>
      </c>
      <c r="AK24" s="31">
        <f ca="1">'Module C Corrected'!EC24-'Module C Initial'!EC24</f>
        <v>767.52000000000407</v>
      </c>
      <c r="AL24" s="31">
        <f ca="1">'Module C Corrected'!ED24-'Module C Initial'!ED24</f>
        <v>485.15000000000146</v>
      </c>
      <c r="AM24" s="31">
        <f ca="1">'Module C Corrected'!EE24-'Module C Initial'!EE24</f>
        <v>735.86999999999534</v>
      </c>
      <c r="AN24" s="31">
        <f ca="1">'Module C Corrected'!EF24-'Module C Initial'!EF24</f>
        <v>388.93000000000029</v>
      </c>
      <c r="AO24" s="32">
        <f t="shared" ca="1" si="27"/>
        <v>3220.9400000000824</v>
      </c>
      <c r="AP24" s="32">
        <f t="shared" ca="1" si="27"/>
        <v>4681.070000000087</v>
      </c>
      <c r="AQ24" s="32">
        <f t="shared" ca="1" si="27"/>
        <v>2043.2899999999518</v>
      </c>
      <c r="AR24" s="32">
        <f t="shared" ca="1" si="27"/>
        <v>1982.1400000000322</v>
      </c>
      <c r="AS24" s="32">
        <f t="shared" ca="1" si="27"/>
        <v>962.45999999999822</v>
      </c>
      <c r="AT24" s="32">
        <f t="shared" ca="1" si="27"/>
        <v>1487.9200000000055</v>
      </c>
      <c r="AU24" s="32">
        <f t="shared" ca="1" si="27"/>
        <v>2562.2399999999043</v>
      </c>
      <c r="AV24" s="32">
        <f t="shared" ca="1" si="27"/>
        <v>5171.5299999998224</v>
      </c>
      <c r="AW24" s="32">
        <f t="shared" ca="1" si="27"/>
        <v>3940.3700000000226</v>
      </c>
      <c r="AX24" s="32">
        <f t="shared" ca="1" si="27"/>
        <v>2508.6800000000439</v>
      </c>
      <c r="AY24" s="32">
        <f t="shared" ca="1" si="27"/>
        <v>3833.939999999915</v>
      </c>
      <c r="AZ24" s="32">
        <f t="shared" ca="1" si="27"/>
        <v>2041.2899999999936</v>
      </c>
      <c r="BA24" s="31">
        <f t="shared" ca="1" si="28"/>
        <v>40.44</v>
      </c>
      <c r="BB24" s="31">
        <f t="shared" ca="1" si="5"/>
        <v>58.88</v>
      </c>
      <c r="BC24" s="31">
        <f t="shared" ca="1" si="6"/>
        <v>25.74</v>
      </c>
      <c r="BD24" s="31">
        <f t="shared" ca="1" si="7"/>
        <v>25.02</v>
      </c>
      <c r="BE24" s="31">
        <f t="shared" ca="1" si="8"/>
        <v>12.17</v>
      </c>
      <c r="BF24" s="31">
        <f t="shared" ca="1" si="9"/>
        <v>18.84</v>
      </c>
      <c r="BG24" s="31">
        <f t="shared" ca="1" si="10"/>
        <v>32.51</v>
      </c>
      <c r="BH24" s="31">
        <f t="shared" ca="1" si="11"/>
        <v>65.73</v>
      </c>
      <c r="BI24" s="31">
        <f t="shared" ca="1" si="12"/>
        <v>50.17</v>
      </c>
      <c r="BJ24" s="31">
        <f t="shared" ca="1" si="13"/>
        <v>32</v>
      </c>
      <c r="BK24" s="31">
        <f t="shared" ca="1" si="14"/>
        <v>48.99</v>
      </c>
      <c r="BL24" s="31">
        <f t="shared" ca="1" si="15"/>
        <v>26.13</v>
      </c>
      <c r="BM24" s="32">
        <f t="shared" ca="1" si="29"/>
        <v>3261.3800000000824</v>
      </c>
      <c r="BN24" s="32">
        <f t="shared" ca="1" si="16"/>
        <v>4739.9500000000871</v>
      </c>
      <c r="BO24" s="32">
        <f t="shared" ca="1" si="17"/>
        <v>2069.0299999999515</v>
      </c>
      <c r="BP24" s="32">
        <f t="shared" ca="1" si="18"/>
        <v>2007.1600000000321</v>
      </c>
      <c r="BQ24" s="32">
        <f t="shared" ca="1" si="19"/>
        <v>974.62999999999818</v>
      </c>
      <c r="BR24" s="32">
        <f t="shared" ca="1" si="20"/>
        <v>1506.7600000000054</v>
      </c>
      <c r="BS24" s="32">
        <f t="shared" ca="1" si="21"/>
        <v>2594.7499999999045</v>
      </c>
      <c r="BT24" s="32">
        <f t="shared" ca="1" si="22"/>
        <v>5237.259999999822</v>
      </c>
      <c r="BU24" s="32">
        <f t="shared" ca="1" si="23"/>
        <v>3990.5400000000227</v>
      </c>
      <c r="BV24" s="32">
        <f t="shared" ca="1" si="24"/>
        <v>2540.6800000000439</v>
      </c>
      <c r="BW24" s="32">
        <f t="shared" ca="1" si="25"/>
        <v>3882.9299999999148</v>
      </c>
      <c r="BX24" s="32">
        <f t="shared" ca="1" si="26"/>
        <v>2067.4199999999937</v>
      </c>
    </row>
    <row r="25" spans="1:76" x14ac:dyDescent="0.25">
      <c r="A25" t="s">
        <v>446</v>
      </c>
      <c r="B25" s="1" t="s">
        <v>13</v>
      </c>
      <c r="C25" t="str">
        <f t="shared" ca="1" si="2"/>
        <v>BR4</v>
      </c>
      <c r="D25" t="str">
        <f t="shared" ca="1" si="3"/>
        <v>Battle River #4</v>
      </c>
      <c r="E25" s="31">
        <f ca="1">'Module C Corrected'!CW25-'Module C Initial'!CW25</f>
        <v>1600.4899999999907</v>
      </c>
      <c r="F25" s="31">
        <f ca="1">'Module C Corrected'!CX25-'Module C Initial'!CX25</f>
        <v>2494.6599999996834</v>
      </c>
      <c r="G25" s="31">
        <f ca="1">'Module C Corrected'!CY25-'Module C Initial'!CY25</f>
        <v>1062.5400000000373</v>
      </c>
      <c r="H25" s="31">
        <f ca="1">'Module C Corrected'!CZ25-'Module C Initial'!CZ25</f>
        <v>1133.0599999999977</v>
      </c>
      <c r="I25" s="31">
        <f ca="1">'Module C Corrected'!DA25-'Module C Initial'!DA25</f>
        <v>641.77000000001863</v>
      </c>
      <c r="J25" s="31">
        <f ca="1">'Module C Corrected'!DB25-'Module C Initial'!DB25</f>
        <v>1547.7799999999115</v>
      </c>
      <c r="K25" s="31">
        <f ca="1">'Module C Corrected'!DC25-'Module C Initial'!DC25</f>
        <v>1260.25</v>
      </c>
      <c r="L25" s="31">
        <f ca="1">'Module C Corrected'!DD25-'Module C Initial'!DD25</f>
        <v>1892.1900000000605</v>
      </c>
      <c r="M25" s="31">
        <f ca="1">'Module C Corrected'!DE25-'Module C Initial'!DE25</f>
        <v>86.69999999999709</v>
      </c>
      <c r="N25" s="31">
        <f ca="1">'Module C Corrected'!DF25-'Module C Initial'!DF25</f>
        <v>1419.5500000000466</v>
      </c>
      <c r="O25" s="31">
        <f ca="1">'Module C Corrected'!DG25-'Module C Initial'!DG25</f>
        <v>2191.3800000000047</v>
      </c>
      <c r="P25" s="31">
        <f ca="1">'Module C Corrected'!DH25-'Module C Initial'!DH25</f>
        <v>1088.289999999979</v>
      </c>
      <c r="Q25" s="32">
        <f ca="1">'Module C Corrected'!DI25-'Module C Initial'!DI25</f>
        <v>80.020000000000437</v>
      </c>
      <c r="R25" s="32">
        <f ca="1">'Module C Corrected'!DJ25-'Module C Initial'!DJ25</f>
        <v>124.72999999999956</v>
      </c>
      <c r="S25" s="32">
        <f ca="1">'Module C Corrected'!DK25-'Module C Initial'!DK25</f>
        <v>53.1299999999992</v>
      </c>
      <c r="T25" s="32">
        <f ca="1">'Module C Corrected'!DL25-'Module C Initial'!DL25</f>
        <v>56.659999999999854</v>
      </c>
      <c r="U25" s="32">
        <f ca="1">'Module C Corrected'!DM25-'Module C Initial'!DM25</f>
        <v>32.090000000000146</v>
      </c>
      <c r="V25" s="32">
        <f ca="1">'Module C Corrected'!DN25-'Module C Initial'!DN25</f>
        <v>77.389999999999418</v>
      </c>
      <c r="W25" s="32">
        <f ca="1">'Module C Corrected'!DO25-'Module C Initial'!DO25</f>
        <v>63.010000000000218</v>
      </c>
      <c r="X25" s="32">
        <f ca="1">'Module C Corrected'!DP25-'Module C Initial'!DP25</f>
        <v>94.609999999998763</v>
      </c>
      <c r="Y25" s="32">
        <f ca="1">'Module C Corrected'!DQ25-'Module C Initial'!DQ25</f>
        <v>4.3299999999999841</v>
      </c>
      <c r="Z25" s="32">
        <f ca="1">'Module C Corrected'!DR25-'Module C Initial'!DR25</f>
        <v>70.979999999999563</v>
      </c>
      <c r="AA25" s="32">
        <f ca="1">'Module C Corrected'!DS25-'Module C Initial'!DS25</f>
        <v>109.56999999999971</v>
      </c>
      <c r="AB25" s="32">
        <f ca="1">'Module C Corrected'!DT25-'Module C Initial'!DT25</f>
        <v>54.420000000000073</v>
      </c>
      <c r="AC25" s="31">
        <f ca="1">'Module C Corrected'!DU25-'Module C Initial'!DU25</f>
        <v>435.82000000000698</v>
      </c>
      <c r="AD25" s="31">
        <f ca="1">'Module C Corrected'!DV25-'Module C Initial'!DV25</f>
        <v>673.48999999999069</v>
      </c>
      <c r="AE25" s="31">
        <f ca="1">'Module C Corrected'!DW25-'Module C Initial'!DW25</f>
        <v>284.61000000000058</v>
      </c>
      <c r="AF25" s="31">
        <f ca="1">'Module C Corrected'!DX25-'Module C Initial'!DX25</f>
        <v>300.86000000000058</v>
      </c>
      <c r="AG25" s="31">
        <f ca="1">'Module C Corrected'!DY25-'Module C Initial'!DY25</f>
        <v>168.95999999999913</v>
      </c>
      <c r="AH25" s="31">
        <f ca="1">'Module C Corrected'!DZ25-'Module C Initial'!DZ25</f>
        <v>403.86000000000058</v>
      </c>
      <c r="AI25" s="31">
        <f ca="1">'Module C Corrected'!EA25-'Module C Initial'!EA25</f>
        <v>325.99000000000524</v>
      </c>
      <c r="AJ25" s="31">
        <f ca="1">'Module C Corrected'!EB25-'Module C Initial'!EB25</f>
        <v>485.02999999999884</v>
      </c>
      <c r="AK25" s="31">
        <f ca="1">'Module C Corrected'!EC25-'Module C Initial'!EC25</f>
        <v>22.019999999999982</v>
      </c>
      <c r="AL25" s="31">
        <f ca="1">'Module C Corrected'!ED25-'Module C Initial'!ED25</f>
        <v>357.34999999999854</v>
      </c>
      <c r="AM25" s="31">
        <f ca="1">'Module C Corrected'!EE25-'Module C Initial'!EE25</f>
        <v>546.52999999999884</v>
      </c>
      <c r="AN25" s="31">
        <f ca="1">'Module C Corrected'!EF25-'Module C Initial'!EF25</f>
        <v>268.95999999999913</v>
      </c>
      <c r="AO25" s="32">
        <f t="shared" ca="1" si="27"/>
        <v>2116.3299999999981</v>
      </c>
      <c r="AP25" s="32">
        <f t="shared" ca="1" si="27"/>
        <v>3292.8799999996736</v>
      </c>
      <c r="AQ25" s="32">
        <f t="shared" ca="1" si="27"/>
        <v>1400.280000000037</v>
      </c>
      <c r="AR25" s="32">
        <f t="shared" ca="1" si="27"/>
        <v>1490.5799999999981</v>
      </c>
      <c r="AS25" s="32">
        <f t="shared" ca="1" si="27"/>
        <v>842.8200000000179</v>
      </c>
      <c r="AT25" s="32">
        <f t="shared" ca="1" si="27"/>
        <v>2029.0299999999115</v>
      </c>
      <c r="AU25" s="32">
        <f t="shared" ca="1" si="27"/>
        <v>1649.2500000000055</v>
      </c>
      <c r="AV25" s="32">
        <f t="shared" ca="1" si="27"/>
        <v>2471.8300000000581</v>
      </c>
      <c r="AW25" s="32">
        <f t="shared" ca="1" si="27"/>
        <v>113.04999999999706</v>
      </c>
      <c r="AX25" s="32">
        <f t="shared" ca="1" si="27"/>
        <v>1847.8800000000447</v>
      </c>
      <c r="AY25" s="32">
        <f t="shared" ca="1" si="27"/>
        <v>2847.4800000000032</v>
      </c>
      <c r="AZ25" s="32">
        <f t="shared" ca="1" si="27"/>
        <v>1411.6699999999782</v>
      </c>
      <c r="BA25" s="31">
        <f t="shared" ca="1" si="28"/>
        <v>26.57</v>
      </c>
      <c r="BB25" s="31">
        <f t="shared" ca="1" si="5"/>
        <v>41.42</v>
      </c>
      <c r="BC25" s="31">
        <f t="shared" ca="1" si="6"/>
        <v>17.64</v>
      </c>
      <c r="BD25" s="31">
        <f t="shared" ca="1" si="7"/>
        <v>18.809999999999999</v>
      </c>
      <c r="BE25" s="31">
        <f t="shared" ca="1" si="8"/>
        <v>10.66</v>
      </c>
      <c r="BF25" s="31">
        <f t="shared" ca="1" si="9"/>
        <v>25.7</v>
      </c>
      <c r="BG25" s="31">
        <f t="shared" ca="1" si="10"/>
        <v>20.92</v>
      </c>
      <c r="BH25" s="31">
        <f t="shared" ca="1" si="11"/>
        <v>31.42</v>
      </c>
      <c r="BI25" s="31">
        <f t="shared" ca="1" si="12"/>
        <v>1.44</v>
      </c>
      <c r="BJ25" s="31">
        <f t="shared" ca="1" si="13"/>
        <v>23.57</v>
      </c>
      <c r="BK25" s="31">
        <f t="shared" ca="1" si="14"/>
        <v>36.380000000000003</v>
      </c>
      <c r="BL25" s="31">
        <f t="shared" ca="1" si="15"/>
        <v>18.07</v>
      </c>
      <c r="BM25" s="32">
        <f t="shared" ca="1" si="29"/>
        <v>2142.8999999999983</v>
      </c>
      <c r="BN25" s="32">
        <f t="shared" ca="1" si="16"/>
        <v>3334.2999999996737</v>
      </c>
      <c r="BO25" s="32">
        <f t="shared" ca="1" si="17"/>
        <v>1417.9200000000371</v>
      </c>
      <c r="BP25" s="32">
        <f t="shared" ca="1" si="18"/>
        <v>1509.3899999999981</v>
      </c>
      <c r="BQ25" s="32">
        <f t="shared" ca="1" si="19"/>
        <v>853.48000000001787</v>
      </c>
      <c r="BR25" s="32">
        <f t="shared" ca="1" si="20"/>
        <v>2054.7299999999113</v>
      </c>
      <c r="BS25" s="32">
        <f t="shared" ca="1" si="21"/>
        <v>1670.1700000000055</v>
      </c>
      <c r="BT25" s="32">
        <f t="shared" ca="1" si="22"/>
        <v>2503.2500000000582</v>
      </c>
      <c r="BU25" s="32">
        <f t="shared" ca="1" si="23"/>
        <v>114.48999999999705</v>
      </c>
      <c r="BV25" s="32">
        <f t="shared" ca="1" si="24"/>
        <v>1871.4500000000446</v>
      </c>
      <c r="BW25" s="32">
        <f t="shared" ca="1" si="25"/>
        <v>2883.8600000000033</v>
      </c>
      <c r="BX25" s="32">
        <f t="shared" ca="1" si="26"/>
        <v>1429.7399999999782</v>
      </c>
    </row>
    <row r="26" spans="1:76" x14ac:dyDescent="0.25">
      <c r="A26" t="s">
        <v>446</v>
      </c>
      <c r="B26" s="1" t="s">
        <v>25</v>
      </c>
      <c r="C26" t="str">
        <f t="shared" ca="1" si="2"/>
        <v>BR5</v>
      </c>
      <c r="D26" t="str">
        <f t="shared" ca="1" si="3"/>
        <v>Battle River #5</v>
      </c>
      <c r="E26" s="31">
        <f ca="1">'Module C Corrected'!CW26-'Module C Initial'!CW26</f>
        <v>2144.7099999999627</v>
      </c>
      <c r="F26" s="31">
        <f ca="1">'Module C Corrected'!CX26-'Module C Initial'!CX26</f>
        <v>3085.7700000000186</v>
      </c>
      <c r="G26" s="31">
        <f ca="1">'Module C Corrected'!CY26-'Module C Initial'!CY26</f>
        <v>1312.9399999999441</v>
      </c>
      <c r="H26" s="31">
        <f ca="1">'Module C Corrected'!CZ26-'Module C Initial'!CZ26</f>
        <v>1321</v>
      </c>
      <c r="I26" s="31">
        <f ca="1">'Module C Corrected'!DA26-'Module C Initial'!DA26</f>
        <v>860.80000000004657</v>
      </c>
      <c r="J26" s="31">
        <f ca="1">'Module C Corrected'!DB26-'Module C Initial'!DB26</f>
        <v>1784.0299999997951</v>
      </c>
      <c r="K26" s="31">
        <f ca="1">'Module C Corrected'!DC26-'Module C Initial'!DC26</f>
        <v>961.84999999997672</v>
      </c>
      <c r="L26" s="31">
        <f ca="1">'Module C Corrected'!DD26-'Module C Initial'!DD26</f>
        <v>3357.1299999998882</v>
      </c>
      <c r="M26" s="31">
        <f ca="1">'Module C Corrected'!DE26-'Module C Initial'!DE26</f>
        <v>2618.5200000000186</v>
      </c>
      <c r="N26" s="31">
        <f ca="1">'Module C Corrected'!DF26-'Module C Initial'!DF26</f>
        <v>1888.8800000001211</v>
      </c>
      <c r="O26" s="31">
        <f ca="1">'Module C Corrected'!DG26-'Module C Initial'!DG26</f>
        <v>2780.6199999998789</v>
      </c>
      <c r="P26" s="31">
        <f ca="1">'Module C Corrected'!DH26-'Module C Initial'!DH26</f>
        <v>1328.1900000000605</v>
      </c>
      <c r="Q26" s="32">
        <f ca="1">'Module C Corrected'!DI26-'Module C Initial'!DI26</f>
        <v>107.22999999999956</v>
      </c>
      <c r="R26" s="32">
        <f ca="1">'Module C Corrected'!DJ26-'Module C Initial'!DJ26</f>
        <v>154.29000000000087</v>
      </c>
      <c r="S26" s="32">
        <f ca="1">'Module C Corrected'!DK26-'Module C Initial'!DK26</f>
        <v>65.649999999999636</v>
      </c>
      <c r="T26" s="32">
        <f ca="1">'Module C Corrected'!DL26-'Module C Initial'!DL26</f>
        <v>66.049999999999272</v>
      </c>
      <c r="U26" s="32">
        <f ca="1">'Module C Corrected'!DM26-'Module C Initial'!DM26</f>
        <v>43.039999999999964</v>
      </c>
      <c r="V26" s="32">
        <f ca="1">'Module C Corrected'!DN26-'Module C Initial'!DN26</f>
        <v>89.200000000000728</v>
      </c>
      <c r="W26" s="32">
        <f ca="1">'Module C Corrected'!DO26-'Module C Initial'!DO26</f>
        <v>48.100000000000364</v>
      </c>
      <c r="X26" s="32">
        <f ca="1">'Module C Corrected'!DP26-'Module C Initial'!DP26</f>
        <v>167.86000000000058</v>
      </c>
      <c r="Y26" s="32">
        <f ca="1">'Module C Corrected'!DQ26-'Module C Initial'!DQ26</f>
        <v>130.93000000000029</v>
      </c>
      <c r="Z26" s="32">
        <f ca="1">'Module C Corrected'!DR26-'Module C Initial'!DR26</f>
        <v>94.449999999998909</v>
      </c>
      <c r="AA26" s="32">
        <f ca="1">'Module C Corrected'!DS26-'Module C Initial'!DS26</f>
        <v>139.02999999999884</v>
      </c>
      <c r="AB26" s="32">
        <f ca="1">'Module C Corrected'!DT26-'Module C Initial'!DT26</f>
        <v>66.409999999999854</v>
      </c>
      <c r="AC26" s="31">
        <f ca="1">'Module C Corrected'!DU26-'Module C Initial'!DU26</f>
        <v>584.02000000000407</v>
      </c>
      <c r="AD26" s="31">
        <f ca="1">'Module C Corrected'!DV26-'Module C Initial'!DV26</f>
        <v>833.07000000000698</v>
      </c>
      <c r="AE26" s="31">
        <f ca="1">'Module C Corrected'!DW26-'Module C Initial'!DW26</f>
        <v>351.69000000000233</v>
      </c>
      <c r="AF26" s="31">
        <f ca="1">'Module C Corrected'!DX26-'Module C Initial'!DX26</f>
        <v>350.76000000000204</v>
      </c>
      <c r="AG26" s="31">
        <f ca="1">'Module C Corrected'!DY26-'Module C Initial'!DY26</f>
        <v>226.61999999999534</v>
      </c>
      <c r="AH26" s="31">
        <f ca="1">'Module C Corrected'!DZ26-'Module C Initial'!DZ26</f>
        <v>465.50999999999476</v>
      </c>
      <c r="AI26" s="31">
        <f ca="1">'Module C Corrected'!EA26-'Module C Initial'!EA26</f>
        <v>248.79999999999927</v>
      </c>
      <c r="AJ26" s="31">
        <f ca="1">'Module C Corrected'!EB26-'Module C Initial'!EB26</f>
        <v>860.54999999999563</v>
      </c>
      <c r="AK26" s="31">
        <f ca="1">'Module C Corrected'!EC26-'Module C Initial'!EC26</f>
        <v>665.09999999999854</v>
      </c>
      <c r="AL26" s="31">
        <f ca="1">'Module C Corrected'!ED26-'Module C Initial'!ED26</f>
        <v>475.51000000000204</v>
      </c>
      <c r="AM26" s="31">
        <f ca="1">'Module C Corrected'!EE26-'Module C Initial'!EE26</f>
        <v>693.48999999999796</v>
      </c>
      <c r="AN26" s="31">
        <f ca="1">'Module C Corrected'!EF26-'Module C Initial'!EF26</f>
        <v>328.25</v>
      </c>
      <c r="AO26" s="32">
        <f t="shared" ca="1" si="27"/>
        <v>2835.9599999999664</v>
      </c>
      <c r="AP26" s="32">
        <f t="shared" ca="1" si="27"/>
        <v>4073.1300000000265</v>
      </c>
      <c r="AQ26" s="32">
        <f t="shared" ca="1" si="27"/>
        <v>1730.2799999999461</v>
      </c>
      <c r="AR26" s="32">
        <f t="shared" ca="1" si="27"/>
        <v>1737.8100000000013</v>
      </c>
      <c r="AS26" s="32">
        <f t="shared" ca="1" si="27"/>
        <v>1130.4600000000419</v>
      </c>
      <c r="AT26" s="32">
        <f t="shared" ca="1" si="27"/>
        <v>2338.7399999997906</v>
      </c>
      <c r="AU26" s="32">
        <f t="shared" ca="1" si="27"/>
        <v>1258.7499999999764</v>
      </c>
      <c r="AV26" s="32">
        <f t="shared" ca="1" si="27"/>
        <v>4385.5399999998845</v>
      </c>
      <c r="AW26" s="32">
        <f t="shared" ca="1" si="27"/>
        <v>3414.5500000000175</v>
      </c>
      <c r="AX26" s="32">
        <f t="shared" ca="1" si="27"/>
        <v>2458.840000000122</v>
      </c>
      <c r="AY26" s="32">
        <f t="shared" ca="1" si="27"/>
        <v>3613.1399999998757</v>
      </c>
      <c r="AZ26" s="32">
        <f t="shared" ca="1" si="27"/>
        <v>1722.8500000000604</v>
      </c>
      <c r="BA26" s="31">
        <f t="shared" ca="1" si="28"/>
        <v>35.61</v>
      </c>
      <c r="BB26" s="31">
        <f t="shared" ca="1" si="5"/>
        <v>51.23</v>
      </c>
      <c r="BC26" s="31">
        <f t="shared" ca="1" si="6"/>
        <v>21.8</v>
      </c>
      <c r="BD26" s="31">
        <f t="shared" ca="1" si="7"/>
        <v>21.93</v>
      </c>
      <c r="BE26" s="31">
        <f t="shared" ca="1" si="8"/>
        <v>14.29</v>
      </c>
      <c r="BF26" s="31">
        <f t="shared" ca="1" si="9"/>
        <v>29.62</v>
      </c>
      <c r="BG26" s="31">
        <f t="shared" ca="1" si="10"/>
        <v>15.97</v>
      </c>
      <c r="BH26" s="31">
        <f t="shared" ca="1" si="11"/>
        <v>55.74</v>
      </c>
      <c r="BI26" s="31">
        <f t="shared" ca="1" si="12"/>
        <v>43.47</v>
      </c>
      <c r="BJ26" s="31">
        <f t="shared" ca="1" si="13"/>
        <v>31.36</v>
      </c>
      <c r="BK26" s="31">
        <f t="shared" ca="1" si="14"/>
        <v>46.17</v>
      </c>
      <c r="BL26" s="31">
        <f t="shared" ca="1" si="15"/>
        <v>22.05</v>
      </c>
      <c r="BM26" s="32">
        <f t="shared" ca="1" si="29"/>
        <v>2871.5699999999665</v>
      </c>
      <c r="BN26" s="32">
        <f t="shared" ca="1" si="16"/>
        <v>4124.360000000026</v>
      </c>
      <c r="BO26" s="32">
        <f t="shared" ca="1" si="17"/>
        <v>1752.079999999946</v>
      </c>
      <c r="BP26" s="32">
        <f t="shared" ca="1" si="18"/>
        <v>1759.7400000000014</v>
      </c>
      <c r="BQ26" s="32">
        <f t="shared" ca="1" si="19"/>
        <v>1144.7500000000418</v>
      </c>
      <c r="BR26" s="32">
        <f t="shared" ca="1" si="20"/>
        <v>2368.3599999997905</v>
      </c>
      <c r="BS26" s="32">
        <f t="shared" ca="1" si="21"/>
        <v>1274.7199999999764</v>
      </c>
      <c r="BT26" s="32">
        <f t="shared" ca="1" si="22"/>
        <v>4441.2799999998842</v>
      </c>
      <c r="BU26" s="32">
        <f t="shared" ca="1" si="23"/>
        <v>3458.0200000000173</v>
      </c>
      <c r="BV26" s="32">
        <f t="shared" ca="1" si="24"/>
        <v>2490.2000000001221</v>
      </c>
      <c r="BW26" s="32">
        <f t="shared" ca="1" si="25"/>
        <v>3659.3099999998758</v>
      </c>
      <c r="BX26" s="32">
        <f t="shared" ca="1" si="26"/>
        <v>1744.9000000000603</v>
      </c>
    </row>
    <row r="27" spans="1:76" x14ac:dyDescent="0.25">
      <c r="A27" t="s">
        <v>444</v>
      </c>
      <c r="B27" s="1" t="s">
        <v>125</v>
      </c>
      <c r="C27" t="str">
        <f t="shared" ca="1" si="2"/>
        <v>BRA</v>
      </c>
      <c r="D27" t="str">
        <f t="shared" ca="1" si="3"/>
        <v>Brazeau Hydro Facility</v>
      </c>
      <c r="E27" s="31">
        <f ca="1">'Module C Corrected'!CW27-'Module C Initial'!CW27</f>
        <v>1332.2099999999627</v>
      </c>
      <c r="F27" s="31">
        <f ca="1">'Module C Corrected'!CX27-'Module C Initial'!CX27</f>
        <v>1931.8299999999872</v>
      </c>
      <c r="G27" s="31">
        <f ca="1">'Module C Corrected'!CY27-'Module C Initial'!CY27</f>
        <v>627.04000000000815</v>
      </c>
      <c r="H27" s="31">
        <f ca="1">'Module C Corrected'!CZ27-'Module C Initial'!CZ27</f>
        <v>439.16000000000531</v>
      </c>
      <c r="I27" s="31">
        <f ca="1">'Module C Corrected'!DA27-'Module C Initial'!DA27</f>
        <v>505.53000000000611</v>
      </c>
      <c r="J27" s="31">
        <f ca="1">'Module C Corrected'!DB27-'Module C Initial'!DB27</f>
        <v>4030.0500000000466</v>
      </c>
      <c r="K27" s="31">
        <f ca="1">'Module C Corrected'!DC27-'Module C Initial'!DC27</f>
        <v>2626.2200000000303</v>
      </c>
      <c r="L27" s="31">
        <f ca="1">'Module C Corrected'!DD27-'Module C Initial'!DD27</f>
        <v>1966.1599999999744</v>
      </c>
      <c r="M27" s="31">
        <f ca="1">'Module C Corrected'!DE27-'Module C Initial'!DE27</f>
        <v>954.13999999999942</v>
      </c>
      <c r="N27" s="31">
        <f ca="1">'Module C Corrected'!DF27-'Module C Initial'!DF27</f>
        <v>480.54000000000815</v>
      </c>
      <c r="O27" s="31">
        <f ca="1">'Module C Corrected'!DG27-'Module C Initial'!DG27</f>
        <v>1352.3099999999686</v>
      </c>
      <c r="P27" s="31">
        <f ca="1">'Module C Corrected'!DH27-'Module C Initial'!DH27</f>
        <v>589.86000000000058</v>
      </c>
      <c r="Q27" s="32">
        <f ca="1">'Module C Corrected'!DI27-'Module C Initial'!DI27</f>
        <v>66.609999999999673</v>
      </c>
      <c r="R27" s="32">
        <f ca="1">'Module C Corrected'!DJ27-'Module C Initial'!DJ27</f>
        <v>96.590000000000146</v>
      </c>
      <c r="S27" s="32">
        <f ca="1">'Module C Corrected'!DK27-'Module C Initial'!DK27</f>
        <v>31.350000000000136</v>
      </c>
      <c r="T27" s="32">
        <f ca="1">'Module C Corrected'!DL27-'Module C Initial'!DL27</f>
        <v>21.960000000000036</v>
      </c>
      <c r="U27" s="32">
        <f ca="1">'Module C Corrected'!DM27-'Module C Initial'!DM27</f>
        <v>25.269999999999982</v>
      </c>
      <c r="V27" s="32">
        <f ca="1">'Module C Corrected'!DN27-'Module C Initial'!DN27</f>
        <v>201.5</v>
      </c>
      <c r="W27" s="32">
        <f ca="1">'Module C Corrected'!DO27-'Module C Initial'!DO27</f>
        <v>131.3100000000004</v>
      </c>
      <c r="X27" s="32">
        <f ca="1">'Module C Corrected'!DP27-'Module C Initial'!DP27</f>
        <v>98.309999999999945</v>
      </c>
      <c r="Y27" s="32">
        <f ca="1">'Module C Corrected'!DQ27-'Module C Initial'!DQ27</f>
        <v>47.710000000000036</v>
      </c>
      <c r="Z27" s="32">
        <f ca="1">'Module C Corrected'!DR27-'Module C Initial'!DR27</f>
        <v>24.019999999999982</v>
      </c>
      <c r="AA27" s="32">
        <f ca="1">'Module C Corrected'!DS27-'Module C Initial'!DS27</f>
        <v>67.620000000000346</v>
      </c>
      <c r="AB27" s="32">
        <f ca="1">'Module C Corrected'!DT27-'Module C Initial'!DT27</f>
        <v>29.5</v>
      </c>
      <c r="AC27" s="31">
        <f ca="1">'Module C Corrected'!DU27-'Module C Initial'!DU27</f>
        <v>362.77000000000044</v>
      </c>
      <c r="AD27" s="31">
        <f ca="1">'Module C Corrected'!DV27-'Module C Initial'!DV27</f>
        <v>521.54000000000087</v>
      </c>
      <c r="AE27" s="31">
        <f ca="1">'Module C Corrected'!DW27-'Module C Initial'!DW27</f>
        <v>167.95999999999913</v>
      </c>
      <c r="AF27" s="31">
        <f ca="1">'Module C Corrected'!DX27-'Module C Initial'!DX27</f>
        <v>116.60999999999967</v>
      </c>
      <c r="AG27" s="31">
        <f ca="1">'Module C Corrected'!DY27-'Module C Initial'!DY27</f>
        <v>133.09000000000015</v>
      </c>
      <c r="AH27" s="31">
        <f ca="1">'Module C Corrected'!DZ27-'Module C Initial'!DZ27</f>
        <v>1051.5599999999977</v>
      </c>
      <c r="AI27" s="31">
        <f ca="1">'Module C Corrected'!EA27-'Module C Initial'!EA27</f>
        <v>679.31999999999971</v>
      </c>
      <c r="AJ27" s="31">
        <f ca="1">'Module C Corrected'!EB27-'Module C Initial'!EB27</f>
        <v>504</v>
      </c>
      <c r="AK27" s="31">
        <f ca="1">'Module C Corrected'!EC27-'Module C Initial'!EC27</f>
        <v>242.34999999999945</v>
      </c>
      <c r="AL27" s="31">
        <f ca="1">'Module C Corrected'!ED27-'Module C Initial'!ED27</f>
        <v>120.96999999999935</v>
      </c>
      <c r="AM27" s="31">
        <f ca="1">'Module C Corrected'!EE27-'Module C Initial'!EE27</f>
        <v>337.27000000000044</v>
      </c>
      <c r="AN27" s="31">
        <f ca="1">'Module C Corrected'!EF27-'Module C Initial'!EF27</f>
        <v>145.77999999999975</v>
      </c>
      <c r="AO27" s="32">
        <f t="shared" ca="1" si="27"/>
        <v>1761.5899999999629</v>
      </c>
      <c r="AP27" s="32">
        <f t="shared" ca="1" si="27"/>
        <v>2549.9599999999882</v>
      </c>
      <c r="AQ27" s="32">
        <f t="shared" ca="1" si="27"/>
        <v>826.35000000000741</v>
      </c>
      <c r="AR27" s="32">
        <f t="shared" ca="1" si="27"/>
        <v>577.73000000000502</v>
      </c>
      <c r="AS27" s="32">
        <f t="shared" ca="1" si="27"/>
        <v>663.89000000000624</v>
      </c>
      <c r="AT27" s="32">
        <f t="shared" ca="1" si="27"/>
        <v>5283.1100000000442</v>
      </c>
      <c r="AU27" s="32">
        <f t="shared" ca="1" si="27"/>
        <v>3436.8500000000304</v>
      </c>
      <c r="AV27" s="32">
        <f t="shared" ca="1" si="27"/>
        <v>2568.4699999999743</v>
      </c>
      <c r="AW27" s="32">
        <f t="shared" ca="1" si="27"/>
        <v>1244.1999999999989</v>
      </c>
      <c r="AX27" s="32">
        <f t="shared" ca="1" si="27"/>
        <v>625.53000000000748</v>
      </c>
      <c r="AY27" s="32">
        <f t="shared" ca="1" si="27"/>
        <v>1757.1999999999694</v>
      </c>
      <c r="AZ27" s="32">
        <f t="shared" ca="1" si="27"/>
        <v>765.14000000000033</v>
      </c>
      <c r="BA27" s="31">
        <f t="shared" ca="1" si="28"/>
        <v>22.12</v>
      </c>
      <c r="BB27" s="31">
        <f t="shared" ca="1" si="5"/>
        <v>32.07</v>
      </c>
      <c r="BC27" s="31">
        <f t="shared" ca="1" si="6"/>
        <v>10.41</v>
      </c>
      <c r="BD27" s="31">
        <f t="shared" ca="1" si="7"/>
        <v>7.29</v>
      </c>
      <c r="BE27" s="31">
        <f t="shared" ca="1" si="8"/>
        <v>8.39</v>
      </c>
      <c r="BF27" s="31">
        <f t="shared" ca="1" si="9"/>
        <v>66.91</v>
      </c>
      <c r="BG27" s="31">
        <f t="shared" ca="1" si="10"/>
        <v>43.6</v>
      </c>
      <c r="BH27" s="31">
        <f t="shared" ca="1" si="11"/>
        <v>32.64</v>
      </c>
      <c r="BI27" s="31">
        <f t="shared" ca="1" si="12"/>
        <v>15.84</v>
      </c>
      <c r="BJ27" s="31">
        <f t="shared" ca="1" si="13"/>
        <v>7.98</v>
      </c>
      <c r="BK27" s="31">
        <f t="shared" ca="1" si="14"/>
        <v>22.45</v>
      </c>
      <c r="BL27" s="31">
        <f t="shared" ca="1" si="15"/>
        <v>9.7899999999999991</v>
      </c>
      <c r="BM27" s="32">
        <f t="shared" ca="1" si="29"/>
        <v>1783.7099999999627</v>
      </c>
      <c r="BN27" s="32">
        <f t="shared" ca="1" si="16"/>
        <v>2582.0299999999884</v>
      </c>
      <c r="BO27" s="32">
        <f t="shared" ca="1" si="17"/>
        <v>836.76000000000738</v>
      </c>
      <c r="BP27" s="32">
        <f t="shared" ca="1" si="18"/>
        <v>585.02000000000498</v>
      </c>
      <c r="BQ27" s="32">
        <f t="shared" ca="1" si="19"/>
        <v>672.28000000000623</v>
      </c>
      <c r="BR27" s="32">
        <f t="shared" ca="1" si="20"/>
        <v>5350.0200000000441</v>
      </c>
      <c r="BS27" s="32">
        <f t="shared" ca="1" si="21"/>
        <v>3480.4500000000303</v>
      </c>
      <c r="BT27" s="32">
        <f t="shared" ca="1" si="22"/>
        <v>2601.1099999999742</v>
      </c>
      <c r="BU27" s="32">
        <f t="shared" ca="1" si="23"/>
        <v>1260.0399999999988</v>
      </c>
      <c r="BV27" s="32">
        <f t="shared" ca="1" si="24"/>
        <v>633.51000000000749</v>
      </c>
      <c r="BW27" s="32">
        <f t="shared" ca="1" si="25"/>
        <v>1779.6499999999694</v>
      </c>
      <c r="BX27" s="32">
        <f t="shared" ca="1" si="26"/>
        <v>774.93000000000029</v>
      </c>
    </row>
    <row r="28" spans="1:76" x14ac:dyDescent="0.25">
      <c r="A28" t="s">
        <v>443</v>
      </c>
      <c r="B28" s="1" t="s">
        <v>158</v>
      </c>
      <c r="C28" t="str">
        <f t="shared" ca="1" si="2"/>
        <v>BTR1</v>
      </c>
      <c r="D28" t="str">
        <f t="shared" ca="1" si="3"/>
        <v>Blue Trail Wind Facility</v>
      </c>
      <c r="E28" s="31">
        <f ca="1">'Module C Corrected'!CW28-'Module C Initial'!CW28</f>
        <v>267.91999999999825</v>
      </c>
      <c r="F28" s="31">
        <f ca="1">'Module C Corrected'!CX28-'Module C Initial'!CX28</f>
        <v>282.05999999999767</v>
      </c>
      <c r="G28" s="31">
        <f ca="1">'Module C Corrected'!CY28-'Module C Initial'!CY28</f>
        <v>120.65000000000509</v>
      </c>
      <c r="H28" s="31">
        <f ca="1">'Module C Corrected'!CZ28-'Module C Initial'!CZ28</f>
        <v>265.76999999998952</v>
      </c>
      <c r="I28" s="31">
        <f ca="1">'Module C Corrected'!DA28-'Module C Initial'!DA28</f>
        <v>120.71999999999753</v>
      </c>
      <c r="J28" s="31">
        <f ca="1">'Module C Corrected'!DB28-'Module C Initial'!DB28</f>
        <v>330.19999999998981</v>
      </c>
      <c r="K28" s="31">
        <f ca="1">'Module C Corrected'!DC28-'Module C Initial'!DC28</f>
        <v>183.09000000000378</v>
      </c>
      <c r="L28" s="31">
        <f ca="1">'Module C Corrected'!DD28-'Module C Initial'!DD28</f>
        <v>417.69000000000233</v>
      </c>
      <c r="M28" s="31">
        <f ca="1">'Module C Corrected'!DE28-'Module C Initial'!DE28</f>
        <v>298.87999999999738</v>
      </c>
      <c r="N28" s="31">
        <f ca="1">'Module C Corrected'!DF28-'Module C Initial'!DF28</f>
        <v>366.64999999999418</v>
      </c>
      <c r="O28" s="31">
        <f ca="1">'Module C Corrected'!DG28-'Module C Initial'!DG28</f>
        <v>830.13000000000466</v>
      </c>
      <c r="P28" s="31">
        <f ca="1">'Module C Corrected'!DH28-'Module C Initial'!DH28</f>
        <v>342.75</v>
      </c>
      <c r="Q28" s="32">
        <f ca="1">'Module C Corrected'!DI28-'Module C Initial'!DI28</f>
        <v>13.399999999999864</v>
      </c>
      <c r="R28" s="32">
        <f ca="1">'Module C Corrected'!DJ28-'Module C Initial'!DJ28</f>
        <v>14.1099999999999</v>
      </c>
      <c r="S28" s="32">
        <f ca="1">'Module C Corrected'!DK28-'Module C Initial'!DK28</f>
        <v>6.0399999999999636</v>
      </c>
      <c r="T28" s="32">
        <f ca="1">'Module C Corrected'!DL28-'Module C Initial'!DL28</f>
        <v>13.289999999999964</v>
      </c>
      <c r="U28" s="32">
        <f ca="1">'Module C Corrected'!DM28-'Module C Initial'!DM28</f>
        <v>6.0299999999999727</v>
      </c>
      <c r="V28" s="32">
        <f ca="1">'Module C Corrected'!DN28-'Module C Initial'!DN28</f>
        <v>16.509999999999991</v>
      </c>
      <c r="W28" s="32">
        <f ca="1">'Module C Corrected'!DO28-'Module C Initial'!DO28</f>
        <v>9.1599999999999682</v>
      </c>
      <c r="X28" s="32">
        <f ca="1">'Module C Corrected'!DP28-'Module C Initial'!DP28</f>
        <v>20.879999999999882</v>
      </c>
      <c r="Y28" s="32">
        <f ca="1">'Module C Corrected'!DQ28-'Module C Initial'!DQ28</f>
        <v>14.940000000000055</v>
      </c>
      <c r="Z28" s="32">
        <f ca="1">'Module C Corrected'!DR28-'Module C Initial'!DR28</f>
        <v>18.330000000000155</v>
      </c>
      <c r="AA28" s="32">
        <f ca="1">'Module C Corrected'!DS28-'Module C Initial'!DS28</f>
        <v>41.509999999999764</v>
      </c>
      <c r="AB28" s="32">
        <f ca="1">'Module C Corrected'!DT28-'Module C Initial'!DT28</f>
        <v>17.1400000000001</v>
      </c>
      <c r="AC28" s="31">
        <f ca="1">'Module C Corrected'!DU28-'Module C Initial'!DU28</f>
        <v>72.959999999999127</v>
      </c>
      <c r="AD28" s="31">
        <f ca="1">'Module C Corrected'!DV28-'Module C Initial'!DV28</f>
        <v>76.150000000001455</v>
      </c>
      <c r="AE28" s="31">
        <f ca="1">'Module C Corrected'!DW28-'Module C Initial'!DW28</f>
        <v>32.320000000000164</v>
      </c>
      <c r="AF28" s="31">
        <f ca="1">'Module C Corrected'!DX28-'Module C Initial'!DX28</f>
        <v>70.570000000000618</v>
      </c>
      <c r="AG28" s="31">
        <f ca="1">'Module C Corrected'!DY28-'Module C Initial'!DY28</f>
        <v>31.7800000000002</v>
      </c>
      <c r="AH28" s="31">
        <f ca="1">'Module C Corrected'!DZ28-'Module C Initial'!DZ28</f>
        <v>86.159999999999854</v>
      </c>
      <c r="AI28" s="31">
        <f ca="1">'Module C Corrected'!EA28-'Module C Initial'!EA28</f>
        <v>47.349999999999909</v>
      </c>
      <c r="AJ28" s="31">
        <f ca="1">'Module C Corrected'!EB28-'Module C Initial'!EB28</f>
        <v>107.06999999999971</v>
      </c>
      <c r="AK28" s="31">
        <f ca="1">'Module C Corrected'!EC28-'Module C Initial'!EC28</f>
        <v>75.909999999999854</v>
      </c>
      <c r="AL28" s="31">
        <f ca="1">'Module C Corrected'!ED28-'Module C Initial'!ED28</f>
        <v>92.299999999999272</v>
      </c>
      <c r="AM28" s="31">
        <f ca="1">'Module C Corrected'!EE28-'Module C Initial'!EE28</f>
        <v>207.02999999999884</v>
      </c>
      <c r="AN28" s="31">
        <f ca="1">'Module C Corrected'!EF28-'Module C Initial'!EF28</f>
        <v>84.710000000000036</v>
      </c>
      <c r="AO28" s="32">
        <f t="shared" ca="1" si="27"/>
        <v>354.27999999999724</v>
      </c>
      <c r="AP28" s="32">
        <f t="shared" ca="1" si="27"/>
        <v>372.31999999999903</v>
      </c>
      <c r="AQ28" s="32">
        <f t="shared" ca="1" si="27"/>
        <v>159.01000000000522</v>
      </c>
      <c r="AR28" s="32">
        <f t="shared" ca="1" si="27"/>
        <v>349.6299999999901</v>
      </c>
      <c r="AS28" s="32">
        <f t="shared" ca="1" si="27"/>
        <v>158.5299999999977</v>
      </c>
      <c r="AT28" s="32">
        <f t="shared" ca="1" si="27"/>
        <v>432.86999999998966</v>
      </c>
      <c r="AU28" s="32">
        <f t="shared" ca="1" si="27"/>
        <v>239.60000000000366</v>
      </c>
      <c r="AV28" s="32">
        <f t="shared" ca="1" si="27"/>
        <v>545.64000000000192</v>
      </c>
      <c r="AW28" s="32">
        <f t="shared" ca="1" si="27"/>
        <v>389.72999999999729</v>
      </c>
      <c r="AX28" s="32">
        <f t="shared" ca="1" si="27"/>
        <v>477.27999999999361</v>
      </c>
      <c r="AY28" s="32">
        <f t="shared" ca="1" si="27"/>
        <v>1078.6700000000033</v>
      </c>
      <c r="AZ28" s="32">
        <f t="shared" ca="1" si="27"/>
        <v>444.60000000000014</v>
      </c>
      <c r="BA28" s="31">
        <f t="shared" ca="1" si="28"/>
        <v>4.45</v>
      </c>
      <c r="BB28" s="31">
        <f t="shared" ca="1" si="5"/>
        <v>4.68</v>
      </c>
      <c r="BC28" s="31">
        <f t="shared" ca="1" si="6"/>
        <v>2</v>
      </c>
      <c r="BD28" s="31">
        <f t="shared" ca="1" si="7"/>
        <v>4.41</v>
      </c>
      <c r="BE28" s="31">
        <f t="shared" ca="1" si="8"/>
        <v>2</v>
      </c>
      <c r="BF28" s="31">
        <f t="shared" ca="1" si="9"/>
        <v>5.48</v>
      </c>
      <c r="BG28" s="31">
        <f t="shared" ca="1" si="10"/>
        <v>3.04</v>
      </c>
      <c r="BH28" s="31">
        <f t="shared" ca="1" si="11"/>
        <v>6.93</v>
      </c>
      <c r="BI28" s="31">
        <f t="shared" ca="1" si="12"/>
        <v>4.96</v>
      </c>
      <c r="BJ28" s="31">
        <f t="shared" ca="1" si="13"/>
        <v>6.09</v>
      </c>
      <c r="BK28" s="31">
        <f t="shared" ca="1" si="14"/>
        <v>13.78</v>
      </c>
      <c r="BL28" s="31">
        <f t="shared" ca="1" si="15"/>
        <v>5.69</v>
      </c>
      <c r="BM28" s="32">
        <f t="shared" ca="1" si="29"/>
        <v>358.72999999999723</v>
      </c>
      <c r="BN28" s="32">
        <f t="shared" ca="1" si="16"/>
        <v>376.99999999999903</v>
      </c>
      <c r="BO28" s="32">
        <f t="shared" ca="1" si="17"/>
        <v>161.01000000000522</v>
      </c>
      <c r="BP28" s="32">
        <f t="shared" ca="1" si="18"/>
        <v>354.03999999999013</v>
      </c>
      <c r="BQ28" s="32">
        <f t="shared" ca="1" si="19"/>
        <v>160.5299999999977</v>
      </c>
      <c r="BR28" s="32">
        <f t="shared" ca="1" si="20"/>
        <v>438.34999999998968</v>
      </c>
      <c r="BS28" s="32">
        <f t="shared" ca="1" si="21"/>
        <v>242.64000000000365</v>
      </c>
      <c r="BT28" s="32">
        <f t="shared" ca="1" si="22"/>
        <v>552.57000000000187</v>
      </c>
      <c r="BU28" s="32">
        <f t="shared" ca="1" si="23"/>
        <v>394.68999999999727</v>
      </c>
      <c r="BV28" s="32">
        <f t="shared" ca="1" si="24"/>
        <v>483.36999999999358</v>
      </c>
      <c r="BW28" s="32">
        <f t="shared" ca="1" si="25"/>
        <v>1092.4500000000032</v>
      </c>
      <c r="BX28" s="32">
        <f t="shared" ca="1" si="26"/>
        <v>450.29000000000013</v>
      </c>
    </row>
    <row r="29" spans="1:76" x14ac:dyDescent="0.25">
      <c r="A29" t="s">
        <v>543</v>
      </c>
      <c r="B29" s="1" t="s">
        <v>368</v>
      </c>
      <c r="C29" t="str">
        <f t="shared" ca="1" si="2"/>
        <v>BCHIMP</v>
      </c>
      <c r="D29" t="str">
        <f t="shared" ca="1" si="3"/>
        <v>Alberta-BC Intertie - Import</v>
      </c>
      <c r="E29" s="31">
        <f ca="1">'Module C Corrected'!CW29-'Module C Initial'!CW29</f>
        <v>-1.730000000000004</v>
      </c>
      <c r="F29" s="31">
        <f ca="1">'Module C Corrected'!CX29-'Module C Initial'!CX29</f>
        <v>0</v>
      </c>
      <c r="G29" s="31">
        <f ca="1">'Module C Corrected'!CY29-'Module C Initial'!CY29</f>
        <v>0</v>
      </c>
      <c r="H29" s="31">
        <f ca="1">'Module C Corrected'!CZ29-'Module C Initial'!CZ29</f>
        <v>0</v>
      </c>
      <c r="I29" s="31">
        <f ca="1">'Module C Corrected'!DA29-'Module C Initial'!DA29</f>
        <v>0</v>
      </c>
      <c r="J29" s="31">
        <f ca="1">'Module C Corrected'!DB29-'Module C Initial'!DB29</f>
        <v>0</v>
      </c>
      <c r="K29" s="31">
        <f ca="1">'Module C Corrected'!DC29-'Module C Initial'!DC29</f>
        <v>0</v>
      </c>
      <c r="L29" s="31">
        <f ca="1">'Module C Corrected'!DD29-'Module C Initial'!DD29</f>
        <v>0</v>
      </c>
      <c r="M29" s="31">
        <f ca="1">'Module C Corrected'!DE29-'Module C Initial'!DE29</f>
        <v>0</v>
      </c>
      <c r="N29" s="31">
        <f ca="1">'Module C Corrected'!DF29-'Module C Initial'!DF29</f>
        <v>0</v>
      </c>
      <c r="O29" s="31">
        <f ca="1">'Module C Corrected'!DG29-'Module C Initial'!DG29</f>
        <v>0</v>
      </c>
      <c r="P29" s="31">
        <f ca="1">'Module C Corrected'!DH29-'Module C Initial'!DH29</f>
        <v>0</v>
      </c>
      <c r="Q29" s="32">
        <f ca="1">'Module C Corrected'!DI29-'Module C Initial'!DI29</f>
        <v>-8.0000000000000071E-2</v>
      </c>
      <c r="R29" s="32">
        <f ca="1">'Module C Corrected'!DJ29-'Module C Initial'!DJ29</f>
        <v>0</v>
      </c>
      <c r="S29" s="32">
        <f ca="1">'Module C Corrected'!DK29-'Module C Initial'!DK29</f>
        <v>0</v>
      </c>
      <c r="T29" s="32">
        <f ca="1">'Module C Corrected'!DL29-'Module C Initial'!DL29</f>
        <v>0</v>
      </c>
      <c r="U29" s="32">
        <f ca="1">'Module C Corrected'!DM29-'Module C Initial'!DM29</f>
        <v>0</v>
      </c>
      <c r="V29" s="32">
        <f ca="1">'Module C Corrected'!DN29-'Module C Initial'!DN29</f>
        <v>0</v>
      </c>
      <c r="W29" s="32">
        <f ca="1">'Module C Corrected'!DO29-'Module C Initial'!DO29</f>
        <v>0</v>
      </c>
      <c r="X29" s="32">
        <f ca="1">'Module C Corrected'!DP29-'Module C Initial'!DP29</f>
        <v>0</v>
      </c>
      <c r="Y29" s="32">
        <f ca="1">'Module C Corrected'!DQ29-'Module C Initial'!DQ29</f>
        <v>0</v>
      </c>
      <c r="Z29" s="32">
        <f ca="1">'Module C Corrected'!DR29-'Module C Initial'!DR29</f>
        <v>0</v>
      </c>
      <c r="AA29" s="32">
        <f ca="1">'Module C Corrected'!DS29-'Module C Initial'!DS29</f>
        <v>0</v>
      </c>
      <c r="AB29" s="32">
        <f ca="1">'Module C Corrected'!DT29-'Module C Initial'!DT29</f>
        <v>0</v>
      </c>
      <c r="AC29" s="31">
        <f ca="1">'Module C Corrected'!DU29-'Module C Initial'!DU29</f>
        <v>-0.47000000000000064</v>
      </c>
      <c r="AD29" s="31">
        <f ca="1">'Module C Corrected'!DV29-'Module C Initial'!DV29</f>
        <v>0</v>
      </c>
      <c r="AE29" s="31">
        <f ca="1">'Module C Corrected'!DW29-'Module C Initial'!DW29</f>
        <v>0</v>
      </c>
      <c r="AF29" s="31">
        <f ca="1">'Module C Corrected'!DX29-'Module C Initial'!DX29</f>
        <v>0</v>
      </c>
      <c r="AG29" s="31">
        <f ca="1">'Module C Corrected'!DY29-'Module C Initial'!DY29</f>
        <v>0</v>
      </c>
      <c r="AH29" s="31">
        <f ca="1">'Module C Corrected'!DZ29-'Module C Initial'!DZ29</f>
        <v>0</v>
      </c>
      <c r="AI29" s="31">
        <f ca="1">'Module C Corrected'!EA29-'Module C Initial'!EA29</f>
        <v>0</v>
      </c>
      <c r="AJ29" s="31">
        <f ca="1">'Module C Corrected'!EB29-'Module C Initial'!EB29</f>
        <v>0</v>
      </c>
      <c r="AK29" s="31">
        <f ca="1">'Module C Corrected'!EC29-'Module C Initial'!EC29</f>
        <v>0</v>
      </c>
      <c r="AL29" s="31">
        <f ca="1">'Module C Corrected'!ED29-'Module C Initial'!ED29</f>
        <v>0</v>
      </c>
      <c r="AM29" s="31">
        <f ca="1">'Module C Corrected'!EE29-'Module C Initial'!EE29</f>
        <v>0</v>
      </c>
      <c r="AN29" s="31">
        <f ca="1">'Module C Corrected'!EF29-'Module C Initial'!EF29</f>
        <v>0</v>
      </c>
      <c r="AO29" s="32">
        <f t="shared" ca="1" si="27"/>
        <v>-2.2800000000000047</v>
      </c>
      <c r="AP29" s="32">
        <f t="shared" ca="1" si="27"/>
        <v>0</v>
      </c>
      <c r="AQ29" s="32">
        <f t="shared" ca="1" si="27"/>
        <v>0</v>
      </c>
      <c r="AR29" s="32">
        <f t="shared" ca="1" si="27"/>
        <v>0</v>
      </c>
      <c r="AS29" s="32">
        <f t="shared" ca="1" si="27"/>
        <v>0</v>
      </c>
      <c r="AT29" s="32">
        <f t="shared" ca="1" si="27"/>
        <v>0</v>
      </c>
      <c r="AU29" s="32">
        <f t="shared" ca="1" si="27"/>
        <v>0</v>
      </c>
      <c r="AV29" s="32">
        <f t="shared" ca="1" si="27"/>
        <v>0</v>
      </c>
      <c r="AW29" s="32">
        <f t="shared" ca="1" si="27"/>
        <v>0</v>
      </c>
      <c r="AX29" s="32">
        <f t="shared" ca="1" si="27"/>
        <v>0</v>
      </c>
      <c r="AY29" s="32">
        <f t="shared" ca="1" si="27"/>
        <v>0</v>
      </c>
      <c r="AZ29" s="32">
        <f t="shared" ca="1" si="27"/>
        <v>0</v>
      </c>
      <c r="BA29" s="31">
        <f t="shared" ca="1" si="28"/>
        <v>-0.03</v>
      </c>
      <c r="BB29" s="31">
        <f t="shared" ca="1" si="5"/>
        <v>0</v>
      </c>
      <c r="BC29" s="31">
        <f t="shared" ca="1" si="6"/>
        <v>0</v>
      </c>
      <c r="BD29" s="31">
        <f t="shared" ca="1" si="7"/>
        <v>0</v>
      </c>
      <c r="BE29" s="31">
        <f t="shared" ca="1" si="8"/>
        <v>0</v>
      </c>
      <c r="BF29" s="31">
        <f t="shared" ca="1" si="9"/>
        <v>0</v>
      </c>
      <c r="BG29" s="31">
        <f t="shared" ca="1" si="10"/>
        <v>0</v>
      </c>
      <c r="BH29" s="31">
        <f t="shared" ca="1" si="11"/>
        <v>0</v>
      </c>
      <c r="BI29" s="31">
        <f t="shared" ca="1" si="12"/>
        <v>0</v>
      </c>
      <c r="BJ29" s="31">
        <f t="shared" ca="1" si="13"/>
        <v>0</v>
      </c>
      <c r="BK29" s="31">
        <f t="shared" ca="1" si="14"/>
        <v>0</v>
      </c>
      <c r="BL29" s="31">
        <f t="shared" ca="1" si="15"/>
        <v>0</v>
      </c>
      <c r="BM29" s="32">
        <f t="shared" ca="1" si="29"/>
        <v>-2.3100000000000045</v>
      </c>
      <c r="BN29" s="32">
        <f t="shared" ca="1" si="16"/>
        <v>0</v>
      </c>
      <c r="BO29" s="32">
        <f t="shared" ca="1" si="17"/>
        <v>0</v>
      </c>
      <c r="BP29" s="32">
        <f t="shared" ca="1" si="18"/>
        <v>0</v>
      </c>
      <c r="BQ29" s="32">
        <f t="shared" ca="1" si="19"/>
        <v>0</v>
      </c>
      <c r="BR29" s="32">
        <f t="shared" ca="1" si="20"/>
        <v>0</v>
      </c>
      <c r="BS29" s="32">
        <f t="shared" ca="1" si="21"/>
        <v>0</v>
      </c>
      <c r="BT29" s="32">
        <f t="shared" ca="1" si="22"/>
        <v>0</v>
      </c>
      <c r="BU29" s="32">
        <f t="shared" ca="1" si="23"/>
        <v>0</v>
      </c>
      <c r="BV29" s="32">
        <f t="shared" ca="1" si="24"/>
        <v>0</v>
      </c>
      <c r="BW29" s="32">
        <f t="shared" ca="1" si="25"/>
        <v>0</v>
      </c>
      <c r="BX29" s="32">
        <f t="shared" ca="1" si="26"/>
        <v>0</v>
      </c>
    </row>
    <row r="30" spans="1:76" x14ac:dyDescent="0.25">
      <c r="A30" t="s">
        <v>444</v>
      </c>
      <c r="B30" s="1" t="s">
        <v>126</v>
      </c>
      <c r="C30" t="str">
        <f t="shared" ca="1" si="2"/>
        <v>CAS</v>
      </c>
      <c r="D30" t="str">
        <f t="shared" ca="1" si="3"/>
        <v>Cascade Hydro Facility</v>
      </c>
      <c r="E30" s="31">
        <f ca="1">'Module C Corrected'!CW30-'Module C Initial'!CW30</f>
        <v>409.6299999999992</v>
      </c>
      <c r="F30" s="31">
        <f ca="1">'Module C Corrected'!CX30-'Module C Initial'!CX30</f>
        <v>636.94999999999709</v>
      </c>
      <c r="G30" s="31">
        <f ca="1">'Module C Corrected'!CY30-'Module C Initial'!CY30</f>
        <v>281.22999999999956</v>
      </c>
      <c r="H30" s="31">
        <f ca="1">'Module C Corrected'!CZ30-'Module C Initial'!CZ30</f>
        <v>220.09999999999945</v>
      </c>
      <c r="I30" s="31">
        <f ca="1">'Module C Corrected'!DA30-'Module C Initial'!DA30</f>
        <v>83.019999999999982</v>
      </c>
      <c r="J30" s="31">
        <f ca="1">'Module C Corrected'!DB30-'Module C Initial'!DB30</f>
        <v>333.72999999999956</v>
      </c>
      <c r="K30" s="31">
        <f ca="1">'Module C Corrected'!DC30-'Module C Initial'!DC30</f>
        <v>337.87000000000171</v>
      </c>
      <c r="L30" s="31">
        <f ca="1">'Module C Corrected'!DD30-'Module C Initial'!DD30</f>
        <v>603.45000000000073</v>
      </c>
      <c r="M30" s="31">
        <f ca="1">'Module C Corrected'!DE30-'Module C Initial'!DE30</f>
        <v>331.97999999999956</v>
      </c>
      <c r="N30" s="31">
        <f ca="1">'Module C Corrected'!DF30-'Module C Initial'!DF30</f>
        <v>215.15000000000146</v>
      </c>
      <c r="O30" s="31">
        <f ca="1">'Module C Corrected'!DG30-'Module C Initial'!DG30</f>
        <v>411.94000000000233</v>
      </c>
      <c r="P30" s="31">
        <f ca="1">'Module C Corrected'!DH30-'Module C Initial'!DH30</f>
        <v>185.10000000000036</v>
      </c>
      <c r="Q30" s="32">
        <f ca="1">'Module C Corrected'!DI30-'Module C Initial'!DI30</f>
        <v>20.480000000000004</v>
      </c>
      <c r="R30" s="32">
        <f ca="1">'Module C Corrected'!DJ30-'Module C Initial'!DJ30</f>
        <v>31.850000000000023</v>
      </c>
      <c r="S30" s="32">
        <f ca="1">'Module C Corrected'!DK30-'Module C Initial'!DK30</f>
        <v>14.059999999999988</v>
      </c>
      <c r="T30" s="32">
        <f ca="1">'Module C Corrected'!DL30-'Module C Initial'!DL30</f>
        <v>11.000000000000007</v>
      </c>
      <c r="U30" s="32">
        <f ca="1">'Module C Corrected'!DM30-'Module C Initial'!DM30</f>
        <v>4.1499999999999986</v>
      </c>
      <c r="V30" s="32">
        <f ca="1">'Module C Corrected'!DN30-'Module C Initial'!DN30</f>
        <v>16.680000000000007</v>
      </c>
      <c r="W30" s="32">
        <f ca="1">'Module C Corrected'!DO30-'Module C Initial'!DO30</f>
        <v>16.889999999999986</v>
      </c>
      <c r="X30" s="32">
        <f ca="1">'Module C Corrected'!DP30-'Module C Initial'!DP30</f>
        <v>30.170000000000073</v>
      </c>
      <c r="Y30" s="32">
        <f ca="1">'Module C Corrected'!DQ30-'Module C Initial'!DQ30</f>
        <v>16.600000000000023</v>
      </c>
      <c r="Z30" s="32">
        <f ca="1">'Module C Corrected'!DR30-'Module C Initial'!DR30</f>
        <v>10.760000000000019</v>
      </c>
      <c r="AA30" s="32">
        <f ca="1">'Module C Corrected'!DS30-'Module C Initial'!DS30</f>
        <v>20.600000000000023</v>
      </c>
      <c r="AB30" s="32">
        <f ca="1">'Module C Corrected'!DT30-'Module C Initial'!DT30</f>
        <v>9.25</v>
      </c>
      <c r="AC30" s="31">
        <f ca="1">'Module C Corrected'!DU30-'Module C Initial'!DU30</f>
        <v>111.54999999999995</v>
      </c>
      <c r="AD30" s="31">
        <f ca="1">'Module C Corrected'!DV30-'Module C Initial'!DV30</f>
        <v>171.96000000000004</v>
      </c>
      <c r="AE30" s="31">
        <f ca="1">'Module C Corrected'!DW30-'Module C Initial'!DW30</f>
        <v>75.339999999999975</v>
      </c>
      <c r="AF30" s="31">
        <f ca="1">'Module C Corrected'!DX30-'Module C Initial'!DX30</f>
        <v>58.450000000000045</v>
      </c>
      <c r="AG30" s="31">
        <f ca="1">'Module C Corrected'!DY30-'Module C Initial'!DY30</f>
        <v>21.860000000000014</v>
      </c>
      <c r="AH30" s="31">
        <f ca="1">'Module C Corrected'!DZ30-'Module C Initial'!DZ30</f>
        <v>87.079999999999984</v>
      </c>
      <c r="AI30" s="31">
        <f ca="1">'Module C Corrected'!EA30-'Module C Initial'!EA30</f>
        <v>87.400000000000091</v>
      </c>
      <c r="AJ30" s="31">
        <f ca="1">'Module C Corrected'!EB30-'Module C Initial'!EB30</f>
        <v>154.68000000000029</v>
      </c>
      <c r="AK30" s="31">
        <f ca="1">'Module C Corrected'!EC30-'Module C Initial'!EC30</f>
        <v>84.319999999999936</v>
      </c>
      <c r="AL30" s="31">
        <f ca="1">'Module C Corrected'!ED30-'Module C Initial'!ED30</f>
        <v>54.159999999999968</v>
      </c>
      <c r="AM30" s="31">
        <f ca="1">'Module C Corrected'!EE30-'Module C Initial'!EE30</f>
        <v>102.74000000000001</v>
      </c>
      <c r="AN30" s="31">
        <f ca="1">'Module C Corrected'!EF30-'Module C Initial'!EF30</f>
        <v>45.75</v>
      </c>
      <c r="AO30" s="32">
        <f t="shared" ca="1" si="27"/>
        <v>541.65999999999917</v>
      </c>
      <c r="AP30" s="32">
        <f t="shared" ca="1" si="27"/>
        <v>840.75999999999715</v>
      </c>
      <c r="AQ30" s="32">
        <f t="shared" ca="1" si="27"/>
        <v>370.62999999999954</v>
      </c>
      <c r="AR30" s="32">
        <f t="shared" ca="1" si="27"/>
        <v>289.5499999999995</v>
      </c>
      <c r="AS30" s="32">
        <f t="shared" ca="1" si="27"/>
        <v>109.03</v>
      </c>
      <c r="AT30" s="32">
        <f t="shared" ca="1" si="27"/>
        <v>437.48999999999955</v>
      </c>
      <c r="AU30" s="32">
        <f t="shared" ca="1" si="27"/>
        <v>442.16000000000179</v>
      </c>
      <c r="AV30" s="32">
        <f t="shared" ca="1" si="27"/>
        <v>788.30000000000109</v>
      </c>
      <c r="AW30" s="32">
        <f t="shared" ca="1" si="27"/>
        <v>432.89999999999952</v>
      </c>
      <c r="AX30" s="32">
        <f t="shared" ca="1" si="27"/>
        <v>280.07000000000141</v>
      </c>
      <c r="AY30" s="32">
        <f t="shared" ca="1" si="27"/>
        <v>535.28000000000236</v>
      </c>
      <c r="AZ30" s="32">
        <f t="shared" ca="1" si="27"/>
        <v>240.10000000000036</v>
      </c>
      <c r="BA30" s="31">
        <f t="shared" ca="1" si="28"/>
        <v>6.8</v>
      </c>
      <c r="BB30" s="31">
        <f t="shared" ca="1" si="5"/>
        <v>10.58</v>
      </c>
      <c r="BC30" s="31">
        <f t="shared" ca="1" si="6"/>
        <v>4.67</v>
      </c>
      <c r="BD30" s="31">
        <f t="shared" ca="1" si="7"/>
        <v>3.65</v>
      </c>
      <c r="BE30" s="31">
        <f t="shared" ca="1" si="8"/>
        <v>1.38</v>
      </c>
      <c r="BF30" s="31">
        <f t="shared" ca="1" si="9"/>
        <v>5.54</v>
      </c>
      <c r="BG30" s="31">
        <f t="shared" ca="1" si="10"/>
        <v>5.61</v>
      </c>
      <c r="BH30" s="31">
        <f t="shared" ca="1" si="11"/>
        <v>10.02</v>
      </c>
      <c r="BI30" s="31">
        <f t="shared" ca="1" si="12"/>
        <v>5.51</v>
      </c>
      <c r="BJ30" s="31">
        <f t="shared" ca="1" si="13"/>
        <v>3.57</v>
      </c>
      <c r="BK30" s="31">
        <f t="shared" ca="1" si="14"/>
        <v>6.84</v>
      </c>
      <c r="BL30" s="31">
        <f t="shared" ca="1" si="15"/>
        <v>3.07</v>
      </c>
      <c r="BM30" s="32">
        <f t="shared" ca="1" si="29"/>
        <v>548.45999999999913</v>
      </c>
      <c r="BN30" s="32">
        <f t="shared" ca="1" si="16"/>
        <v>851.33999999999719</v>
      </c>
      <c r="BO30" s="32">
        <f t="shared" ca="1" si="17"/>
        <v>375.29999999999956</v>
      </c>
      <c r="BP30" s="32">
        <f t="shared" ca="1" si="18"/>
        <v>293.19999999999948</v>
      </c>
      <c r="BQ30" s="32">
        <f t="shared" ca="1" si="19"/>
        <v>110.41</v>
      </c>
      <c r="BR30" s="32">
        <f t="shared" ca="1" si="20"/>
        <v>443.02999999999957</v>
      </c>
      <c r="BS30" s="32">
        <f t="shared" ca="1" si="21"/>
        <v>447.7700000000018</v>
      </c>
      <c r="BT30" s="32">
        <f t="shared" ca="1" si="22"/>
        <v>798.32000000000107</v>
      </c>
      <c r="BU30" s="32">
        <f t="shared" ca="1" si="23"/>
        <v>438.40999999999951</v>
      </c>
      <c r="BV30" s="32">
        <f t="shared" ca="1" si="24"/>
        <v>283.64000000000141</v>
      </c>
      <c r="BW30" s="32">
        <f t="shared" ca="1" si="25"/>
        <v>542.12000000000239</v>
      </c>
      <c r="BX30" s="32">
        <f t="shared" ca="1" si="26"/>
        <v>243.17000000000036</v>
      </c>
    </row>
    <row r="31" spans="1:76" x14ac:dyDescent="0.25">
      <c r="A31" t="s">
        <v>543</v>
      </c>
      <c r="B31" s="1" t="s">
        <v>369</v>
      </c>
      <c r="C31" t="str">
        <f t="shared" ca="1" si="2"/>
        <v>SPCIMP</v>
      </c>
      <c r="D31" t="str">
        <f t="shared" ca="1" si="3"/>
        <v>Alberta-Saskatchewan Intertie - Import</v>
      </c>
      <c r="E31" s="31">
        <f ca="1">'Module C Corrected'!CW31-'Module C Initial'!CW31</f>
        <v>3.1500000000000057</v>
      </c>
      <c r="F31" s="31">
        <f ca="1">'Module C Corrected'!CX31-'Module C Initial'!CX31</f>
        <v>0</v>
      </c>
      <c r="G31" s="31">
        <f ca="1">'Module C Corrected'!CY31-'Module C Initial'!CY31</f>
        <v>0</v>
      </c>
      <c r="H31" s="31">
        <f ca="1">'Module C Corrected'!CZ31-'Module C Initial'!CZ31</f>
        <v>0</v>
      </c>
      <c r="I31" s="31">
        <f ca="1">'Module C Corrected'!DA31-'Module C Initial'!DA31</f>
        <v>0</v>
      </c>
      <c r="J31" s="31">
        <f ca="1">'Module C Corrected'!DB31-'Module C Initial'!DB31</f>
        <v>0</v>
      </c>
      <c r="K31" s="31">
        <f ca="1">'Module C Corrected'!DC31-'Module C Initial'!DC31</f>
        <v>0</v>
      </c>
      <c r="L31" s="31">
        <f ca="1">'Module C Corrected'!DD31-'Module C Initial'!DD31</f>
        <v>0</v>
      </c>
      <c r="M31" s="31">
        <f ca="1">'Module C Corrected'!DE31-'Module C Initial'!DE31</f>
        <v>0</v>
      </c>
      <c r="N31" s="31">
        <f ca="1">'Module C Corrected'!DF31-'Module C Initial'!DF31</f>
        <v>0</v>
      </c>
      <c r="O31" s="31">
        <f ca="1">'Module C Corrected'!DG31-'Module C Initial'!DG31</f>
        <v>0</v>
      </c>
      <c r="P31" s="31">
        <f ca="1">'Module C Corrected'!DH31-'Module C Initial'!DH31</f>
        <v>0</v>
      </c>
      <c r="Q31" s="32">
        <f ca="1">'Module C Corrected'!DI31-'Module C Initial'!DI31</f>
        <v>0.15999999999999992</v>
      </c>
      <c r="R31" s="32">
        <f ca="1">'Module C Corrected'!DJ31-'Module C Initial'!DJ31</f>
        <v>0</v>
      </c>
      <c r="S31" s="32">
        <f ca="1">'Module C Corrected'!DK31-'Module C Initial'!DK31</f>
        <v>0</v>
      </c>
      <c r="T31" s="32">
        <f ca="1">'Module C Corrected'!DL31-'Module C Initial'!DL31</f>
        <v>0</v>
      </c>
      <c r="U31" s="32">
        <f ca="1">'Module C Corrected'!DM31-'Module C Initial'!DM31</f>
        <v>0</v>
      </c>
      <c r="V31" s="32">
        <f ca="1">'Module C Corrected'!DN31-'Module C Initial'!DN31</f>
        <v>0</v>
      </c>
      <c r="W31" s="32">
        <f ca="1">'Module C Corrected'!DO31-'Module C Initial'!DO31</f>
        <v>0</v>
      </c>
      <c r="X31" s="32">
        <f ca="1">'Module C Corrected'!DP31-'Module C Initial'!DP31</f>
        <v>0</v>
      </c>
      <c r="Y31" s="32">
        <f ca="1">'Module C Corrected'!DQ31-'Module C Initial'!DQ31</f>
        <v>0</v>
      </c>
      <c r="Z31" s="32">
        <f ca="1">'Module C Corrected'!DR31-'Module C Initial'!DR31</f>
        <v>0</v>
      </c>
      <c r="AA31" s="32">
        <f ca="1">'Module C Corrected'!DS31-'Module C Initial'!DS31</f>
        <v>0</v>
      </c>
      <c r="AB31" s="32">
        <f ca="1">'Module C Corrected'!DT31-'Module C Initial'!DT31</f>
        <v>0</v>
      </c>
      <c r="AC31" s="31">
        <f ca="1">'Module C Corrected'!DU31-'Module C Initial'!DU31</f>
        <v>0.85999999999999943</v>
      </c>
      <c r="AD31" s="31">
        <f ca="1">'Module C Corrected'!DV31-'Module C Initial'!DV31</f>
        <v>0</v>
      </c>
      <c r="AE31" s="31">
        <f ca="1">'Module C Corrected'!DW31-'Module C Initial'!DW31</f>
        <v>0</v>
      </c>
      <c r="AF31" s="31">
        <f ca="1">'Module C Corrected'!DX31-'Module C Initial'!DX31</f>
        <v>0</v>
      </c>
      <c r="AG31" s="31">
        <f ca="1">'Module C Corrected'!DY31-'Module C Initial'!DY31</f>
        <v>0</v>
      </c>
      <c r="AH31" s="31">
        <f ca="1">'Module C Corrected'!DZ31-'Module C Initial'!DZ31</f>
        <v>0</v>
      </c>
      <c r="AI31" s="31">
        <f ca="1">'Module C Corrected'!EA31-'Module C Initial'!EA31</f>
        <v>0</v>
      </c>
      <c r="AJ31" s="31">
        <f ca="1">'Module C Corrected'!EB31-'Module C Initial'!EB31</f>
        <v>0</v>
      </c>
      <c r="AK31" s="31">
        <f ca="1">'Module C Corrected'!EC31-'Module C Initial'!EC31</f>
        <v>0</v>
      </c>
      <c r="AL31" s="31">
        <f ca="1">'Module C Corrected'!ED31-'Module C Initial'!ED31</f>
        <v>0</v>
      </c>
      <c r="AM31" s="31">
        <f ca="1">'Module C Corrected'!EE31-'Module C Initial'!EE31</f>
        <v>0</v>
      </c>
      <c r="AN31" s="31">
        <f ca="1">'Module C Corrected'!EF31-'Module C Initial'!EF31</f>
        <v>0</v>
      </c>
      <c r="AO31" s="32">
        <f t="shared" ca="1" si="27"/>
        <v>4.1700000000000053</v>
      </c>
      <c r="AP31" s="32">
        <f t="shared" ca="1" si="27"/>
        <v>0</v>
      </c>
      <c r="AQ31" s="32">
        <f t="shared" ca="1" si="27"/>
        <v>0</v>
      </c>
      <c r="AR31" s="32">
        <f t="shared" ca="1" si="27"/>
        <v>0</v>
      </c>
      <c r="AS31" s="32">
        <f t="shared" ca="1" si="27"/>
        <v>0</v>
      </c>
      <c r="AT31" s="32">
        <f t="shared" ca="1" si="27"/>
        <v>0</v>
      </c>
      <c r="AU31" s="32">
        <f t="shared" ca="1" si="27"/>
        <v>0</v>
      </c>
      <c r="AV31" s="32">
        <f t="shared" ca="1" si="27"/>
        <v>0</v>
      </c>
      <c r="AW31" s="32">
        <f t="shared" ca="1" si="27"/>
        <v>0</v>
      </c>
      <c r="AX31" s="32">
        <f t="shared" ca="1" si="27"/>
        <v>0</v>
      </c>
      <c r="AY31" s="32">
        <f t="shared" ca="1" si="27"/>
        <v>0</v>
      </c>
      <c r="AZ31" s="32">
        <f t="shared" ca="1" si="27"/>
        <v>0</v>
      </c>
      <c r="BA31" s="31">
        <f t="shared" ca="1" si="28"/>
        <v>0.05</v>
      </c>
      <c r="BB31" s="31">
        <f t="shared" ca="1" si="5"/>
        <v>0</v>
      </c>
      <c r="BC31" s="31">
        <f t="shared" ca="1" si="6"/>
        <v>0</v>
      </c>
      <c r="BD31" s="31">
        <f t="shared" ca="1" si="7"/>
        <v>0</v>
      </c>
      <c r="BE31" s="31">
        <f t="shared" ca="1" si="8"/>
        <v>0</v>
      </c>
      <c r="BF31" s="31">
        <f t="shared" ca="1" si="9"/>
        <v>0</v>
      </c>
      <c r="BG31" s="31">
        <f t="shared" ca="1" si="10"/>
        <v>0</v>
      </c>
      <c r="BH31" s="31">
        <f t="shared" ca="1" si="11"/>
        <v>0</v>
      </c>
      <c r="BI31" s="31">
        <f t="shared" ca="1" si="12"/>
        <v>0</v>
      </c>
      <c r="BJ31" s="31">
        <f t="shared" ca="1" si="13"/>
        <v>0</v>
      </c>
      <c r="BK31" s="31">
        <f t="shared" ca="1" si="14"/>
        <v>0</v>
      </c>
      <c r="BL31" s="31">
        <f t="shared" ca="1" si="15"/>
        <v>0</v>
      </c>
      <c r="BM31" s="32">
        <f t="shared" ca="1" si="29"/>
        <v>4.2200000000000051</v>
      </c>
      <c r="BN31" s="32">
        <f t="shared" ca="1" si="16"/>
        <v>0</v>
      </c>
      <c r="BO31" s="32">
        <f t="shared" ca="1" si="17"/>
        <v>0</v>
      </c>
      <c r="BP31" s="32">
        <f t="shared" ca="1" si="18"/>
        <v>0</v>
      </c>
      <c r="BQ31" s="32">
        <f t="shared" ca="1" si="19"/>
        <v>0</v>
      </c>
      <c r="BR31" s="32">
        <f t="shared" ca="1" si="20"/>
        <v>0</v>
      </c>
      <c r="BS31" s="32">
        <f t="shared" ca="1" si="21"/>
        <v>0</v>
      </c>
      <c r="BT31" s="32">
        <f t="shared" ca="1" si="22"/>
        <v>0</v>
      </c>
      <c r="BU31" s="32">
        <f t="shared" ca="1" si="23"/>
        <v>0</v>
      </c>
      <c r="BV31" s="32">
        <f t="shared" ca="1" si="24"/>
        <v>0</v>
      </c>
      <c r="BW31" s="32">
        <f t="shared" ca="1" si="25"/>
        <v>0</v>
      </c>
      <c r="BX31" s="32">
        <f t="shared" ca="1" si="26"/>
        <v>0</v>
      </c>
    </row>
    <row r="32" spans="1:76" x14ac:dyDescent="0.25">
      <c r="A32" t="s">
        <v>447</v>
      </c>
      <c r="B32" s="1" t="s">
        <v>34</v>
      </c>
      <c r="C32" t="str">
        <f t="shared" ca="1" si="2"/>
        <v>CES1/CES2</v>
      </c>
      <c r="D32" t="str">
        <f t="shared" ca="1" si="3"/>
        <v>Calgary Energy Centre</v>
      </c>
      <c r="E32" s="31">
        <f ca="1">'Module C Corrected'!CW32-'Module C Initial'!CW32</f>
        <v>-1648.989999999998</v>
      </c>
      <c r="F32" s="31">
        <f ca="1">'Module C Corrected'!CX32-'Module C Initial'!CX32</f>
        <v>-2628.3000000000029</v>
      </c>
      <c r="G32" s="31">
        <f ca="1">'Module C Corrected'!CY32-'Module C Initial'!CY32</f>
        <v>-872.68999999999869</v>
      </c>
      <c r="H32" s="31">
        <f ca="1">'Module C Corrected'!CZ32-'Module C Initial'!CZ32</f>
        <v>-988.47999999999593</v>
      </c>
      <c r="I32" s="31">
        <f ca="1">'Module C Corrected'!DA32-'Module C Initial'!DA32</f>
        <v>-202.39000000000124</v>
      </c>
      <c r="J32" s="31">
        <f ca="1">'Module C Corrected'!DB32-'Module C Initial'!DB32</f>
        <v>-1317.1600000000035</v>
      </c>
      <c r="K32" s="31">
        <f ca="1">'Module C Corrected'!DC32-'Module C Initial'!DC32</f>
        <v>-1005.0200000000041</v>
      </c>
      <c r="L32" s="31">
        <f ca="1">'Module C Corrected'!DD32-'Module C Initial'!DD32</f>
        <v>-2617.890000000014</v>
      </c>
      <c r="M32" s="31">
        <f ca="1">'Module C Corrected'!DE32-'Module C Initial'!DE32</f>
        <v>-1892.4399999999732</v>
      </c>
      <c r="N32" s="31">
        <f ca="1">'Module C Corrected'!DF32-'Module C Initial'!DF32</f>
        <v>-1289.6899999999878</v>
      </c>
      <c r="O32" s="31">
        <f ca="1">'Module C Corrected'!DG32-'Module C Initial'!DG32</f>
        <v>-1433.4400000000023</v>
      </c>
      <c r="P32" s="31">
        <f ca="1">'Module C Corrected'!DH32-'Module C Initial'!DH32</f>
        <v>-740.02999999999884</v>
      </c>
      <c r="Q32" s="32">
        <f ca="1">'Module C Corrected'!DI32-'Module C Initial'!DI32</f>
        <v>-82.440000000000055</v>
      </c>
      <c r="R32" s="32">
        <f ca="1">'Module C Corrected'!DJ32-'Module C Initial'!DJ32</f>
        <v>-131.40999999999985</v>
      </c>
      <c r="S32" s="32">
        <f ca="1">'Module C Corrected'!DK32-'Module C Initial'!DK32</f>
        <v>-43.629999999999995</v>
      </c>
      <c r="T32" s="32">
        <f ca="1">'Module C Corrected'!DL32-'Module C Initial'!DL32</f>
        <v>-49.429999999999836</v>
      </c>
      <c r="U32" s="32">
        <f ca="1">'Module C Corrected'!DM32-'Module C Initial'!DM32</f>
        <v>-10.120000000000005</v>
      </c>
      <c r="V32" s="32">
        <f ca="1">'Module C Corrected'!DN32-'Module C Initial'!DN32</f>
        <v>-65.860000000000127</v>
      </c>
      <c r="W32" s="32">
        <f ca="1">'Module C Corrected'!DO32-'Module C Initial'!DO32</f>
        <v>-50.25</v>
      </c>
      <c r="X32" s="32">
        <f ca="1">'Module C Corrected'!DP32-'Module C Initial'!DP32</f>
        <v>-130.89000000000124</v>
      </c>
      <c r="Y32" s="32">
        <f ca="1">'Module C Corrected'!DQ32-'Module C Initial'!DQ32</f>
        <v>-94.6200000000008</v>
      </c>
      <c r="Z32" s="32">
        <f ca="1">'Module C Corrected'!DR32-'Module C Initial'!DR32</f>
        <v>-64.479999999999563</v>
      </c>
      <c r="AA32" s="32">
        <f ca="1">'Module C Corrected'!DS32-'Module C Initial'!DS32</f>
        <v>-71.670000000000073</v>
      </c>
      <c r="AB32" s="32">
        <f ca="1">'Module C Corrected'!DT32-'Module C Initial'!DT32</f>
        <v>-37</v>
      </c>
      <c r="AC32" s="31">
        <f ca="1">'Module C Corrected'!DU32-'Module C Initial'!DU32</f>
        <v>-449.04000000000087</v>
      </c>
      <c r="AD32" s="31">
        <f ca="1">'Module C Corrected'!DV32-'Module C Initial'!DV32</f>
        <v>-709.56000000000131</v>
      </c>
      <c r="AE32" s="31">
        <f ca="1">'Module C Corrected'!DW32-'Module C Initial'!DW32</f>
        <v>-233.76000000000022</v>
      </c>
      <c r="AF32" s="31">
        <f ca="1">'Module C Corrected'!DX32-'Module C Initial'!DX32</f>
        <v>-262.45999999999913</v>
      </c>
      <c r="AG32" s="31">
        <f ca="1">'Module C Corrected'!DY32-'Module C Initial'!DY32</f>
        <v>-53.289999999999964</v>
      </c>
      <c r="AH32" s="31">
        <f ca="1">'Module C Corrected'!DZ32-'Module C Initial'!DZ32</f>
        <v>-343.68999999999869</v>
      </c>
      <c r="AI32" s="31">
        <f ca="1">'Module C Corrected'!EA32-'Module C Initial'!EA32</f>
        <v>-259.96999999999753</v>
      </c>
      <c r="AJ32" s="31">
        <f ca="1">'Module C Corrected'!EB32-'Module C Initial'!EB32</f>
        <v>-671.06000000000495</v>
      </c>
      <c r="AK32" s="31">
        <f ca="1">'Module C Corrected'!EC32-'Module C Initial'!EC32</f>
        <v>-480.68000000000029</v>
      </c>
      <c r="AL32" s="31">
        <f ca="1">'Module C Corrected'!ED32-'Module C Initial'!ED32</f>
        <v>-324.66999999999825</v>
      </c>
      <c r="AM32" s="31">
        <f ca="1">'Module C Corrected'!EE32-'Module C Initial'!EE32</f>
        <v>-357.5</v>
      </c>
      <c r="AN32" s="31">
        <f ca="1">'Module C Corrected'!EF32-'Module C Initial'!EF32</f>
        <v>-182.88999999999942</v>
      </c>
      <c r="AO32" s="32">
        <f t="shared" ca="1" si="27"/>
        <v>-2180.4699999999989</v>
      </c>
      <c r="AP32" s="32">
        <f t="shared" ca="1" si="27"/>
        <v>-3469.2700000000041</v>
      </c>
      <c r="AQ32" s="32">
        <f t="shared" ca="1" si="27"/>
        <v>-1150.079999999999</v>
      </c>
      <c r="AR32" s="32">
        <f t="shared" ca="1" si="27"/>
        <v>-1300.3699999999949</v>
      </c>
      <c r="AS32" s="32">
        <f t="shared" ca="1" si="27"/>
        <v>-265.80000000000121</v>
      </c>
      <c r="AT32" s="32">
        <f t="shared" ca="1" si="27"/>
        <v>-1726.7100000000023</v>
      </c>
      <c r="AU32" s="32">
        <f t="shared" ca="1" si="27"/>
        <v>-1315.2400000000016</v>
      </c>
      <c r="AV32" s="32">
        <f t="shared" ca="1" si="27"/>
        <v>-3419.8400000000202</v>
      </c>
      <c r="AW32" s="32">
        <f t="shared" ca="1" si="27"/>
        <v>-2467.7399999999743</v>
      </c>
      <c r="AX32" s="32">
        <f t="shared" ca="1" si="27"/>
        <v>-1678.8399999999856</v>
      </c>
      <c r="AY32" s="32">
        <f t="shared" ca="1" si="27"/>
        <v>-1862.6100000000024</v>
      </c>
      <c r="AZ32" s="32">
        <f t="shared" ca="1" si="27"/>
        <v>-959.91999999999825</v>
      </c>
      <c r="BA32" s="31">
        <f t="shared" ca="1" si="28"/>
        <v>-27.38</v>
      </c>
      <c r="BB32" s="31">
        <f t="shared" ca="1" si="5"/>
        <v>-43.64</v>
      </c>
      <c r="BC32" s="31">
        <f t="shared" ca="1" si="6"/>
        <v>-14.49</v>
      </c>
      <c r="BD32" s="31">
        <f t="shared" ca="1" si="7"/>
        <v>-16.41</v>
      </c>
      <c r="BE32" s="31">
        <f t="shared" ca="1" si="8"/>
        <v>-3.36</v>
      </c>
      <c r="BF32" s="31">
        <f t="shared" ca="1" si="9"/>
        <v>-21.87</v>
      </c>
      <c r="BG32" s="31">
        <f t="shared" ca="1" si="10"/>
        <v>-16.690000000000001</v>
      </c>
      <c r="BH32" s="31">
        <f t="shared" ca="1" si="11"/>
        <v>-43.46</v>
      </c>
      <c r="BI32" s="31">
        <f t="shared" ca="1" si="12"/>
        <v>-31.42</v>
      </c>
      <c r="BJ32" s="31">
        <f t="shared" ca="1" si="13"/>
        <v>-21.41</v>
      </c>
      <c r="BK32" s="31">
        <f t="shared" ca="1" si="14"/>
        <v>-23.8</v>
      </c>
      <c r="BL32" s="31">
        <f t="shared" ca="1" si="15"/>
        <v>-12.29</v>
      </c>
      <c r="BM32" s="32">
        <f t="shared" ca="1" si="29"/>
        <v>-2207.849999999999</v>
      </c>
      <c r="BN32" s="32">
        <f t="shared" ca="1" si="16"/>
        <v>-3512.9100000000039</v>
      </c>
      <c r="BO32" s="32">
        <f t="shared" ca="1" si="17"/>
        <v>-1164.569999999999</v>
      </c>
      <c r="BP32" s="32">
        <f t="shared" ca="1" si="18"/>
        <v>-1316.779999999995</v>
      </c>
      <c r="BQ32" s="32">
        <f t="shared" ca="1" si="19"/>
        <v>-269.16000000000122</v>
      </c>
      <c r="BR32" s="32">
        <f t="shared" ca="1" si="20"/>
        <v>-1748.5800000000022</v>
      </c>
      <c r="BS32" s="32">
        <f t="shared" ca="1" si="21"/>
        <v>-1331.9300000000017</v>
      </c>
      <c r="BT32" s="32">
        <f t="shared" ca="1" si="22"/>
        <v>-3463.3000000000202</v>
      </c>
      <c r="BU32" s="32">
        <f t="shared" ca="1" si="23"/>
        <v>-2499.1599999999744</v>
      </c>
      <c r="BV32" s="32">
        <f t="shared" ca="1" si="24"/>
        <v>-1700.2499999999857</v>
      </c>
      <c r="BW32" s="32">
        <f t="shared" ca="1" si="25"/>
        <v>-1886.4100000000024</v>
      </c>
      <c r="BX32" s="32">
        <f t="shared" ca="1" si="26"/>
        <v>-972.20999999999822</v>
      </c>
    </row>
    <row r="33" spans="1:76" x14ac:dyDescent="0.25">
      <c r="A33" t="s">
        <v>447</v>
      </c>
      <c r="B33" s="1" t="s">
        <v>35</v>
      </c>
      <c r="C33" t="str">
        <f t="shared" ca="1" si="2"/>
        <v>CES1/CES2</v>
      </c>
      <c r="D33" t="str">
        <f t="shared" ca="1" si="3"/>
        <v>Calgary Energy Centre</v>
      </c>
      <c r="E33" s="31">
        <f ca="1">'Module C Corrected'!CW33-'Module C Initial'!CW33</f>
        <v>-1041.119999999999</v>
      </c>
      <c r="F33" s="31">
        <f ca="1">'Module C Corrected'!CX33-'Module C Initial'!CX33</f>
        <v>-1711.5899999999929</v>
      </c>
      <c r="G33" s="31">
        <f ca="1">'Module C Corrected'!CY33-'Module C Initial'!CY33</f>
        <v>-548.65000000000146</v>
      </c>
      <c r="H33" s="31">
        <f ca="1">'Module C Corrected'!CZ33-'Module C Initial'!CZ33</f>
        <v>-652.72999999999593</v>
      </c>
      <c r="I33" s="31">
        <f ca="1">'Module C Corrected'!DA33-'Module C Initial'!DA33</f>
        <v>-126.22000000000025</v>
      </c>
      <c r="J33" s="31">
        <f ca="1">'Module C Corrected'!DB33-'Module C Initial'!DB33</f>
        <v>-915.63999999999942</v>
      </c>
      <c r="K33" s="31">
        <f ca="1">'Module C Corrected'!DC33-'Module C Initial'!DC33</f>
        <v>-711.59000000001106</v>
      </c>
      <c r="L33" s="31">
        <f ca="1">'Module C Corrected'!DD33-'Module C Initial'!DD33</f>
        <v>-1844.5</v>
      </c>
      <c r="M33" s="31">
        <f ca="1">'Module C Corrected'!DE33-'Module C Initial'!DE33</f>
        <v>-1319.4900000000052</v>
      </c>
      <c r="N33" s="31">
        <f ca="1">'Module C Corrected'!DF33-'Module C Initial'!DF33</f>
        <v>-891.70999999999185</v>
      </c>
      <c r="O33" s="31">
        <f ca="1">'Module C Corrected'!DG33-'Module C Initial'!DG33</f>
        <v>-945.97000000000116</v>
      </c>
      <c r="P33" s="31">
        <f ca="1">'Module C Corrected'!DH33-'Module C Initial'!DH33</f>
        <v>-477.56000000000495</v>
      </c>
      <c r="Q33" s="32">
        <f ca="1">'Module C Corrected'!DI33-'Module C Initial'!DI33</f>
        <v>-52.059999999999945</v>
      </c>
      <c r="R33" s="32">
        <f ca="1">'Module C Corrected'!DJ33-'Module C Initial'!DJ33</f>
        <v>-85.579999999999927</v>
      </c>
      <c r="S33" s="32">
        <f ca="1">'Module C Corrected'!DK33-'Module C Initial'!DK33</f>
        <v>-27.439999999999941</v>
      </c>
      <c r="T33" s="32">
        <f ca="1">'Module C Corrected'!DL33-'Module C Initial'!DL33</f>
        <v>-32.6400000000001</v>
      </c>
      <c r="U33" s="32">
        <f ca="1">'Module C Corrected'!DM33-'Module C Initial'!DM33</f>
        <v>-6.3100000000000023</v>
      </c>
      <c r="V33" s="32">
        <f ca="1">'Module C Corrected'!DN33-'Module C Initial'!DN33</f>
        <v>-45.7800000000002</v>
      </c>
      <c r="W33" s="32">
        <f ca="1">'Module C Corrected'!DO33-'Module C Initial'!DO33</f>
        <v>-35.579999999999927</v>
      </c>
      <c r="X33" s="32">
        <f ca="1">'Module C Corrected'!DP33-'Module C Initial'!DP33</f>
        <v>-92.229999999999563</v>
      </c>
      <c r="Y33" s="32">
        <f ca="1">'Module C Corrected'!DQ33-'Module C Initial'!DQ33</f>
        <v>-65.970000000000255</v>
      </c>
      <c r="Z33" s="32">
        <f ca="1">'Module C Corrected'!DR33-'Module C Initial'!DR33</f>
        <v>-44.579999999999927</v>
      </c>
      <c r="AA33" s="32">
        <f ca="1">'Module C Corrected'!DS33-'Module C Initial'!DS33</f>
        <v>-47.289999999999964</v>
      </c>
      <c r="AB33" s="32">
        <f ca="1">'Module C Corrected'!DT33-'Module C Initial'!DT33</f>
        <v>-23.879999999999882</v>
      </c>
      <c r="AC33" s="31">
        <f ca="1">'Module C Corrected'!DU33-'Module C Initial'!DU33</f>
        <v>-283.5</v>
      </c>
      <c r="AD33" s="31">
        <f ca="1">'Module C Corrected'!DV33-'Module C Initial'!DV33</f>
        <v>-462.07999999999993</v>
      </c>
      <c r="AE33" s="31">
        <f ca="1">'Module C Corrected'!DW33-'Module C Initial'!DW33</f>
        <v>-146.95999999999958</v>
      </c>
      <c r="AF33" s="31">
        <f ca="1">'Module C Corrected'!DX33-'Module C Initial'!DX33</f>
        <v>-173.31999999999971</v>
      </c>
      <c r="AG33" s="31">
        <f ca="1">'Module C Corrected'!DY33-'Module C Initial'!DY33</f>
        <v>-33.230000000000018</v>
      </c>
      <c r="AH33" s="31">
        <f ca="1">'Module C Corrected'!DZ33-'Module C Initial'!DZ33</f>
        <v>-238.92000000000007</v>
      </c>
      <c r="AI33" s="31">
        <f ca="1">'Module C Corrected'!EA33-'Module C Initial'!EA33</f>
        <v>-184.06999999999971</v>
      </c>
      <c r="AJ33" s="31">
        <f ca="1">'Module C Corrected'!EB33-'Module C Initial'!EB33</f>
        <v>-472.80000000000291</v>
      </c>
      <c r="AK33" s="31">
        <f ca="1">'Module C Corrected'!EC33-'Module C Initial'!EC33</f>
        <v>-335.15000000000146</v>
      </c>
      <c r="AL33" s="31">
        <f ca="1">'Module C Corrected'!ED33-'Module C Initial'!ED33</f>
        <v>-224.48000000000138</v>
      </c>
      <c r="AM33" s="31">
        <f ca="1">'Module C Corrected'!EE33-'Module C Initial'!EE33</f>
        <v>-235.91999999999825</v>
      </c>
      <c r="AN33" s="31">
        <f ca="1">'Module C Corrected'!EF33-'Module C Initial'!EF33</f>
        <v>-118.03000000000065</v>
      </c>
      <c r="AO33" s="32">
        <f t="shared" ca="1" si="27"/>
        <v>-1376.6799999999989</v>
      </c>
      <c r="AP33" s="32">
        <f t="shared" ca="1" si="27"/>
        <v>-2259.2499999999927</v>
      </c>
      <c r="AQ33" s="32">
        <f t="shared" ca="1" si="27"/>
        <v>-723.05000000000098</v>
      </c>
      <c r="AR33" s="32">
        <f t="shared" ca="1" si="27"/>
        <v>-858.68999999999573</v>
      </c>
      <c r="AS33" s="32">
        <f t="shared" ca="1" si="27"/>
        <v>-165.76000000000028</v>
      </c>
      <c r="AT33" s="32">
        <f t="shared" ca="1" si="27"/>
        <v>-1200.3399999999997</v>
      </c>
      <c r="AU33" s="32">
        <f t="shared" ca="1" si="27"/>
        <v>-931.2400000000107</v>
      </c>
      <c r="AV33" s="32">
        <f t="shared" ca="1" si="27"/>
        <v>-2409.5300000000025</v>
      </c>
      <c r="AW33" s="32">
        <f t="shared" ca="1" si="27"/>
        <v>-1720.6100000000069</v>
      </c>
      <c r="AX33" s="32">
        <f t="shared" ca="1" si="27"/>
        <v>-1160.7699999999932</v>
      </c>
      <c r="AY33" s="32">
        <f t="shared" ca="1" si="27"/>
        <v>-1229.1799999999994</v>
      </c>
      <c r="AZ33" s="32">
        <f t="shared" ca="1" si="27"/>
        <v>-619.47000000000548</v>
      </c>
      <c r="BA33" s="31">
        <f t="shared" ca="1" si="28"/>
        <v>-17.29</v>
      </c>
      <c r="BB33" s="31">
        <f t="shared" ca="1" si="5"/>
        <v>-28.42</v>
      </c>
      <c r="BC33" s="31">
        <f t="shared" ca="1" si="6"/>
        <v>-9.11</v>
      </c>
      <c r="BD33" s="31">
        <f t="shared" ca="1" si="7"/>
        <v>-10.84</v>
      </c>
      <c r="BE33" s="31">
        <f t="shared" ca="1" si="8"/>
        <v>-2.1</v>
      </c>
      <c r="BF33" s="31">
        <f t="shared" ca="1" si="9"/>
        <v>-15.2</v>
      </c>
      <c r="BG33" s="31">
        <f t="shared" ca="1" si="10"/>
        <v>-11.81</v>
      </c>
      <c r="BH33" s="31">
        <f t="shared" ca="1" si="11"/>
        <v>-30.62</v>
      </c>
      <c r="BI33" s="31">
        <f t="shared" ca="1" si="12"/>
        <v>-21.91</v>
      </c>
      <c r="BJ33" s="31">
        <f t="shared" ca="1" si="13"/>
        <v>-14.8</v>
      </c>
      <c r="BK33" s="31">
        <f t="shared" ca="1" si="14"/>
        <v>-15.71</v>
      </c>
      <c r="BL33" s="31">
        <f t="shared" ca="1" si="15"/>
        <v>-7.93</v>
      </c>
      <c r="BM33" s="32">
        <f t="shared" ca="1" si="29"/>
        <v>-1393.9699999999989</v>
      </c>
      <c r="BN33" s="32">
        <f t="shared" ca="1" si="16"/>
        <v>-2287.6699999999928</v>
      </c>
      <c r="BO33" s="32">
        <f t="shared" ca="1" si="17"/>
        <v>-732.16000000000099</v>
      </c>
      <c r="BP33" s="32">
        <f t="shared" ca="1" si="18"/>
        <v>-869.52999999999577</v>
      </c>
      <c r="BQ33" s="32">
        <f t="shared" ca="1" si="19"/>
        <v>-167.86000000000027</v>
      </c>
      <c r="BR33" s="32">
        <f t="shared" ca="1" si="20"/>
        <v>-1215.5399999999997</v>
      </c>
      <c r="BS33" s="32">
        <f t="shared" ca="1" si="21"/>
        <v>-943.05000000001064</v>
      </c>
      <c r="BT33" s="32">
        <f t="shared" ca="1" si="22"/>
        <v>-2440.1500000000024</v>
      </c>
      <c r="BU33" s="32">
        <f t="shared" ca="1" si="23"/>
        <v>-1742.520000000007</v>
      </c>
      <c r="BV33" s="32">
        <f t="shared" ca="1" si="24"/>
        <v>-1175.5699999999931</v>
      </c>
      <c r="BW33" s="32">
        <f t="shared" ca="1" si="25"/>
        <v>-1244.8899999999994</v>
      </c>
      <c r="BX33" s="32">
        <f t="shared" ca="1" si="26"/>
        <v>-627.40000000000543</v>
      </c>
    </row>
    <row r="34" spans="1:76" x14ac:dyDescent="0.25">
      <c r="A34" t="s">
        <v>448</v>
      </c>
      <c r="B34" s="1" t="s">
        <v>44</v>
      </c>
      <c r="C34" t="str">
        <f t="shared" ca="1" si="2"/>
        <v>CMH1</v>
      </c>
      <c r="D34" t="str">
        <f t="shared" ca="1" si="3"/>
        <v>City of Medicine Hat</v>
      </c>
      <c r="E34" s="31">
        <f ca="1">'Module C Corrected'!CW34-'Module C Initial'!CW34</f>
        <v>-26500.28</v>
      </c>
      <c r="F34" s="31">
        <f ca="1">'Module C Corrected'!CX34-'Module C Initial'!CX34</f>
        <v>-61291.239999999991</v>
      </c>
      <c r="G34" s="31">
        <f ca="1">'Module C Corrected'!CY34-'Module C Initial'!CY34</f>
        <v>-7422.91</v>
      </c>
      <c r="H34" s="31">
        <f ca="1">'Module C Corrected'!CZ34-'Module C Initial'!CZ34</f>
        <v>-11688.959999999992</v>
      </c>
      <c r="I34" s="31">
        <f ca="1">'Module C Corrected'!DA34-'Module C Initial'!DA34</f>
        <v>-1881.2700000000004</v>
      </c>
      <c r="J34" s="31">
        <f ca="1">'Module C Corrected'!DB34-'Module C Initial'!DB34</f>
        <v>-25199.510000000009</v>
      </c>
      <c r="K34" s="31">
        <f ca="1">'Module C Corrected'!DC34-'Module C Initial'!DC34</f>
        <v>-13973.229999999996</v>
      </c>
      <c r="L34" s="31">
        <f ca="1">'Module C Corrected'!DD34-'Module C Initial'!DD34</f>
        <v>-51678.330000000016</v>
      </c>
      <c r="M34" s="31">
        <f ca="1">'Module C Corrected'!DE34-'Module C Initial'!DE34</f>
        <v>-37500.509999999987</v>
      </c>
      <c r="N34" s="31">
        <f ca="1">'Module C Corrected'!DF34-'Module C Initial'!DF34</f>
        <v>-16326.73</v>
      </c>
      <c r="O34" s="31">
        <f ca="1">'Module C Corrected'!DG34-'Module C Initial'!DG34</f>
        <v>-37073.770000000004</v>
      </c>
      <c r="P34" s="31">
        <f ca="1">'Module C Corrected'!DH34-'Module C Initial'!DH34</f>
        <v>-13464.960000000003</v>
      </c>
      <c r="Q34" s="32">
        <f ca="1">'Module C Corrected'!DI34-'Module C Initial'!DI34</f>
        <v>-1325.0099999999993</v>
      </c>
      <c r="R34" s="32">
        <f ca="1">'Module C Corrected'!DJ34-'Module C Initial'!DJ34</f>
        <v>-3064.5599999999995</v>
      </c>
      <c r="S34" s="32">
        <f ca="1">'Module C Corrected'!DK34-'Module C Initial'!DK34</f>
        <v>-371.1400000000001</v>
      </c>
      <c r="T34" s="32">
        <f ca="1">'Module C Corrected'!DL34-'Module C Initial'!DL34</f>
        <v>-584.45000000000005</v>
      </c>
      <c r="U34" s="32">
        <f ca="1">'Module C Corrected'!DM34-'Module C Initial'!DM34</f>
        <v>-94.07</v>
      </c>
      <c r="V34" s="32">
        <f ca="1">'Module C Corrected'!DN34-'Module C Initial'!DN34</f>
        <v>-1259.9699999999998</v>
      </c>
      <c r="W34" s="32">
        <f ca="1">'Module C Corrected'!DO34-'Module C Initial'!DO34</f>
        <v>-698.66</v>
      </c>
      <c r="X34" s="32">
        <f ca="1">'Module C Corrected'!DP34-'Module C Initial'!DP34</f>
        <v>-2583.92</v>
      </c>
      <c r="Y34" s="32">
        <f ca="1">'Module C Corrected'!DQ34-'Module C Initial'!DQ34</f>
        <v>-1875.0200000000004</v>
      </c>
      <c r="Z34" s="32">
        <f ca="1">'Module C Corrected'!DR34-'Module C Initial'!DR34</f>
        <v>-816.34000000000015</v>
      </c>
      <c r="AA34" s="32">
        <f ca="1">'Module C Corrected'!DS34-'Module C Initial'!DS34</f>
        <v>-1853.6900000000005</v>
      </c>
      <c r="AB34" s="32">
        <f ca="1">'Module C Corrected'!DT34-'Module C Initial'!DT34</f>
        <v>-673.25</v>
      </c>
      <c r="AC34" s="31">
        <f ca="1">'Module C Corrected'!DU34-'Module C Initial'!DU34</f>
        <v>-7216.2199999999975</v>
      </c>
      <c r="AD34" s="31">
        <f ca="1">'Module C Corrected'!DV34-'Module C Initial'!DV34</f>
        <v>-16546.89</v>
      </c>
      <c r="AE34" s="31">
        <f ca="1">'Module C Corrected'!DW34-'Module C Initial'!DW34</f>
        <v>-1988.3200000000006</v>
      </c>
      <c r="AF34" s="31">
        <f ca="1">'Module C Corrected'!DX34-'Module C Initial'!DX34</f>
        <v>-3103.7299999999996</v>
      </c>
      <c r="AG34" s="31">
        <f ca="1">'Module C Corrected'!DY34-'Module C Initial'!DY34</f>
        <v>-495.28</v>
      </c>
      <c r="AH34" s="31">
        <f ca="1">'Module C Corrected'!DZ34-'Module C Initial'!DZ34</f>
        <v>-6575.32</v>
      </c>
      <c r="AI34" s="31">
        <f ca="1">'Module C Corrected'!EA34-'Module C Initial'!EA34</f>
        <v>-3614.4600000000009</v>
      </c>
      <c r="AJ34" s="31">
        <f ca="1">'Module C Corrected'!EB34-'Module C Initial'!EB34</f>
        <v>-13246.95</v>
      </c>
      <c r="AK34" s="31">
        <f ca="1">'Module C Corrected'!EC34-'Module C Initial'!EC34</f>
        <v>-9525.090000000002</v>
      </c>
      <c r="AL34" s="31">
        <f ca="1">'Module C Corrected'!ED34-'Module C Initial'!ED34</f>
        <v>-4110.0700000000006</v>
      </c>
      <c r="AM34" s="31">
        <f ca="1">'Module C Corrected'!EE34-'Module C Initial'!EE34</f>
        <v>-9246.3200000000015</v>
      </c>
      <c r="AN34" s="31">
        <f ca="1">'Module C Corrected'!EF34-'Module C Initial'!EF34</f>
        <v>-3327.7699999999995</v>
      </c>
      <c r="AO34" s="32">
        <f t="shared" ca="1" si="27"/>
        <v>-35041.509999999995</v>
      </c>
      <c r="AP34" s="32">
        <f t="shared" ca="1" si="27"/>
        <v>-80902.689999999988</v>
      </c>
      <c r="AQ34" s="32">
        <f t="shared" ca="1" si="27"/>
        <v>-9782.3700000000008</v>
      </c>
      <c r="AR34" s="32">
        <f t="shared" ca="1" si="27"/>
        <v>-15377.139999999992</v>
      </c>
      <c r="AS34" s="32">
        <f t="shared" ca="1" si="27"/>
        <v>-2470.6200000000003</v>
      </c>
      <c r="AT34" s="32">
        <f t="shared" ca="1" si="27"/>
        <v>-33034.80000000001</v>
      </c>
      <c r="AU34" s="32">
        <f t="shared" ca="1" si="27"/>
        <v>-18286.349999999999</v>
      </c>
      <c r="AV34" s="32">
        <f t="shared" ca="1" si="27"/>
        <v>-67509.200000000012</v>
      </c>
      <c r="AW34" s="32">
        <f t="shared" ca="1" si="27"/>
        <v>-48900.619999999988</v>
      </c>
      <c r="AX34" s="32">
        <f t="shared" ca="1" si="27"/>
        <v>-21253.14</v>
      </c>
      <c r="AY34" s="32">
        <f t="shared" ca="1" si="27"/>
        <v>-48173.780000000006</v>
      </c>
      <c r="AZ34" s="32">
        <f t="shared" ca="1" si="27"/>
        <v>-17465.980000000003</v>
      </c>
      <c r="BA34" s="31">
        <f t="shared" ca="1" si="28"/>
        <v>-439.98</v>
      </c>
      <c r="BB34" s="31">
        <f t="shared" ca="1" si="5"/>
        <v>-1017.6</v>
      </c>
      <c r="BC34" s="31">
        <f t="shared" ca="1" si="6"/>
        <v>-123.24</v>
      </c>
      <c r="BD34" s="31">
        <f t="shared" ca="1" si="7"/>
        <v>-194.07</v>
      </c>
      <c r="BE34" s="31">
        <f t="shared" ca="1" si="8"/>
        <v>-31.23</v>
      </c>
      <c r="BF34" s="31">
        <f t="shared" ca="1" si="9"/>
        <v>-418.38</v>
      </c>
      <c r="BG34" s="31">
        <f t="shared" ca="1" si="10"/>
        <v>-231.99</v>
      </c>
      <c r="BH34" s="31">
        <f t="shared" ca="1" si="11"/>
        <v>-858</v>
      </c>
      <c r="BI34" s="31">
        <f t="shared" ca="1" si="12"/>
        <v>-622.61</v>
      </c>
      <c r="BJ34" s="31">
        <f t="shared" ca="1" si="13"/>
        <v>-271.07</v>
      </c>
      <c r="BK34" s="31">
        <f t="shared" ca="1" si="14"/>
        <v>-615.53</v>
      </c>
      <c r="BL34" s="31">
        <f t="shared" ca="1" si="15"/>
        <v>-223.56</v>
      </c>
      <c r="BM34" s="32">
        <f t="shared" ca="1" si="29"/>
        <v>-35481.49</v>
      </c>
      <c r="BN34" s="32">
        <f t="shared" ca="1" si="16"/>
        <v>-81920.289999999994</v>
      </c>
      <c r="BO34" s="32">
        <f t="shared" ca="1" si="17"/>
        <v>-9905.61</v>
      </c>
      <c r="BP34" s="32">
        <f t="shared" ca="1" si="18"/>
        <v>-15571.209999999992</v>
      </c>
      <c r="BQ34" s="32">
        <f t="shared" ca="1" si="19"/>
        <v>-2501.8500000000004</v>
      </c>
      <c r="BR34" s="32">
        <f t="shared" ca="1" si="20"/>
        <v>-33453.180000000008</v>
      </c>
      <c r="BS34" s="32">
        <f t="shared" ca="1" si="21"/>
        <v>-18518.34</v>
      </c>
      <c r="BT34" s="32">
        <f t="shared" ca="1" si="22"/>
        <v>-68367.200000000012</v>
      </c>
      <c r="BU34" s="32">
        <f t="shared" ca="1" si="23"/>
        <v>-49523.229999999989</v>
      </c>
      <c r="BV34" s="32">
        <f t="shared" ca="1" si="24"/>
        <v>-21524.21</v>
      </c>
      <c r="BW34" s="32">
        <f t="shared" ca="1" si="25"/>
        <v>-48789.310000000005</v>
      </c>
      <c r="BX34" s="32">
        <f t="shared" ca="1" si="26"/>
        <v>-17689.540000000005</v>
      </c>
    </row>
    <row r="35" spans="1:76" x14ac:dyDescent="0.25">
      <c r="A35" t="s">
        <v>449</v>
      </c>
      <c r="B35" s="1" t="s">
        <v>45</v>
      </c>
      <c r="C35" t="str">
        <f t="shared" ca="1" si="2"/>
        <v>CNR5</v>
      </c>
      <c r="D35" t="str">
        <f t="shared" ca="1" si="3"/>
        <v>CNRL Horizon Industrial System</v>
      </c>
      <c r="E35" s="31">
        <f ca="1">'Module C Corrected'!CW35-'Module C Initial'!CW35</f>
        <v>618.4699999999948</v>
      </c>
      <c r="F35" s="31">
        <f ca="1">'Module C Corrected'!CX35-'Module C Initial'!CX35</f>
        <v>1136.589999999982</v>
      </c>
      <c r="G35" s="31">
        <f ca="1">'Module C Corrected'!CY35-'Module C Initial'!CY35</f>
        <v>0</v>
      </c>
      <c r="H35" s="31">
        <f ca="1">'Module C Corrected'!CZ35-'Module C Initial'!CZ35</f>
        <v>0</v>
      </c>
      <c r="I35" s="31">
        <f ca="1">'Module C Corrected'!DA35-'Module C Initial'!DA35</f>
        <v>0</v>
      </c>
      <c r="J35" s="31">
        <f ca="1">'Module C Corrected'!DB35-'Module C Initial'!DB35</f>
        <v>377.42999999999665</v>
      </c>
      <c r="K35" s="31">
        <f ca="1">'Module C Corrected'!DC35-'Module C Initial'!DC35</f>
        <v>116.67000000000007</v>
      </c>
      <c r="L35" s="31">
        <f ca="1">'Module C Corrected'!DD35-'Module C Initial'!DD35</f>
        <v>380.90000000000146</v>
      </c>
      <c r="M35" s="31">
        <f ca="1">'Module C Corrected'!DE35-'Module C Initial'!DE35</f>
        <v>57.879999999999654</v>
      </c>
      <c r="N35" s="31">
        <f ca="1">'Module C Corrected'!DF35-'Module C Initial'!DF35</f>
        <v>172.13000000000102</v>
      </c>
      <c r="O35" s="31">
        <f ca="1">'Module C Corrected'!DG35-'Module C Initial'!DG35</f>
        <v>149.35000000000036</v>
      </c>
      <c r="P35" s="31">
        <f ca="1">'Module C Corrected'!DH35-'Module C Initial'!DH35</f>
        <v>88.539999999999964</v>
      </c>
      <c r="Q35" s="32">
        <f ca="1">'Module C Corrected'!DI35-'Module C Initial'!DI35</f>
        <v>30.930000000000007</v>
      </c>
      <c r="R35" s="32">
        <f ca="1">'Module C Corrected'!DJ35-'Module C Initial'!DJ35</f>
        <v>56.830000000000041</v>
      </c>
      <c r="S35" s="32">
        <f ca="1">'Module C Corrected'!DK35-'Module C Initial'!DK35</f>
        <v>0</v>
      </c>
      <c r="T35" s="32">
        <f ca="1">'Module C Corrected'!DL35-'Module C Initial'!DL35</f>
        <v>0</v>
      </c>
      <c r="U35" s="32">
        <f ca="1">'Module C Corrected'!DM35-'Module C Initial'!DM35</f>
        <v>0</v>
      </c>
      <c r="V35" s="32">
        <f ca="1">'Module C Corrected'!DN35-'Module C Initial'!DN35</f>
        <v>18.870000000000005</v>
      </c>
      <c r="W35" s="32">
        <f ca="1">'Module C Corrected'!DO35-'Module C Initial'!DO35</f>
        <v>5.8300000000000125</v>
      </c>
      <c r="X35" s="32">
        <f ca="1">'Module C Corrected'!DP35-'Module C Initial'!DP35</f>
        <v>19.039999999999964</v>
      </c>
      <c r="Y35" s="32">
        <f ca="1">'Module C Corrected'!DQ35-'Module C Initial'!DQ35</f>
        <v>2.8900000000000006</v>
      </c>
      <c r="Z35" s="32">
        <f ca="1">'Module C Corrected'!DR35-'Module C Initial'!DR35</f>
        <v>8.6099999999999852</v>
      </c>
      <c r="AA35" s="32">
        <f ca="1">'Module C Corrected'!DS35-'Module C Initial'!DS35</f>
        <v>7.460000000000008</v>
      </c>
      <c r="AB35" s="32">
        <f ca="1">'Module C Corrected'!DT35-'Module C Initial'!DT35</f>
        <v>4.4299999999999926</v>
      </c>
      <c r="AC35" s="31">
        <f ca="1">'Module C Corrected'!DU35-'Module C Initial'!DU35</f>
        <v>168.40999999999985</v>
      </c>
      <c r="AD35" s="31">
        <f ca="1">'Module C Corrected'!DV35-'Module C Initial'!DV35</f>
        <v>306.84999999999991</v>
      </c>
      <c r="AE35" s="31">
        <f ca="1">'Module C Corrected'!DW35-'Module C Initial'!DW35</f>
        <v>0</v>
      </c>
      <c r="AF35" s="31">
        <f ca="1">'Module C Corrected'!DX35-'Module C Initial'!DX35</f>
        <v>0</v>
      </c>
      <c r="AG35" s="31">
        <f ca="1">'Module C Corrected'!DY35-'Module C Initial'!DY35</f>
        <v>0</v>
      </c>
      <c r="AH35" s="31">
        <f ca="1">'Module C Corrected'!DZ35-'Module C Initial'!DZ35</f>
        <v>98.480000000000018</v>
      </c>
      <c r="AI35" s="31">
        <f ca="1">'Module C Corrected'!EA35-'Module C Initial'!EA35</f>
        <v>30.17999999999995</v>
      </c>
      <c r="AJ35" s="31">
        <f ca="1">'Module C Corrected'!EB35-'Module C Initial'!EB35</f>
        <v>97.630000000000109</v>
      </c>
      <c r="AK35" s="31">
        <f ca="1">'Module C Corrected'!EC35-'Module C Initial'!EC35</f>
        <v>14.700000000000045</v>
      </c>
      <c r="AL35" s="31">
        <f ca="1">'Module C Corrected'!ED35-'Module C Initial'!ED35</f>
        <v>43.329999999999927</v>
      </c>
      <c r="AM35" s="31">
        <f ca="1">'Module C Corrected'!EE35-'Module C Initial'!EE35</f>
        <v>37.25</v>
      </c>
      <c r="AN35" s="31">
        <f ca="1">'Module C Corrected'!EF35-'Module C Initial'!EF35</f>
        <v>21.879999999999995</v>
      </c>
      <c r="AO35" s="32">
        <f t="shared" ca="1" si="27"/>
        <v>817.80999999999472</v>
      </c>
      <c r="AP35" s="32">
        <f t="shared" ca="1" si="27"/>
        <v>1500.2699999999818</v>
      </c>
      <c r="AQ35" s="32">
        <f t="shared" ca="1" si="27"/>
        <v>0</v>
      </c>
      <c r="AR35" s="32">
        <f t="shared" ca="1" si="27"/>
        <v>0</v>
      </c>
      <c r="AS35" s="32">
        <f t="shared" ca="1" si="27"/>
        <v>0</v>
      </c>
      <c r="AT35" s="32">
        <f t="shared" ca="1" si="27"/>
        <v>494.77999999999668</v>
      </c>
      <c r="AU35" s="32">
        <f t="shared" ca="1" si="27"/>
        <v>152.68000000000004</v>
      </c>
      <c r="AV35" s="32">
        <f t="shared" ca="1" si="27"/>
        <v>497.57000000000153</v>
      </c>
      <c r="AW35" s="32">
        <f t="shared" ca="1" si="27"/>
        <v>75.4699999999997</v>
      </c>
      <c r="AX35" s="32">
        <f t="shared" ca="1" si="27"/>
        <v>224.07000000000093</v>
      </c>
      <c r="AY35" s="32">
        <f t="shared" ca="1" si="27"/>
        <v>194.06000000000037</v>
      </c>
      <c r="AZ35" s="32">
        <f t="shared" ca="1" si="27"/>
        <v>114.84999999999995</v>
      </c>
      <c r="BA35" s="31">
        <f t="shared" ca="1" si="28"/>
        <v>10.27</v>
      </c>
      <c r="BB35" s="31">
        <f t="shared" ca="1" si="5"/>
        <v>18.87</v>
      </c>
      <c r="BC35" s="31">
        <f t="shared" ca="1" si="6"/>
        <v>0</v>
      </c>
      <c r="BD35" s="31">
        <f t="shared" ca="1" si="7"/>
        <v>0</v>
      </c>
      <c r="BE35" s="31">
        <f t="shared" ca="1" si="8"/>
        <v>0</v>
      </c>
      <c r="BF35" s="31">
        <f t="shared" ca="1" si="9"/>
        <v>6.27</v>
      </c>
      <c r="BG35" s="31">
        <f t="shared" ca="1" si="10"/>
        <v>1.94</v>
      </c>
      <c r="BH35" s="31">
        <f t="shared" ca="1" si="11"/>
        <v>6.32</v>
      </c>
      <c r="BI35" s="31">
        <f t="shared" ca="1" si="12"/>
        <v>0.96</v>
      </c>
      <c r="BJ35" s="31">
        <f t="shared" ca="1" si="13"/>
        <v>2.86</v>
      </c>
      <c r="BK35" s="31">
        <f t="shared" ca="1" si="14"/>
        <v>2.48</v>
      </c>
      <c r="BL35" s="31">
        <f t="shared" ca="1" si="15"/>
        <v>1.47</v>
      </c>
      <c r="BM35" s="32">
        <f t="shared" ca="1" si="29"/>
        <v>828.0799999999947</v>
      </c>
      <c r="BN35" s="32">
        <f t="shared" ca="1" si="16"/>
        <v>1519.1399999999817</v>
      </c>
      <c r="BO35" s="32">
        <f t="shared" ca="1" si="17"/>
        <v>0</v>
      </c>
      <c r="BP35" s="32">
        <f t="shared" ca="1" si="18"/>
        <v>0</v>
      </c>
      <c r="BQ35" s="32">
        <f t="shared" ca="1" si="19"/>
        <v>0</v>
      </c>
      <c r="BR35" s="32">
        <f t="shared" ca="1" si="20"/>
        <v>501.04999999999666</v>
      </c>
      <c r="BS35" s="32">
        <f t="shared" ca="1" si="21"/>
        <v>154.62000000000003</v>
      </c>
      <c r="BT35" s="32">
        <f t="shared" ca="1" si="22"/>
        <v>503.89000000000152</v>
      </c>
      <c r="BU35" s="32">
        <f t="shared" ca="1" si="23"/>
        <v>76.429999999999694</v>
      </c>
      <c r="BV35" s="32">
        <f t="shared" ca="1" si="24"/>
        <v>226.93000000000094</v>
      </c>
      <c r="BW35" s="32">
        <f t="shared" ca="1" si="25"/>
        <v>196.54000000000036</v>
      </c>
      <c r="BX35" s="32">
        <f t="shared" ca="1" si="26"/>
        <v>116.31999999999995</v>
      </c>
    </row>
    <row r="36" spans="1:76" x14ac:dyDescent="0.25">
      <c r="A36" t="s">
        <v>443</v>
      </c>
      <c r="B36" s="1" t="s">
        <v>159</v>
      </c>
      <c r="C36" t="str">
        <f t="shared" ca="1" si="2"/>
        <v>CR1</v>
      </c>
      <c r="D36" t="str">
        <f t="shared" ca="1" si="3"/>
        <v>Castle River #1 Wind Facility</v>
      </c>
      <c r="E36" s="31">
        <f ca="1">'Module C Corrected'!CW36-'Module C Initial'!CW36</f>
        <v>254.23999999999796</v>
      </c>
      <c r="F36" s="31">
        <f ca="1">'Module C Corrected'!CX36-'Module C Initial'!CX36</f>
        <v>201.36999999999898</v>
      </c>
      <c r="G36" s="31">
        <f ca="1">'Module C Corrected'!CY36-'Module C Initial'!CY36</f>
        <v>108.09000000000196</v>
      </c>
      <c r="H36" s="31">
        <f ca="1">'Module C Corrected'!CZ36-'Module C Initial'!CZ36</f>
        <v>203.68000000000029</v>
      </c>
      <c r="I36" s="31">
        <f ca="1">'Module C Corrected'!DA36-'Module C Initial'!DA36</f>
        <v>69.900000000000546</v>
      </c>
      <c r="J36" s="31">
        <f ca="1">'Module C Corrected'!DB36-'Module C Initial'!DB36</f>
        <v>285.32999999999811</v>
      </c>
      <c r="K36" s="31">
        <f ca="1">'Module C Corrected'!DC36-'Module C Initial'!DC36</f>
        <v>118.03000000000065</v>
      </c>
      <c r="L36" s="31">
        <f ca="1">'Module C Corrected'!DD36-'Module C Initial'!DD36</f>
        <v>426.33000000000175</v>
      </c>
      <c r="M36" s="31">
        <f ca="1">'Module C Corrected'!DE36-'Module C Initial'!DE36</f>
        <v>244.86999999999534</v>
      </c>
      <c r="N36" s="31">
        <f ca="1">'Module C Corrected'!DF36-'Module C Initial'!DF36</f>
        <v>179.03999999999724</v>
      </c>
      <c r="O36" s="31">
        <f ca="1">'Module C Corrected'!DG36-'Module C Initial'!DG36</f>
        <v>621.85999999999331</v>
      </c>
      <c r="P36" s="31">
        <f ca="1">'Module C Corrected'!DH36-'Module C Initial'!DH36</f>
        <v>290.51000000000204</v>
      </c>
      <c r="Q36" s="32">
        <f ca="1">'Module C Corrected'!DI36-'Module C Initial'!DI36</f>
        <v>12.710000000000036</v>
      </c>
      <c r="R36" s="32">
        <f ca="1">'Module C Corrected'!DJ36-'Module C Initial'!DJ36</f>
        <v>10.07000000000005</v>
      </c>
      <c r="S36" s="32">
        <f ca="1">'Module C Corrected'!DK36-'Module C Initial'!DK36</f>
        <v>5.4000000000000341</v>
      </c>
      <c r="T36" s="32">
        <f ca="1">'Module C Corrected'!DL36-'Module C Initial'!DL36</f>
        <v>10.190000000000055</v>
      </c>
      <c r="U36" s="32">
        <f ca="1">'Module C Corrected'!DM36-'Module C Initial'!DM36</f>
        <v>3.5</v>
      </c>
      <c r="V36" s="32">
        <f ca="1">'Module C Corrected'!DN36-'Module C Initial'!DN36</f>
        <v>14.259999999999991</v>
      </c>
      <c r="W36" s="32">
        <f ca="1">'Module C Corrected'!DO36-'Module C Initial'!DO36</f>
        <v>5.9099999999999682</v>
      </c>
      <c r="X36" s="32">
        <f ca="1">'Module C Corrected'!DP36-'Module C Initial'!DP36</f>
        <v>21.310000000000173</v>
      </c>
      <c r="Y36" s="32">
        <f ca="1">'Module C Corrected'!DQ36-'Module C Initial'!DQ36</f>
        <v>12.25</v>
      </c>
      <c r="Z36" s="32">
        <f ca="1">'Module C Corrected'!DR36-'Module C Initial'!DR36</f>
        <v>8.9500000000000455</v>
      </c>
      <c r="AA36" s="32">
        <f ca="1">'Module C Corrected'!DS36-'Module C Initial'!DS36</f>
        <v>31.090000000000146</v>
      </c>
      <c r="AB36" s="32">
        <f ca="1">'Module C Corrected'!DT36-'Module C Initial'!DT36</f>
        <v>14.519999999999982</v>
      </c>
      <c r="AC36" s="31">
        <f ca="1">'Module C Corrected'!DU36-'Module C Initial'!DU36</f>
        <v>69.230000000000473</v>
      </c>
      <c r="AD36" s="31">
        <f ca="1">'Module C Corrected'!DV36-'Module C Initial'!DV36</f>
        <v>54.360000000000582</v>
      </c>
      <c r="AE36" s="31">
        <f ca="1">'Module C Corrected'!DW36-'Module C Initial'!DW36</f>
        <v>28.950000000000273</v>
      </c>
      <c r="AF36" s="31">
        <f ca="1">'Module C Corrected'!DX36-'Module C Initial'!DX36</f>
        <v>54.079999999999927</v>
      </c>
      <c r="AG36" s="31">
        <f ca="1">'Module C Corrected'!DY36-'Module C Initial'!DY36</f>
        <v>18.409999999999854</v>
      </c>
      <c r="AH36" s="31">
        <f ca="1">'Module C Corrected'!DZ36-'Module C Initial'!DZ36</f>
        <v>74.449999999999818</v>
      </c>
      <c r="AI36" s="31">
        <f ca="1">'Module C Corrected'!EA36-'Module C Initial'!EA36</f>
        <v>30.529999999999973</v>
      </c>
      <c r="AJ36" s="31">
        <f ca="1">'Module C Corrected'!EB36-'Module C Initial'!EB36</f>
        <v>109.28999999999996</v>
      </c>
      <c r="AK36" s="31">
        <f ca="1">'Module C Corrected'!EC36-'Module C Initial'!EC36</f>
        <v>62.199999999999818</v>
      </c>
      <c r="AL36" s="31">
        <f ca="1">'Module C Corrected'!ED36-'Module C Initial'!ED36</f>
        <v>45.069999999999709</v>
      </c>
      <c r="AM36" s="31">
        <f ca="1">'Module C Corrected'!EE36-'Module C Initial'!EE36</f>
        <v>155.10000000000036</v>
      </c>
      <c r="AN36" s="31">
        <f ca="1">'Module C Corrected'!EF36-'Module C Initial'!EF36</f>
        <v>71.789999999999964</v>
      </c>
      <c r="AO36" s="32">
        <f t="shared" ca="1" si="27"/>
        <v>336.17999999999847</v>
      </c>
      <c r="AP36" s="32">
        <f t="shared" ca="1" si="27"/>
        <v>265.79999999999961</v>
      </c>
      <c r="AQ36" s="32">
        <f t="shared" ca="1" si="27"/>
        <v>142.44000000000227</v>
      </c>
      <c r="AR36" s="32">
        <f t="shared" ca="1" si="27"/>
        <v>267.95000000000027</v>
      </c>
      <c r="AS36" s="32">
        <f t="shared" ca="1" si="27"/>
        <v>91.8100000000004</v>
      </c>
      <c r="AT36" s="32">
        <f t="shared" ca="1" si="27"/>
        <v>374.03999999999792</v>
      </c>
      <c r="AU36" s="32">
        <f t="shared" ca="1" si="27"/>
        <v>154.4700000000006</v>
      </c>
      <c r="AV36" s="32">
        <f t="shared" ca="1" si="27"/>
        <v>556.93000000000188</v>
      </c>
      <c r="AW36" s="32">
        <f t="shared" ca="1" si="27"/>
        <v>319.31999999999516</v>
      </c>
      <c r="AX36" s="32">
        <f t="shared" ca="1" si="27"/>
        <v>233.05999999999699</v>
      </c>
      <c r="AY36" s="32">
        <f t="shared" ca="1" si="27"/>
        <v>808.04999999999382</v>
      </c>
      <c r="AZ36" s="32">
        <f t="shared" ca="1" si="27"/>
        <v>376.82000000000198</v>
      </c>
      <c r="BA36" s="31">
        <f t="shared" ca="1" si="28"/>
        <v>4.22</v>
      </c>
      <c r="BB36" s="31">
        <f t="shared" ca="1" si="5"/>
        <v>3.34</v>
      </c>
      <c r="BC36" s="31">
        <f t="shared" ca="1" si="6"/>
        <v>1.79</v>
      </c>
      <c r="BD36" s="31">
        <f t="shared" ca="1" si="7"/>
        <v>3.38</v>
      </c>
      <c r="BE36" s="31">
        <f t="shared" ca="1" si="8"/>
        <v>1.1599999999999999</v>
      </c>
      <c r="BF36" s="31">
        <f t="shared" ca="1" si="9"/>
        <v>4.74</v>
      </c>
      <c r="BG36" s="31">
        <f t="shared" ca="1" si="10"/>
        <v>1.96</v>
      </c>
      <c r="BH36" s="31">
        <f t="shared" ca="1" si="11"/>
        <v>7.08</v>
      </c>
      <c r="BI36" s="31">
        <f t="shared" ca="1" si="12"/>
        <v>4.07</v>
      </c>
      <c r="BJ36" s="31">
        <f t="shared" ca="1" si="13"/>
        <v>2.97</v>
      </c>
      <c r="BK36" s="31">
        <f t="shared" ca="1" si="14"/>
        <v>10.32</v>
      </c>
      <c r="BL36" s="31">
        <f t="shared" ca="1" si="15"/>
        <v>4.82</v>
      </c>
      <c r="BM36" s="32">
        <f t="shared" ca="1" si="29"/>
        <v>340.3999999999985</v>
      </c>
      <c r="BN36" s="32">
        <f t="shared" ca="1" si="16"/>
        <v>269.13999999999959</v>
      </c>
      <c r="BO36" s="32">
        <f t="shared" ca="1" si="17"/>
        <v>144.23000000000226</v>
      </c>
      <c r="BP36" s="32">
        <f t="shared" ca="1" si="18"/>
        <v>271.33000000000027</v>
      </c>
      <c r="BQ36" s="32">
        <f t="shared" ca="1" si="19"/>
        <v>92.970000000000397</v>
      </c>
      <c r="BR36" s="32">
        <f t="shared" ca="1" si="20"/>
        <v>378.77999999999793</v>
      </c>
      <c r="BS36" s="32">
        <f t="shared" ca="1" si="21"/>
        <v>156.4300000000006</v>
      </c>
      <c r="BT36" s="32">
        <f t="shared" ca="1" si="22"/>
        <v>564.01000000000192</v>
      </c>
      <c r="BU36" s="32">
        <f t="shared" ca="1" si="23"/>
        <v>323.38999999999515</v>
      </c>
      <c r="BV36" s="32">
        <f t="shared" ca="1" si="24"/>
        <v>236.02999999999699</v>
      </c>
      <c r="BW36" s="32">
        <f t="shared" ca="1" si="25"/>
        <v>818.36999999999387</v>
      </c>
      <c r="BX36" s="32">
        <f t="shared" ca="1" si="26"/>
        <v>381.64000000000198</v>
      </c>
    </row>
    <row r="37" spans="1:76" x14ac:dyDescent="0.25">
      <c r="A37" t="s">
        <v>517</v>
      </c>
      <c r="B37" s="1" t="s">
        <v>230</v>
      </c>
      <c r="C37" t="str">
        <f t="shared" ca="1" si="2"/>
        <v>CRE1</v>
      </c>
      <c r="D37" t="str">
        <f t="shared" ca="1" si="3"/>
        <v>Cowley Ridge Expansion #1 Wind Facility</v>
      </c>
      <c r="E37" s="31">
        <f ca="1">'Module C Corrected'!CW37-'Module C Initial'!CW37</f>
        <v>0</v>
      </c>
      <c r="F37" s="31">
        <f ca="1">'Module C Corrected'!CX37-'Module C Initial'!CX37</f>
        <v>0</v>
      </c>
      <c r="G37" s="31">
        <f ca="1">'Module C Corrected'!CY37-'Module C Initial'!CY37</f>
        <v>0</v>
      </c>
      <c r="H37" s="31">
        <f ca="1">'Module C Corrected'!CZ37-'Module C Initial'!CZ37</f>
        <v>0</v>
      </c>
      <c r="I37" s="31">
        <f ca="1">'Module C Corrected'!DA37-'Module C Initial'!DA37</f>
        <v>0</v>
      </c>
      <c r="J37" s="31">
        <f ca="1">'Module C Corrected'!DB37-'Module C Initial'!DB37</f>
        <v>0</v>
      </c>
      <c r="K37" s="31">
        <f ca="1">'Module C Corrected'!DC37-'Module C Initial'!DC37</f>
        <v>0</v>
      </c>
      <c r="L37" s="31">
        <f ca="1">'Module C Corrected'!DD37-'Module C Initial'!DD37</f>
        <v>0</v>
      </c>
      <c r="M37" s="31">
        <f ca="1">'Module C Corrected'!DE37-'Module C Initial'!DE37</f>
        <v>0</v>
      </c>
      <c r="N37" s="31">
        <f ca="1">'Module C Corrected'!DF37-'Module C Initial'!DF37</f>
        <v>0</v>
      </c>
      <c r="O37" s="31">
        <f ca="1">'Module C Corrected'!DG37-'Module C Initial'!DG37</f>
        <v>0</v>
      </c>
      <c r="P37" s="31">
        <f ca="1">'Module C Corrected'!DH37-'Module C Initial'!DH37</f>
        <v>0</v>
      </c>
      <c r="Q37" s="32">
        <f ca="1">'Module C Corrected'!DI37-'Module C Initial'!DI37</f>
        <v>0</v>
      </c>
      <c r="R37" s="32">
        <f ca="1">'Module C Corrected'!DJ37-'Module C Initial'!DJ37</f>
        <v>0</v>
      </c>
      <c r="S37" s="32">
        <f ca="1">'Module C Corrected'!DK37-'Module C Initial'!DK37</f>
        <v>0</v>
      </c>
      <c r="T37" s="32">
        <f ca="1">'Module C Corrected'!DL37-'Module C Initial'!DL37</f>
        <v>0</v>
      </c>
      <c r="U37" s="32">
        <f ca="1">'Module C Corrected'!DM37-'Module C Initial'!DM37</f>
        <v>0</v>
      </c>
      <c r="V37" s="32">
        <f ca="1">'Module C Corrected'!DN37-'Module C Initial'!DN37</f>
        <v>0</v>
      </c>
      <c r="W37" s="32">
        <f ca="1">'Module C Corrected'!DO37-'Module C Initial'!DO37</f>
        <v>0</v>
      </c>
      <c r="X37" s="32">
        <f ca="1">'Module C Corrected'!DP37-'Module C Initial'!DP37</f>
        <v>0</v>
      </c>
      <c r="Y37" s="32">
        <f ca="1">'Module C Corrected'!DQ37-'Module C Initial'!DQ37</f>
        <v>0</v>
      </c>
      <c r="Z37" s="32">
        <f ca="1">'Module C Corrected'!DR37-'Module C Initial'!DR37</f>
        <v>0</v>
      </c>
      <c r="AA37" s="32">
        <f ca="1">'Module C Corrected'!DS37-'Module C Initial'!DS37</f>
        <v>0</v>
      </c>
      <c r="AB37" s="32">
        <f ca="1">'Module C Corrected'!DT37-'Module C Initial'!DT37</f>
        <v>0</v>
      </c>
      <c r="AC37" s="31">
        <f ca="1">'Module C Corrected'!DU37-'Module C Initial'!DU37</f>
        <v>0</v>
      </c>
      <c r="AD37" s="31">
        <f ca="1">'Module C Corrected'!DV37-'Module C Initial'!DV37</f>
        <v>0</v>
      </c>
      <c r="AE37" s="31">
        <f ca="1">'Module C Corrected'!DW37-'Module C Initial'!DW37</f>
        <v>0</v>
      </c>
      <c r="AF37" s="31">
        <f ca="1">'Module C Corrected'!DX37-'Module C Initial'!DX37</f>
        <v>0</v>
      </c>
      <c r="AG37" s="31">
        <f ca="1">'Module C Corrected'!DY37-'Module C Initial'!DY37</f>
        <v>0</v>
      </c>
      <c r="AH37" s="31">
        <f ca="1">'Module C Corrected'!DZ37-'Module C Initial'!DZ37</f>
        <v>0</v>
      </c>
      <c r="AI37" s="31">
        <f ca="1">'Module C Corrected'!EA37-'Module C Initial'!EA37</f>
        <v>0</v>
      </c>
      <c r="AJ37" s="31">
        <f ca="1">'Module C Corrected'!EB37-'Module C Initial'!EB37</f>
        <v>0</v>
      </c>
      <c r="AK37" s="31">
        <f ca="1">'Module C Corrected'!EC37-'Module C Initial'!EC37</f>
        <v>0</v>
      </c>
      <c r="AL37" s="31">
        <f ca="1">'Module C Corrected'!ED37-'Module C Initial'!ED37</f>
        <v>0</v>
      </c>
      <c r="AM37" s="31">
        <f ca="1">'Module C Corrected'!EE37-'Module C Initial'!EE37</f>
        <v>0</v>
      </c>
      <c r="AN37" s="31">
        <f ca="1">'Module C Corrected'!EF37-'Module C Initial'!EF37</f>
        <v>0</v>
      </c>
      <c r="AO37" s="32">
        <f t="shared" ca="1" si="27"/>
        <v>0</v>
      </c>
      <c r="AP37" s="32">
        <f t="shared" ca="1" si="27"/>
        <v>0</v>
      </c>
      <c r="AQ37" s="32">
        <f t="shared" ca="1" si="27"/>
        <v>0</v>
      </c>
      <c r="AR37" s="32">
        <f t="shared" ca="1" si="27"/>
        <v>0</v>
      </c>
      <c r="AS37" s="32">
        <f t="shared" ca="1" si="27"/>
        <v>0</v>
      </c>
      <c r="AT37" s="32">
        <f t="shared" ca="1" si="27"/>
        <v>0</v>
      </c>
      <c r="AU37" s="32">
        <f t="shared" ca="1" si="27"/>
        <v>0</v>
      </c>
      <c r="AV37" s="32">
        <f t="shared" ca="1" si="27"/>
        <v>0</v>
      </c>
      <c r="AW37" s="32">
        <f t="shared" ca="1" si="27"/>
        <v>0</v>
      </c>
      <c r="AX37" s="32">
        <f t="shared" ca="1" si="27"/>
        <v>0</v>
      </c>
      <c r="AY37" s="32">
        <f t="shared" ca="1" si="27"/>
        <v>0</v>
      </c>
      <c r="AZ37" s="32">
        <f t="shared" ca="1" si="27"/>
        <v>0</v>
      </c>
      <c r="BA37" s="31">
        <f t="shared" ca="1" si="28"/>
        <v>0</v>
      </c>
      <c r="BB37" s="31">
        <f t="shared" ca="1" si="5"/>
        <v>0</v>
      </c>
      <c r="BC37" s="31">
        <f t="shared" ca="1" si="6"/>
        <v>0</v>
      </c>
      <c r="BD37" s="31">
        <f t="shared" ca="1" si="7"/>
        <v>0</v>
      </c>
      <c r="BE37" s="31">
        <f t="shared" ca="1" si="8"/>
        <v>0</v>
      </c>
      <c r="BF37" s="31">
        <f t="shared" ca="1" si="9"/>
        <v>0</v>
      </c>
      <c r="BG37" s="31">
        <f t="shared" ca="1" si="10"/>
        <v>0</v>
      </c>
      <c r="BH37" s="31">
        <f t="shared" ca="1" si="11"/>
        <v>0</v>
      </c>
      <c r="BI37" s="31">
        <f t="shared" ca="1" si="12"/>
        <v>0</v>
      </c>
      <c r="BJ37" s="31">
        <f t="shared" ca="1" si="13"/>
        <v>0</v>
      </c>
      <c r="BK37" s="31">
        <f t="shared" ca="1" si="14"/>
        <v>0</v>
      </c>
      <c r="BL37" s="31">
        <f t="shared" ca="1" si="15"/>
        <v>0</v>
      </c>
      <c r="BM37" s="32">
        <f t="shared" ca="1" si="29"/>
        <v>0</v>
      </c>
      <c r="BN37" s="32">
        <f t="shared" ca="1" si="16"/>
        <v>0</v>
      </c>
      <c r="BO37" s="32">
        <f t="shared" ca="1" si="17"/>
        <v>0</v>
      </c>
      <c r="BP37" s="32">
        <f t="shared" ca="1" si="18"/>
        <v>0</v>
      </c>
      <c r="BQ37" s="32">
        <f t="shared" ca="1" si="19"/>
        <v>0</v>
      </c>
      <c r="BR37" s="32">
        <f t="shared" ca="1" si="20"/>
        <v>0</v>
      </c>
      <c r="BS37" s="32">
        <f t="shared" ca="1" si="21"/>
        <v>0</v>
      </c>
      <c r="BT37" s="32">
        <f t="shared" ca="1" si="22"/>
        <v>0</v>
      </c>
      <c r="BU37" s="32">
        <f t="shared" ca="1" si="23"/>
        <v>0</v>
      </c>
      <c r="BV37" s="32">
        <f t="shared" ca="1" si="24"/>
        <v>0</v>
      </c>
      <c r="BW37" s="32">
        <f t="shared" ca="1" si="25"/>
        <v>0</v>
      </c>
      <c r="BX37" s="32">
        <f t="shared" ca="1" si="26"/>
        <v>0</v>
      </c>
    </row>
    <row r="38" spans="1:76" x14ac:dyDescent="0.25">
      <c r="A38" t="s">
        <v>517</v>
      </c>
      <c r="B38" s="1" t="s">
        <v>232</v>
      </c>
      <c r="C38" t="str">
        <f t="shared" ca="1" si="2"/>
        <v>CRE2</v>
      </c>
      <c r="D38" t="str">
        <f t="shared" ca="1" si="3"/>
        <v>Cowley Ridge Expansion #2 Wind Facility</v>
      </c>
      <c r="E38" s="31">
        <f ca="1">'Module C Corrected'!CW38-'Module C Initial'!CW38</f>
        <v>0</v>
      </c>
      <c r="F38" s="31">
        <f ca="1">'Module C Corrected'!CX38-'Module C Initial'!CX38</f>
        <v>0</v>
      </c>
      <c r="G38" s="31">
        <f ca="1">'Module C Corrected'!CY38-'Module C Initial'!CY38</f>
        <v>0</v>
      </c>
      <c r="H38" s="31">
        <f ca="1">'Module C Corrected'!CZ38-'Module C Initial'!CZ38</f>
        <v>0</v>
      </c>
      <c r="I38" s="31">
        <f ca="1">'Module C Corrected'!DA38-'Module C Initial'!DA38</f>
        <v>0</v>
      </c>
      <c r="J38" s="31">
        <f ca="1">'Module C Corrected'!DB38-'Module C Initial'!DB38</f>
        <v>0</v>
      </c>
      <c r="K38" s="31">
        <f ca="1">'Module C Corrected'!DC38-'Module C Initial'!DC38</f>
        <v>0</v>
      </c>
      <c r="L38" s="31">
        <f ca="1">'Module C Corrected'!DD38-'Module C Initial'!DD38</f>
        <v>0</v>
      </c>
      <c r="M38" s="31">
        <f ca="1">'Module C Corrected'!DE38-'Module C Initial'!DE38</f>
        <v>0</v>
      </c>
      <c r="N38" s="31">
        <f ca="1">'Module C Corrected'!DF38-'Module C Initial'!DF38</f>
        <v>0</v>
      </c>
      <c r="O38" s="31">
        <f ca="1">'Module C Corrected'!DG38-'Module C Initial'!DG38</f>
        <v>0</v>
      </c>
      <c r="P38" s="31">
        <f ca="1">'Module C Corrected'!DH38-'Module C Initial'!DH38</f>
        <v>0</v>
      </c>
      <c r="Q38" s="32">
        <f ca="1">'Module C Corrected'!DI38-'Module C Initial'!DI38</f>
        <v>0</v>
      </c>
      <c r="R38" s="32">
        <f ca="1">'Module C Corrected'!DJ38-'Module C Initial'!DJ38</f>
        <v>0</v>
      </c>
      <c r="S38" s="32">
        <f ca="1">'Module C Corrected'!DK38-'Module C Initial'!DK38</f>
        <v>0</v>
      </c>
      <c r="T38" s="32">
        <f ca="1">'Module C Corrected'!DL38-'Module C Initial'!DL38</f>
        <v>0</v>
      </c>
      <c r="U38" s="32">
        <f ca="1">'Module C Corrected'!DM38-'Module C Initial'!DM38</f>
        <v>0</v>
      </c>
      <c r="V38" s="32">
        <f ca="1">'Module C Corrected'!DN38-'Module C Initial'!DN38</f>
        <v>0</v>
      </c>
      <c r="W38" s="32">
        <f ca="1">'Module C Corrected'!DO38-'Module C Initial'!DO38</f>
        <v>0</v>
      </c>
      <c r="X38" s="32">
        <f ca="1">'Module C Corrected'!DP38-'Module C Initial'!DP38</f>
        <v>0</v>
      </c>
      <c r="Y38" s="32">
        <f ca="1">'Module C Corrected'!DQ38-'Module C Initial'!DQ38</f>
        <v>0</v>
      </c>
      <c r="Z38" s="32">
        <f ca="1">'Module C Corrected'!DR38-'Module C Initial'!DR38</f>
        <v>0</v>
      </c>
      <c r="AA38" s="32">
        <f ca="1">'Module C Corrected'!DS38-'Module C Initial'!DS38</f>
        <v>0</v>
      </c>
      <c r="AB38" s="32">
        <f ca="1">'Module C Corrected'!DT38-'Module C Initial'!DT38</f>
        <v>0</v>
      </c>
      <c r="AC38" s="31">
        <f ca="1">'Module C Corrected'!DU38-'Module C Initial'!DU38</f>
        <v>0</v>
      </c>
      <c r="AD38" s="31">
        <f ca="1">'Module C Corrected'!DV38-'Module C Initial'!DV38</f>
        <v>0</v>
      </c>
      <c r="AE38" s="31">
        <f ca="1">'Module C Corrected'!DW38-'Module C Initial'!DW38</f>
        <v>0</v>
      </c>
      <c r="AF38" s="31">
        <f ca="1">'Module C Corrected'!DX38-'Module C Initial'!DX38</f>
        <v>0</v>
      </c>
      <c r="AG38" s="31">
        <f ca="1">'Module C Corrected'!DY38-'Module C Initial'!DY38</f>
        <v>0</v>
      </c>
      <c r="AH38" s="31">
        <f ca="1">'Module C Corrected'!DZ38-'Module C Initial'!DZ38</f>
        <v>0</v>
      </c>
      <c r="AI38" s="31">
        <f ca="1">'Module C Corrected'!EA38-'Module C Initial'!EA38</f>
        <v>0</v>
      </c>
      <c r="AJ38" s="31">
        <f ca="1">'Module C Corrected'!EB38-'Module C Initial'!EB38</f>
        <v>0</v>
      </c>
      <c r="AK38" s="31">
        <f ca="1">'Module C Corrected'!EC38-'Module C Initial'!EC38</f>
        <v>0</v>
      </c>
      <c r="AL38" s="31">
        <f ca="1">'Module C Corrected'!ED38-'Module C Initial'!ED38</f>
        <v>0</v>
      </c>
      <c r="AM38" s="31">
        <f ca="1">'Module C Corrected'!EE38-'Module C Initial'!EE38</f>
        <v>0</v>
      </c>
      <c r="AN38" s="31">
        <f ca="1">'Module C Corrected'!EF38-'Module C Initial'!EF38</f>
        <v>0</v>
      </c>
      <c r="AO38" s="32">
        <f t="shared" ca="1" si="27"/>
        <v>0</v>
      </c>
      <c r="AP38" s="32">
        <f t="shared" ca="1" si="27"/>
        <v>0</v>
      </c>
      <c r="AQ38" s="32">
        <f t="shared" ca="1" si="27"/>
        <v>0</v>
      </c>
      <c r="AR38" s="32">
        <f t="shared" ca="1" si="27"/>
        <v>0</v>
      </c>
      <c r="AS38" s="32">
        <f t="shared" ca="1" si="27"/>
        <v>0</v>
      </c>
      <c r="AT38" s="32">
        <f t="shared" ca="1" si="27"/>
        <v>0</v>
      </c>
      <c r="AU38" s="32">
        <f t="shared" ca="1" si="27"/>
        <v>0</v>
      </c>
      <c r="AV38" s="32">
        <f t="shared" ca="1" si="27"/>
        <v>0</v>
      </c>
      <c r="AW38" s="32">
        <f t="shared" ca="1" si="27"/>
        <v>0</v>
      </c>
      <c r="AX38" s="32">
        <f t="shared" ca="1" si="27"/>
        <v>0</v>
      </c>
      <c r="AY38" s="32">
        <f t="shared" ca="1" si="27"/>
        <v>0</v>
      </c>
      <c r="AZ38" s="32">
        <f t="shared" ca="1" si="27"/>
        <v>0</v>
      </c>
      <c r="BA38" s="31">
        <f t="shared" ca="1" si="28"/>
        <v>0</v>
      </c>
      <c r="BB38" s="31">
        <f t="shared" ca="1" si="5"/>
        <v>0</v>
      </c>
      <c r="BC38" s="31">
        <f t="shared" ca="1" si="6"/>
        <v>0</v>
      </c>
      <c r="BD38" s="31">
        <f t="shared" ca="1" si="7"/>
        <v>0</v>
      </c>
      <c r="BE38" s="31">
        <f t="shared" ca="1" si="8"/>
        <v>0</v>
      </c>
      <c r="BF38" s="31">
        <f t="shared" ca="1" si="9"/>
        <v>0</v>
      </c>
      <c r="BG38" s="31">
        <f t="shared" ca="1" si="10"/>
        <v>0</v>
      </c>
      <c r="BH38" s="31">
        <f t="shared" ca="1" si="11"/>
        <v>0</v>
      </c>
      <c r="BI38" s="31">
        <f t="shared" ca="1" si="12"/>
        <v>0</v>
      </c>
      <c r="BJ38" s="31">
        <f t="shared" ca="1" si="13"/>
        <v>0</v>
      </c>
      <c r="BK38" s="31">
        <f t="shared" ca="1" si="14"/>
        <v>0</v>
      </c>
      <c r="BL38" s="31">
        <f t="shared" ca="1" si="15"/>
        <v>0</v>
      </c>
      <c r="BM38" s="32">
        <f t="shared" ca="1" si="29"/>
        <v>0</v>
      </c>
      <c r="BN38" s="32">
        <f t="shared" ca="1" si="16"/>
        <v>0</v>
      </c>
      <c r="BO38" s="32">
        <f t="shared" ca="1" si="17"/>
        <v>0</v>
      </c>
      <c r="BP38" s="32">
        <f t="shared" ca="1" si="18"/>
        <v>0</v>
      </c>
      <c r="BQ38" s="32">
        <f t="shared" ca="1" si="19"/>
        <v>0</v>
      </c>
      <c r="BR38" s="32">
        <f t="shared" ca="1" si="20"/>
        <v>0</v>
      </c>
      <c r="BS38" s="32">
        <f t="shared" ca="1" si="21"/>
        <v>0</v>
      </c>
      <c r="BT38" s="32">
        <f t="shared" ca="1" si="22"/>
        <v>0</v>
      </c>
      <c r="BU38" s="32">
        <f t="shared" ca="1" si="23"/>
        <v>0</v>
      </c>
      <c r="BV38" s="32">
        <f t="shared" ca="1" si="24"/>
        <v>0</v>
      </c>
      <c r="BW38" s="32">
        <f t="shared" ca="1" si="25"/>
        <v>0</v>
      </c>
      <c r="BX38" s="32">
        <f t="shared" ca="1" si="26"/>
        <v>0</v>
      </c>
    </row>
    <row r="39" spans="1:76" x14ac:dyDescent="0.25">
      <c r="A39" t="s">
        <v>517</v>
      </c>
      <c r="B39" s="1" t="s">
        <v>160</v>
      </c>
      <c r="C39" t="str">
        <f t="shared" ca="1" si="2"/>
        <v>CRE3</v>
      </c>
      <c r="D39" t="str">
        <f t="shared" ca="1" si="3"/>
        <v>Cowley North Wind Facility</v>
      </c>
      <c r="E39" s="31">
        <f ca="1">'Module C Corrected'!CW39-'Module C Initial'!CW39</f>
        <v>245.43999999999869</v>
      </c>
      <c r="F39" s="31">
        <f ca="1">'Module C Corrected'!CX39-'Module C Initial'!CX39</f>
        <v>231.95999999999913</v>
      </c>
      <c r="G39" s="31">
        <f ca="1">'Module C Corrected'!CY39-'Module C Initial'!CY39</f>
        <v>135.86000000000058</v>
      </c>
      <c r="H39" s="31">
        <f ca="1">'Module C Corrected'!CZ39-'Module C Initial'!CZ39</f>
        <v>220.42000000000189</v>
      </c>
      <c r="I39" s="31">
        <f ca="1">'Module C Corrected'!DA39-'Module C Initial'!DA39</f>
        <v>81.710000000000946</v>
      </c>
      <c r="J39" s="31">
        <f ca="1">'Module C Corrected'!DB39-'Module C Initial'!DB39</f>
        <v>367.95999999999913</v>
      </c>
      <c r="K39" s="31">
        <f ca="1">'Module C Corrected'!DC39-'Module C Initial'!DC39</f>
        <v>161.46000000000095</v>
      </c>
      <c r="L39" s="31">
        <f ca="1">'Module C Corrected'!DD39-'Module C Initial'!DD39</f>
        <v>458.17999999999302</v>
      </c>
      <c r="M39" s="31">
        <f ca="1">'Module C Corrected'!DE39-'Module C Initial'!DE39</f>
        <v>283.34000000000378</v>
      </c>
      <c r="N39" s="31">
        <f ca="1">'Module C Corrected'!DF39-'Module C Initial'!DF39</f>
        <v>186.48999999999796</v>
      </c>
      <c r="O39" s="31">
        <f ca="1">'Module C Corrected'!DG39-'Module C Initial'!DG39</f>
        <v>615.37000000000262</v>
      </c>
      <c r="P39" s="31">
        <f ca="1">'Module C Corrected'!DH39-'Module C Initial'!DH39</f>
        <v>309.54000000000087</v>
      </c>
      <c r="Q39" s="32">
        <f ca="1">'Module C Corrected'!DI39-'Module C Initial'!DI39</f>
        <v>12.269999999999982</v>
      </c>
      <c r="R39" s="32">
        <f ca="1">'Module C Corrected'!DJ39-'Module C Initial'!DJ39</f>
        <v>11.590000000000032</v>
      </c>
      <c r="S39" s="32">
        <f ca="1">'Module C Corrected'!DK39-'Module C Initial'!DK39</f>
        <v>6.7899999999999636</v>
      </c>
      <c r="T39" s="32">
        <f ca="1">'Module C Corrected'!DL39-'Module C Initial'!DL39</f>
        <v>11.019999999999982</v>
      </c>
      <c r="U39" s="32">
        <f ca="1">'Module C Corrected'!DM39-'Module C Initial'!DM39</f>
        <v>4.0900000000000034</v>
      </c>
      <c r="V39" s="32">
        <f ca="1">'Module C Corrected'!DN39-'Module C Initial'!DN39</f>
        <v>18.399999999999977</v>
      </c>
      <c r="W39" s="32">
        <f ca="1">'Module C Corrected'!DO39-'Module C Initial'!DO39</f>
        <v>8.0699999999999932</v>
      </c>
      <c r="X39" s="32">
        <f ca="1">'Module C Corrected'!DP39-'Module C Initial'!DP39</f>
        <v>22.910000000000082</v>
      </c>
      <c r="Y39" s="32">
        <f ca="1">'Module C Corrected'!DQ39-'Module C Initial'!DQ39</f>
        <v>14.170000000000073</v>
      </c>
      <c r="Z39" s="32">
        <f ca="1">'Module C Corrected'!DR39-'Module C Initial'!DR39</f>
        <v>9.3199999999999932</v>
      </c>
      <c r="AA39" s="32">
        <f ca="1">'Module C Corrected'!DS39-'Module C Initial'!DS39</f>
        <v>30.769999999999982</v>
      </c>
      <c r="AB39" s="32">
        <f ca="1">'Module C Corrected'!DT39-'Module C Initial'!DT39</f>
        <v>15.480000000000018</v>
      </c>
      <c r="AC39" s="31">
        <f ca="1">'Module C Corrected'!DU39-'Module C Initial'!DU39</f>
        <v>66.829999999999927</v>
      </c>
      <c r="AD39" s="31">
        <f ca="1">'Module C Corrected'!DV39-'Module C Initial'!DV39</f>
        <v>62.619999999999891</v>
      </c>
      <c r="AE39" s="31">
        <f ca="1">'Module C Corrected'!DW39-'Module C Initial'!DW39</f>
        <v>36.389999999999873</v>
      </c>
      <c r="AF39" s="31">
        <f ca="1">'Module C Corrected'!DX39-'Module C Initial'!DX39</f>
        <v>58.5300000000002</v>
      </c>
      <c r="AG39" s="31">
        <f ca="1">'Module C Corrected'!DY39-'Module C Initial'!DY39</f>
        <v>21.509999999999991</v>
      </c>
      <c r="AH39" s="31">
        <f ca="1">'Module C Corrected'!DZ39-'Module C Initial'!DZ39</f>
        <v>96.010000000000218</v>
      </c>
      <c r="AI39" s="31">
        <f ca="1">'Module C Corrected'!EA39-'Module C Initial'!EA39</f>
        <v>41.769999999999982</v>
      </c>
      <c r="AJ39" s="31">
        <f ca="1">'Module C Corrected'!EB39-'Module C Initial'!EB39</f>
        <v>117.44999999999982</v>
      </c>
      <c r="AK39" s="31">
        <f ca="1">'Module C Corrected'!EC39-'Module C Initial'!EC39</f>
        <v>71.9699999999998</v>
      </c>
      <c r="AL39" s="31">
        <f ca="1">'Module C Corrected'!ED39-'Module C Initial'!ED39</f>
        <v>46.940000000000055</v>
      </c>
      <c r="AM39" s="31">
        <f ca="1">'Module C Corrected'!EE39-'Module C Initial'!EE39</f>
        <v>153.47999999999956</v>
      </c>
      <c r="AN39" s="31">
        <f ca="1">'Module C Corrected'!EF39-'Module C Initial'!EF39</f>
        <v>76.5</v>
      </c>
      <c r="AO39" s="32">
        <f t="shared" ca="1" si="27"/>
        <v>324.5399999999986</v>
      </c>
      <c r="AP39" s="32">
        <f t="shared" ca="1" si="27"/>
        <v>306.16999999999905</v>
      </c>
      <c r="AQ39" s="32">
        <f t="shared" ca="1" si="27"/>
        <v>179.04000000000042</v>
      </c>
      <c r="AR39" s="32">
        <f t="shared" ca="1" si="27"/>
        <v>289.97000000000207</v>
      </c>
      <c r="AS39" s="32">
        <f t="shared" ca="1" si="27"/>
        <v>107.31000000000094</v>
      </c>
      <c r="AT39" s="32">
        <f t="shared" ca="1" si="27"/>
        <v>482.36999999999932</v>
      </c>
      <c r="AU39" s="32">
        <f t="shared" ca="1" si="27"/>
        <v>211.30000000000092</v>
      </c>
      <c r="AV39" s="32">
        <f t="shared" ca="1" si="27"/>
        <v>598.53999999999292</v>
      </c>
      <c r="AW39" s="32">
        <f t="shared" ca="1" si="27"/>
        <v>369.48000000000366</v>
      </c>
      <c r="AX39" s="32">
        <f t="shared" ca="1" si="27"/>
        <v>242.74999999999801</v>
      </c>
      <c r="AY39" s="32">
        <f t="shared" ca="1" si="27"/>
        <v>799.62000000000216</v>
      </c>
      <c r="AZ39" s="32">
        <f t="shared" ca="1" si="27"/>
        <v>401.52000000000089</v>
      </c>
      <c r="BA39" s="31">
        <f t="shared" ca="1" si="28"/>
        <v>4.07</v>
      </c>
      <c r="BB39" s="31">
        <f t="shared" ca="1" si="5"/>
        <v>3.85</v>
      </c>
      <c r="BC39" s="31">
        <f t="shared" ca="1" si="6"/>
        <v>2.2599999999999998</v>
      </c>
      <c r="BD39" s="31">
        <f t="shared" ca="1" si="7"/>
        <v>3.66</v>
      </c>
      <c r="BE39" s="31">
        <f t="shared" ca="1" si="8"/>
        <v>1.36</v>
      </c>
      <c r="BF39" s="31">
        <f t="shared" ca="1" si="9"/>
        <v>6.11</v>
      </c>
      <c r="BG39" s="31">
        <f t="shared" ca="1" si="10"/>
        <v>2.68</v>
      </c>
      <c r="BH39" s="31">
        <f t="shared" ca="1" si="11"/>
        <v>7.61</v>
      </c>
      <c r="BI39" s="31">
        <f t="shared" ca="1" si="12"/>
        <v>4.7</v>
      </c>
      <c r="BJ39" s="31">
        <f t="shared" ca="1" si="13"/>
        <v>3.1</v>
      </c>
      <c r="BK39" s="31">
        <f t="shared" ca="1" si="14"/>
        <v>10.220000000000001</v>
      </c>
      <c r="BL39" s="31">
        <f t="shared" ca="1" si="15"/>
        <v>5.14</v>
      </c>
      <c r="BM39" s="32">
        <f t="shared" ca="1" si="29"/>
        <v>328.60999999999859</v>
      </c>
      <c r="BN39" s="32">
        <f t="shared" ca="1" si="16"/>
        <v>310.01999999999907</v>
      </c>
      <c r="BO39" s="32">
        <f t="shared" ca="1" si="17"/>
        <v>181.30000000000041</v>
      </c>
      <c r="BP39" s="32">
        <f t="shared" ca="1" si="18"/>
        <v>293.6300000000021</v>
      </c>
      <c r="BQ39" s="32">
        <f t="shared" ca="1" si="19"/>
        <v>108.67000000000094</v>
      </c>
      <c r="BR39" s="32">
        <f t="shared" ca="1" si="20"/>
        <v>488.47999999999934</v>
      </c>
      <c r="BS39" s="32">
        <f t="shared" ca="1" si="21"/>
        <v>213.98000000000093</v>
      </c>
      <c r="BT39" s="32">
        <f t="shared" ca="1" si="22"/>
        <v>606.14999999999293</v>
      </c>
      <c r="BU39" s="32">
        <f t="shared" ca="1" si="23"/>
        <v>374.18000000000364</v>
      </c>
      <c r="BV39" s="32">
        <f t="shared" ca="1" si="24"/>
        <v>245.849999999998</v>
      </c>
      <c r="BW39" s="32">
        <f t="shared" ca="1" si="25"/>
        <v>809.84000000000219</v>
      </c>
      <c r="BX39" s="32">
        <f t="shared" ca="1" si="26"/>
        <v>406.66000000000088</v>
      </c>
    </row>
    <row r="40" spans="1:76" x14ac:dyDescent="0.25">
      <c r="A40" t="s">
        <v>450</v>
      </c>
      <c r="B40" s="1" t="s">
        <v>69</v>
      </c>
      <c r="C40" t="str">
        <f t="shared" ca="1" si="2"/>
        <v>CRS1</v>
      </c>
      <c r="D40" t="str">
        <f t="shared" ca="1" si="3"/>
        <v>Crossfield Energy Centre #1</v>
      </c>
      <c r="E40" s="31">
        <f ca="1">'Module C Corrected'!CW40-'Module C Initial'!CW40</f>
        <v>659.18999999999505</v>
      </c>
      <c r="F40" s="31">
        <f ca="1">'Module C Corrected'!CX40-'Module C Initial'!CX40</f>
        <v>1693.5199999999895</v>
      </c>
      <c r="G40" s="31">
        <f ca="1">'Module C Corrected'!CY40-'Module C Initial'!CY40</f>
        <v>525.63000000000466</v>
      </c>
      <c r="H40" s="31">
        <f ca="1">'Module C Corrected'!CZ40-'Module C Initial'!CZ40</f>
        <v>509.41999999999098</v>
      </c>
      <c r="I40" s="31">
        <f ca="1">'Module C Corrected'!DA40-'Module C Initial'!DA40</f>
        <v>245.68000000000393</v>
      </c>
      <c r="J40" s="31">
        <f ca="1">'Module C Corrected'!DB40-'Module C Initial'!DB40</f>
        <v>836.62000000000262</v>
      </c>
      <c r="K40" s="31">
        <f ca="1">'Module C Corrected'!DC40-'Module C Initial'!DC40</f>
        <v>513.94000000000233</v>
      </c>
      <c r="L40" s="31">
        <f ca="1">'Module C Corrected'!DD40-'Module C Initial'!DD40</f>
        <v>1568.3099999999977</v>
      </c>
      <c r="M40" s="31">
        <f ca="1">'Module C Corrected'!DE40-'Module C Initial'!DE40</f>
        <v>1412.7499999999927</v>
      </c>
      <c r="N40" s="31">
        <f ca="1">'Module C Corrected'!DF40-'Module C Initial'!DF40</f>
        <v>809.07000000000698</v>
      </c>
      <c r="O40" s="31">
        <f ca="1">'Module C Corrected'!DG40-'Module C Initial'!DG40</f>
        <v>1232.4799999999959</v>
      </c>
      <c r="P40" s="31">
        <f ca="1">'Module C Corrected'!DH40-'Module C Initial'!DH40</f>
        <v>419.52999999999156</v>
      </c>
      <c r="Q40" s="32">
        <f ca="1">'Module C Corrected'!DI40-'Module C Initial'!DI40</f>
        <v>32.960000000000036</v>
      </c>
      <c r="R40" s="32">
        <f ca="1">'Module C Corrected'!DJ40-'Module C Initial'!DJ40</f>
        <v>84.679999999999382</v>
      </c>
      <c r="S40" s="32">
        <f ca="1">'Module C Corrected'!DK40-'Module C Initial'!DK40</f>
        <v>26.279999999999973</v>
      </c>
      <c r="T40" s="32">
        <f ca="1">'Module C Corrected'!DL40-'Module C Initial'!DL40</f>
        <v>25.470000000000027</v>
      </c>
      <c r="U40" s="32">
        <f ca="1">'Module C Corrected'!DM40-'Module C Initial'!DM40</f>
        <v>12.279999999999973</v>
      </c>
      <c r="V40" s="32">
        <f ca="1">'Module C Corrected'!DN40-'Module C Initial'!DN40</f>
        <v>41.829999999999927</v>
      </c>
      <c r="W40" s="32">
        <f ca="1">'Module C Corrected'!DO40-'Module C Initial'!DO40</f>
        <v>25.700000000000045</v>
      </c>
      <c r="X40" s="32">
        <f ca="1">'Module C Corrected'!DP40-'Module C Initial'!DP40</f>
        <v>78.420000000000073</v>
      </c>
      <c r="Y40" s="32">
        <f ca="1">'Module C Corrected'!DQ40-'Module C Initial'!DQ40</f>
        <v>70.639999999999873</v>
      </c>
      <c r="Z40" s="32">
        <f ca="1">'Module C Corrected'!DR40-'Module C Initial'!DR40</f>
        <v>40.459999999999809</v>
      </c>
      <c r="AA40" s="32">
        <f ca="1">'Module C Corrected'!DS40-'Module C Initial'!DS40</f>
        <v>61.620000000000346</v>
      </c>
      <c r="AB40" s="32">
        <f ca="1">'Module C Corrected'!DT40-'Module C Initial'!DT40</f>
        <v>20.970000000000027</v>
      </c>
      <c r="AC40" s="31">
        <f ca="1">'Module C Corrected'!DU40-'Module C Initial'!DU40</f>
        <v>179.5</v>
      </c>
      <c r="AD40" s="31">
        <f ca="1">'Module C Corrected'!DV40-'Module C Initial'!DV40</f>
        <v>457.20000000000073</v>
      </c>
      <c r="AE40" s="31">
        <f ca="1">'Module C Corrected'!DW40-'Module C Initial'!DW40</f>
        <v>140.78999999999905</v>
      </c>
      <c r="AF40" s="31">
        <f ca="1">'Module C Corrected'!DX40-'Module C Initial'!DX40</f>
        <v>135.26000000000022</v>
      </c>
      <c r="AG40" s="31">
        <f ca="1">'Module C Corrected'!DY40-'Module C Initial'!DY40</f>
        <v>64.680000000000291</v>
      </c>
      <c r="AH40" s="31">
        <f ca="1">'Module C Corrected'!DZ40-'Module C Initial'!DZ40</f>
        <v>218.30000000000109</v>
      </c>
      <c r="AI40" s="31">
        <f ca="1">'Module C Corrected'!EA40-'Module C Initial'!EA40</f>
        <v>132.94999999999982</v>
      </c>
      <c r="AJ40" s="31">
        <f ca="1">'Module C Corrected'!EB40-'Module C Initial'!EB40</f>
        <v>402.02000000000044</v>
      </c>
      <c r="AK40" s="31">
        <f ca="1">'Module C Corrected'!EC40-'Module C Initial'!EC40</f>
        <v>358.84000000000015</v>
      </c>
      <c r="AL40" s="31">
        <f ca="1">'Module C Corrected'!ED40-'Module C Initial'!ED40</f>
        <v>203.68000000000029</v>
      </c>
      <c r="AM40" s="31">
        <f ca="1">'Module C Corrected'!EE40-'Module C Initial'!EE40</f>
        <v>307.3799999999992</v>
      </c>
      <c r="AN40" s="31">
        <f ca="1">'Module C Corrected'!EF40-'Module C Initial'!EF40</f>
        <v>103.67999999999938</v>
      </c>
      <c r="AO40" s="32">
        <f t="shared" ca="1" si="27"/>
        <v>871.64999999999509</v>
      </c>
      <c r="AP40" s="32">
        <f t="shared" ca="1" si="27"/>
        <v>2235.3999999999896</v>
      </c>
      <c r="AQ40" s="32">
        <f t="shared" ca="1" si="27"/>
        <v>692.70000000000368</v>
      </c>
      <c r="AR40" s="32">
        <f t="shared" ca="1" si="27"/>
        <v>670.14999999999122</v>
      </c>
      <c r="AS40" s="32">
        <f t="shared" ca="1" si="27"/>
        <v>322.64000000000419</v>
      </c>
      <c r="AT40" s="32">
        <f t="shared" ca="1" si="27"/>
        <v>1096.7500000000036</v>
      </c>
      <c r="AU40" s="32">
        <f t="shared" ca="1" si="27"/>
        <v>672.59000000000219</v>
      </c>
      <c r="AV40" s="32">
        <f t="shared" ca="1" si="27"/>
        <v>2048.7499999999982</v>
      </c>
      <c r="AW40" s="32">
        <f t="shared" ca="1" si="27"/>
        <v>1842.2299999999927</v>
      </c>
      <c r="AX40" s="32">
        <f t="shared" ca="1" si="27"/>
        <v>1053.2100000000071</v>
      </c>
      <c r="AY40" s="32">
        <f t="shared" ca="1" si="27"/>
        <v>1601.4799999999955</v>
      </c>
      <c r="AZ40" s="32">
        <f t="shared" ca="1" si="27"/>
        <v>544.17999999999097</v>
      </c>
      <c r="BA40" s="31">
        <f t="shared" ca="1" si="28"/>
        <v>10.94</v>
      </c>
      <c r="BB40" s="31">
        <f t="shared" ca="1" si="5"/>
        <v>28.12</v>
      </c>
      <c r="BC40" s="31">
        <f t="shared" ca="1" si="6"/>
        <v>8.73</v>
      </c>
      <c r="BD40" s="31">
        <f t="shared" ca="1" si="7"/>
        <v>8.4600000000000009</v>
      </c>
      <c r="BE40" s="31">
        <f t="shared" ca="1" si="8"/>
        <v>4.08</v>
      </c>
      <c r="BF40" s="31">
        <f t="shared" ca="1" si="9"/>
        <v>13.89</v>
      </c>
      <c r="BG40" s="31">
        <f t="shared" ca="1" si="10"/>
        <v>8.5299999999999994</v>
      </c>
      <c r="BH40" s="31">
        <f t="shared" ca="1" si="11"/>
        <v>26.04</v>
      </c>
      <c r="BI40" s="31">
        <f t="shared" ca="1" si="12"/>
        <v>23.46</v>
      </c>
      <c r="BJ40" s="31">
        <f t="shared" ca="1" si="13"/>
        <v>13.43</v>
      </c>
      <c r="BK40" s="31">
        <f t="shared" ca="1" si="14"/>
        <v>20.46</v>
      </c>
      <c r="BL40" s="31">
        <f t="shared" ca="1" si="15"/>
        <v>6.97</v>
      </c>
      <c r="BM40" s="32">
        <f t="shared" ca="1" si="29"/>
        <v>882.58999999999514</v>
      </c>
      <c r="BN40" s="32">
        <f t="shared" ca="1" si="16"/>
        <v>2263.5199999999895</v>
      </c>
      <c r="BO40" s="32">
        <f t="shared" ca="1" si="17"/>
        <v>701.4300000000037</v>
      </c>
      <c r="BP40" s="32">
        <f t="shared" ca="1" si="18"/>
        <v>678.60999999999126</v>
      </c>
      <c r="BQ40" s="32">
        <f t="shared" ca="1" si="19"/>
        <v>326.72000000000418</v>
      </c>
      <c r="BR40" s="32">
        <f t="shared" ca="1" si="20"/>
        <v>1110.6400000000037</v>
      </c>
      <c r="BS40" s="32">
        <f t="shared" ca="1" si="21"/>
        <v>681.12000000000216</v>
      </c>
      <c r="BT40" s="32">
        <f t="shared" ca="1" si="22"/>
        <v>2074.7899999999981</v>
      </c>
      <c r="BU40" s="32">
        <f t="shared" ca="1" si="23"/>
        <v>1865.6899999999928</v>
      </c>
      <c r="BV40" s="32">
        <f t="shared" ca="1" si="24"/>
        <v>1066.6400000000071</v>
      </c>
      <c r="BW40" s="32">
        <f t="shared" ca="1" si="25"/>
        <v>1621.9399999999955</v>
      </c>
      <c r="BX40" s="32">
        <f t="shared" ca="1" si="26"/>
        <v>551.149999999991</v>
      </c>
    </row>
    <row r="41" spans="1:76" x14ac:dyDescent="0.25">
      <c r="A41" t="s">
        <v>450</v>
      </c>
      <c r="B41" s="1" t="s">
        <v>70</v>
      </c>
      <c r="C41" t="str">
        <f t="shared" ca="1" si="2"/>
        <v>CRS2</v>
      </c>
      <c r="D41" t="str">
        <f t="shared" ca="1" si="3"/>
        <v>Crossfield Energy Centre #2</v>
      </c>
      <c r="E41" s="31">
        <f ca="1">'Module C Corrected'!CW41-'Module C Initial'!CW41</f>
        <v>842.48999999999796</v>
      </c>
      <c r="F41" s="31">
        <f ca="1">'Module C Corrected'!CX41-'Module C Initial'!CX41</f>
        <v>2011.070000000007</v>
      </c>
      <c r="G41" s="31">
        <f ca="1">'Module C Corrected'!CY41-'Module C Initial'!CY41</f>
        <v>626.47000000000116</v>
      </c>
      <c r="H41" s="31">
        <f ca="1">'Module C Corrected'!CZ41-'Module C Initial'!CZ41</f>
        <v>540.89000000000669</v>
      </c>
      <c r="I41" s="31">
        <f ca="1">'Module C Corrected'!DA41-'Module C Initial'!DA41</f>
        <v>285.11000000000058</v>
      </c>
      <c r="J41" s="31">
        <f ca="1">'Module C Corrected'!DB41-'Module C Initial'!DB41</f>
        <v>962.40999999998894</v>
      </c>
      <c r="K41" s="31">
        <f ca="1">'Module C Corrected'!DC41-'Module C Initial'!DC41</f>
        <v>830.05000000000291</v>
      </c>
      <c r="L41" s="31">
        <f ca="1">'Module C Corrected'!DD41-'Module C Initial'!DD41</f>
        <v>1603.7799999999988</v>
      </c>
      <c r="M41" s="31">
        <f ca="1">'Module C Corrected'!DE41-'Module C Initial'!DE41</f>
        <v>1690.160000000018</v>
      </c>
      <c r="N41" s="31">
        <f ca="1">'Module C Corrected'!DF41-'Module C Initial'!DF41</f>
        <v>994.27000000000407</v>
      </c>
      <c r="O41" s="31">
        <f ca="1">'Module C Corrected'!DG41-'Module C Initial'!DG41</f>
        <v>1362.2700000000041</v>
      </c>
      <c r="P41" s="31">
        <f ca="1">'Module C Corrected'!DH41-'Module C Initial'!DH41</f>
        <v>463.59000000000378</v>
      </c>
      <c r="Q41" s="32">
        <f ca="1">'Module C Corrected'!DI41-'Module C Initial'!DI41</f>
        <v>42.130000000000109</v>
      </c>
      <c r="R41" s="32">
        <f ca="1">'Module C Corrected'!DJ41-'Module C Initial'!DJ41</f>
        <v>100.55000000000018</v>
      </c>
      <c r="S41" s="32">
        <f ca="1">'Module C Corrected'!DK41-'Module C Initial'!DK41</f>
        <v>31.329999999999927</v>
      </c>
      <c r="T41" s="32">
        <f ca="1">'Module C Corrected'!DL41-'Module C Initial'!DL41</f>
        <v>27.049999999999955</v>
      </c>
      <c r="U41" s="32">
        <f ca="1">'Module C Corrected'!DM41-'Module C Initial'!DM41</f>
        <v>14.25</v>
      </c>
      <c r="V41" s="32">
        <f ca="1">'Module C Corrected'!DN41-'Module C Initial'!DN41</f>
        <v>48.119999999999891</v>
      </c>
      <c r="W41" s="32">
        <f ca="1">'Module C Corrected'!DO41-'Module C Initial'!DO41</f>
        <v>41.509999999999991</v>
      </c>
      <c r="X41" s="32">
        <f ca="1">'Module C Corrected'!DP41-'Module C Initial'!DP41</f>
        <v>80.190000000000055</v>
      </c>
      <c r="Y41" s="32">
        <f ca="1">'Module C Corrected'!DQ41-'Module C Initial'!DQ41</f>
        <v>84.509999999999764</v>
      </c>
      <c r="Z41" s="32">
        <f ca="1">'Module C Corrected'!DR41-'Module C Initial'!DR41</f>
        <v>49.710000000000036</v>
      </c>
      <c r="AA41" s="32">
        <f ca="1">'Module C Corrected'!DS41-'Module C Initial'!DS41</f>
        <v>68.110000000000127</v>
      </c>
      <c r="AB41" s="32">
        <f ca="1">'Module C Corrected'!DT41-'Module C Initial'!DT41</f>
        <v>23.17999999999995</v>
      </c>
      <c r="AC41" s="31">
        <f ca="1">'Module C Corrected'!DU41-'Module C Initial'!DU41</f>
        <v>229.42000000000007</v>
      </c>
      <c r="AD41" s="31">
        <f ca="1">'Module C Corrected'!DV41-'Module C Initial'!DV41</f>
        <v>542.93000000000029</v>
      </c>
      <c r="AE41" s="31">
        <f ca="1">'Module C Corrected'!DW41-'Module C Initial'!DW41</f>
        <v>167.80999999999949</v>
      </c>
      <c r="AF41" s="31">
        <f ca="1">'Module C Corrected'!DX41-'Module C Initial'!DX41</f>
        <v>143.61999999999989</v>
      </c>
      <c r="AG41" s="31">
        <f ca="1">'Module C Corrected'!DY41-'Module C Initial'!DY41</f>
        <v>75.0600000000004</v>
      </c>
      <c r="AH41" s="31">
        <f ca="1">'Module C Corrected'!DZ41-'Module C Initial'!DZ41</f>
        <v>251.11999999999898</v>
      </c>
      <c r="AI41" s="31">
        <f ca="1">'Module C Corrected'!EA41-'Module C Initial'!EA41</f>
        <v>214.71000000000095</v>
      </c>
      <c r="AJ41" s="31">
        <f ca="1">'Module C Corrected'!EB41-'Module C Initial'!EB41</f>
        <v>411.10000000000036</v>
      </c>
      <c r="AK41" s="31">
        <f ca="1">'Module C Corrected'!EC41-'Module C Initial'!EC41</f>
        <v>429.28999999999905</v>
      </c>
      <c r="AL41" s="31">
        <f ca="1">'Module C Corrected'!ED41-'Module C Initial'!ED41</f>
        <v>250.30000000000109</v>
      </c>
      <c r="AM41" s="31">
        <f ca="1">'Module C Corrected'!EE41-'Module C Initial'!EE41</f>
        <v>339.75</v>
      </c>
      <c r="AN41" s="31">
        <f ca="1">'Module C Corrected'!EF41-'Module C Initial'!EF41</f>
        <v>114.57999999999993</v>
      </c>
      <c r="AO41" s="32">
        <f t="shared" ref="AO41:AZ62" ca="1" si="30">E41+Q41+AC41</f>
        <v>1114.0399999999981</v>
      </c>
      <c r="AP41" s="32">
        <f t="shared" ca="1" si="30"/>
        <v>2654.5500000000075</v>
      </c>
      <c r="AQ41" s="32">
        <f t="shared" ca="1" si="30"/>
        <v>825.61000000000058</v>
      </c>
      <c r="AR41" s="32">
        <f t="shared" ca="1" si="30"/>
        <v>711.56000000000654</v>
      </c>
      <c r="AS41" s="32">
        <f t="shared" ca="1" si="30"/>
        <v>374.42000000000098</v>
      </c>
      <c r="AT41" s="32">
        <f t="shared" ca="1" si="30"/>
        <v>1261.6499999999878</v>
      </c>
      <c r="AU41" s="32">
        <f t="shared" ca="1" si="30"/>
        <v>1086.2700000000038</v>
      </c>
      <c r="AV41" s="32">
        <f t="shared" ca="1" si="30"/>
        <v>2095.0699999999993</v>
      </c>
      <c r="AW41" s="32">
        <f t="shared" ca="1" si="30"/>
        <v>2203.9600000000169</v>
      </c>
      <c r="AX41" s="32">
        <f t="shared" ca="1" si="30"/>
        <v>1294.2800000000052</v>
      </c>
      <c r="AY41" s="32">
        <f t="shared" ca="1" si="30"/>
        <v>1770.1300000000042</v>
      </c>
      <c r="AZ41" s="32">
        <f t="shared" ca="1" si="30"/>
        <v>601.35000000000366</v>
      </c>
      <c r="BA41" s="31">
        <f t="shared" ca="1" si="28"/>
        <v>13.99</v>
      </c>
      <c r="BB41" s="31">
        <f t="shared" ca="1" si="5"/>
        <v>33.39</v>
      </c>
      <c r="BC41" s="31">
        <f t="shared" ca="1" si="6"/>
        <v>10.4</v>
      </c>
      <c r="BD41" s="31">
        <f t="shared" ca="1" si="7"/>
        <v>8.98</v>
      </c>
      <c r="BE41" s="31">
        <f t="shared" ca="1" si="8"/>
        <v>4.7300000000000004</v>
      </c>
      <c r="BF41" s="31">
        <f t="shared" ca="1" si="9"/>
        <v>15.98</v>
      </c>
      <c r="BG41" s="31">
        <f t="shared" ca="1" si="10"/>
        <v>13.78</v>
      </c>
      <c r="BH41" s="31">
        <f t="shared" ca="1" si="11"/>
        <v>26.63</v>
      </c>
      <c r="BI41" s="31">
        <f t="shared" ca="1" si="12"/>
        <v>28.06</v>
      </c>
      <c r="BJ41" s="31">
        <f t="shared" ca="1" si="13"/>
        <v>16.510000000000002</v>
      </c>
      <c r="BK41" s="31">
        <f t="shared" ca="1" si="14"/>
        <v>22.62</v>
      </c>
      <c r="BL41" s="31">
        <f t="shared" ca="1" si="15"/>
        <v>7.7</v>
      </c>
      <c r="BM41" s="32">
        <f t="shared" ca="1" si="29"/>
        <v>1128.0299999999982</v>
      </c>
      <c r="BN41" s="32">
        <f t="shared" ca="1" si="16"/>
        <v>2687.9400000000073</v>
      </c>
      <c r="BO41" s="32">
        <f t="shared" ca="1" si="17"/>
        <v>836.01000000000056</v>
      </c>
      <c r="BP41" s="32">
        <f t="shared" ca="1" si="18"/>
        <v>720.54000000000656</v>
      </c>
      <c r="BQ41" s="32">
        <f t="shared" ca="1" si="19"/>
        <v>379.150000000001</v>
      </c>
      <c r="BR41" s="32">
        <f t="shared" ca="1" si="20"/>
        <v>1277.6299999999878</v>
      </c>
      <c r="BS41" s="32">
        <f t="shared" ca="1" si="21"/>
        <v>1100.0500000000038</v>
      </c>
      <c r="BT41" s="32">
        <f t="shared" ca="1" si="22"/>
        <v>2121.6999999999994</v>
      </c>
      <c r="BU41" s="32">
        <f t="shared" ca="1" si="23"/>
        <v>2232.0200000000168</v>
      </c>
      <c r="BV41" s="32">
        <f t="shared" ca="1" si="24"/>
        <v>1310.7900000000052</v>
      </c>
      <c r="BW41" s="32">
        <f t="shared" ca="1" si="25"/>
        <v>1792.7500000000041</v>
      </c>
      <c r="BX41" s="32">
        <f t="shared" ca="1" si="26"/>
        <v>609.05000000000371</v>
      </c>
    </row>
    <row r="42" spans="1:76" x14ac:dyDescent="0.25">
      <c r="A42" t="s">
        <v>450</v>
      </c>
      <c r="B42" s="1" t="s">
        <v>71</v>
      </c>
      <c r="C42" t="str">
        <f t="shared" ca="1" si="2"/>
        <v>CRS3</v>
      </c>
      <c r="D42" t="str">
        <f t="shared" ca="1" si="3"/>
        <v>Crossfield Energy Centre #3</v>
      </c>
      <c r="E42" s="31">
        <f ca="1">'Module C Corrected'!CW42-'Module C Initial'!CW42</f>
        <v>812.9800000000032</v>
      </c>
      <c r="F42" s="31">
        <f ca="1">'Module C Corrected'!CX42-'Module C Initial'!CX42</f>
        <v>1640.7599999999948</v>
      </c>
      <c r="G42" s="31">
        <f ca="1">'Module C Corrected'!CY42-'Module C Initial'!CY42</f>
        <v>529.68999999999505</v>
      </c>
      <c r="H42" s="31">
        <f ca="1">'Module C Corrected'!CZ42-'Module C Initial'!CZ42</f>
        <v>502.34999999999127</v>
      </c>
      <c r="I42" s="31">
        <f ca="1">'Module C Corrected'!DA42-'Module C Initial'!DA42</f>
        <v>206.85000000000218</v>
      </c>
      <c r="J42" s="31">
        <f ca="1">'Module C Corrected'!DB42-'Module C Initial'!DB42</f>
        <v>859.82999999999447</v>
      </c>
      <c r="K42" s="31">
        <f ca="1">'Module C Corrected'!DC42-'Module C Initial'!DC42</f>
        <v>720.38999999999942</v>
      </c>
      <c r="L42" s="31">
        <f ca="1">'Module C Corrected'!DD42-'Module C Initial'!DD42</f>
        <v>1293</v>
      </c>
      <c r="M42" s="31">
        <f ca="1">'Module C Corrected'!DE42-'Module C Initial'!DE42</f>
        <v>1475.6799999999857</v>
      </c>
      <c r="N42" s="31">
        <f ca="1">'Module C Corrected'!DF42-'Module C Initial'!DF42</f>
        <v>829.93000000000029</v>
      </c>
      <c r="O42" s="31">
        <f ca="1">'Module C Corrected'!DG42-'Module C Initial'!DG42</f>
        <v>1311.5699999999924</v>
      </c>
      <c r="P42" s="31">
        <f ca="1">'Module C Corrected'!DH42-'Module C Initial'!DH42</f>
        <v>461.80999999999767</v>
      </c>
      <c r="Q42" s="32">
        <f ca="1">'Module C Corrected'!DI42-'Module C Initial'!DI42</f>
        <v>40.649999999999636</v>
      </c>
      <c r="R42" s="32">
        <f ca="1">'Module C Corrected'!DJ42-'Module C Initial'!DJ42</f>
        <v>82.039999999999964</v>
      </c>
      <c r="S42" s="32">
        <f ca="1">'Module C Corrected'!DK42-'Module C Initial'!DK42</f>
        <v>26.489999999999782</v>
      </c>
      <c r="T42" s="32">
        <f ca="1">'Module C Corrected'!DL42-'Module C Initial'!DL42</f>
        <v>25.110000000000127</v>
      </c>
      <c r="U42" s="32">
        <f ca="1">'Module C Corrected'!DM42-'Module C Initial'!DM42</f>
        <v>10.340000000000032</v>
      </c>
      <c r="V42" s="32">
        <f ca="1">'Module C Corrected'!DN42-'Module C Initial'!DN42</f>
        <v>42.989999999999782</v>
      </c>
      <c r="W42" s="32">
        <f ca="1">'Module C Corrected'!DO42-'Module C Initial'!DO42</f>
        <v>36.019999999999982</v>
      </c>
      <c r="X42" s="32">
        <f ca="1">'Module C Corrected'!DP42-'Module C Initial'!DP42</f>
        <v>64.650000000000091</v>
      </c>
      <c r="Y42" s="32">
        <f ca="1">'Module C Corrected'!DQ42-'Module C Initial'!DQ42</f>
        <v>73.789999999999964</v>
      </c>
      <c r="Z42" s="32">
        <f ca="1">'Module C Corrected'!DR42-'Module C Initial'!DR42</f>
        <v>41.5</v>
      </c>
      <c r="AA42" s="32">
        <f ca="1">'Module C Corrected'!DS42-'Module C Initial'!DS42</f>
        <v>65.580000000000382</v>
      </c>
      <c r="AB42" s="32">
        <f ca="1">'Module C Corrected'!DT42-'Module C Initial'!DT42</f>
        <v>23.089999999999918</v>
      </c>
      <c r="AC42" s="31">
        <f ca="1">'Module C Corrected'!DU42-'Module C Initial'!DU42</f>
        <v>221.3799999999992</v>
      </c>
      <c r="AD42" s="31">
        <f ca="1">'Module C Corrected'!DV42-'Module C Initial'!DV42</f>
        <v>442.95999999999913</v>
      </c>
      <c r="AE42" s="31">
        <f ca="1">'Module C Corrected'!DW42-'Module C Initial'!DW42</f>
        <v>141.89000000000124</v>
      </c>
      <c r="AF42" s="31">
        <f ca="1">'Module C Corrected'!DX42-'Module C Initial'!DX42</f>
        <v>133.39000000000033</v>
      </c>
      <c r="AG42" s="31">
        <f ca="1">'Module C Corrected'!DY42-'Module C Initial'!DY42</f>
        <v>54.460000000000036</v>
      </c>
      <c r="AH42" s="31">
        <f ca="1">'Module C Corrected'!DZ42-'Module C Initial'!DZ42</f>
        <v>224.35999999999876</v>
      </c>
      <c r="AI42" s="31">
        <f ca="1">'Module C Corrected'!EA42-'Module C Initial'!EA42</f>
        <v>186.34999999999854</v>
      </c>
      <c r="AJ42" s="31">
        <f ca="1">'Module C Corrected'!EB42-'Module C Initial'!EB42</f>
        <v>331.44000000000051</v>
      </c>
      <c r="AK42" s="31">
        <f ca="1">'Module C Corrected'!EC42-'Module C Initial'!EC42</f>
        <v>374.81999999999971</v>
      </c>
      <c r="AL42" s="31">
        <f ca="1">'Module C Corrected'!ED42-'Module C Initial'!ED42</f>
        <v>208.93000000000029</v>
      </c>
      <c r="AM42" s="31">
        <f ca="1">'Module C Corrected'!EE42-'Module C Initial'!EE42</f>
        <v>327.11000000000058</v>
      </c>
      <c r="AN42" s="31">
        <f ca="1">'Module C Corrected'!EF42-'Module C Initial'!EF42</f>
        <v>114.14000000000033</v>
      </c>
      <c r="AO42" s="32">
        <f t="shared" ca="1" si="30"/>
        <v>1075.010000000002</v>
      </c>
      <c r="AP42" s="32">
        <f t="shared" ca="1" si="30"/>
        <v>2165.7599999999939</v>
      </c>
      <c r="AQ42" s="32">
        <f t="shared" ca="1" si="30"/>
        <v>698.06999999999607</v>
      </c>
      <c r="AR42" s="32">
        <f t="shared" ca="1" si="30"/>
        <v>660.84999999999172</v>
      </c>
      <c r="AS42" s="32">
        <f t="shared" ca="1" si="30"/>
        <v>271.65000000000225</v>
      </c>
      <c r="AT42" s="32">
        <f t="shared" ca="1" si="30"/>
        <v>1127.179999999993</v>
      </c>
      <c r="AU42" s="32">
        <f t="shared" ca="1" si="30"/>
        <v>942.75999999999794</v>
      </c>
      <c r="AV42" s="32">
        <f t="shared" ca="1" si="30"/>
        <v>1689.0900000000006</v>
      </c>
      <c r="AW42" s="32">
        <f t="shared" ca="1" si="30"/>
        <v>1924.2899999999854</v>
      </c>
      <c r="AX42" s="32">
        <f t="shared" ca="1" si="30"/>
        <v>1080.3600000000006</v>
      </c>
      <c r="AY42" s="32">
        <f t="shared" ca="1" si="30"/>
        <v>1704.2599999999934</v>
      </c>
      <c r="AZ42" s="32">
        <f t="shared" ca="1" si="30"/>
        <v>599.03999999999792</v>
      </c>
      <c r="BA42" s="31">
        <f t="shared" ca="1" si="28"/>
        <v>13.5</v>
      </c>
      <c r="BB42" s="31">
        <f t="shared" ca="1" si="5"/>
        <v>27.24</v>
      </c>
      <c r="BC42" s="31">
        <f t="shared" ca="1" si="6"/>
        <v>8.7899999999999991</v>
      </c>
      <c r="BD42" s="31">
        <f t="shared" ca="1" si="7"/>
        <v>8.34</v>
      </c>
      <c r="BE42" s="31">
        <f t="shared" ca="1" si="8"/>
        <v>3.43</v>
      </c>
      <c r="BF42" s="31">
        <f t="shared" ca="1" si="9"/>
        <v>14.28</v>
      </c>
      <c r="BG42" s="31">
        <f t="shared" ca="1" si="10"/>
        <v>11.96</v>
      </c>
      <c r="BH42" s="31">
        <f t="shared" ca="1" si="11"/>
        <v>21.47</v>
      </c>
      <c r="BI42" s="31">
        <f t="shared" ca="1" si="12"/>
        <v>24.5</v>
      </c>
      <c r="BJ42" s="31">
        <f t="shared" ca="1" si="13"/>
        <v>13.78</v>
      </c>
      <c r="BK42" s="31">
        <f t="shared" ca="1" si="14"/>
        <v>21.78</v>
      </c>
      <c r="BL42" s="31">
        <f t="shared" ca="1" si="15"/>
        <v>7.67</v>
      </c>
      <c r="BM42" s="32">
        <f t="shared" ca="1" si="29"/>
        <v>1088.510000000002</v>
      </c>
      <c r="BN42" s="32">
        <f t="shared" ca="1" si="16"/>
        <v>2192.9999999999936</v>
      </c>
      <c r="BO42" s="32">
        <f t="shared" ca="1" si="17"/>
        <v>706.85999999999603</v>
      </c>
      <c r="BP42" s="32">
        <f t="shared" ca="1" si="18"/>
        <v>669.18999999999176</v>
      </c>
      <c r="BQ42" s="32">
        <f t="shared" ca="1" si="19"/>
        <v>275.08000000000226</v>
      </c>
      <c r="BR42" s="32">
        <f t="shared" ca="1" si="20"/>
        <v>1141.459999999993</v>
      </c>
      <c r="BS42" s="32">
        <f t="shared" ca="1" si="21"/>
        <v>954.71999999999798</v>
      </c>
      <c r="BT42" s="32">
        <f t="shared" ca="1" si="22"/>
        <v>1710.5600000000006</v>
      </c>
      <c r="BU42" s="32">
        <f t="shared" ca="1" si="23"/>
        <v>1948.7899999999854</v>
      </c>
      <c r="BV42" s="32">
        <f t="shared" ca="1" si="24"/>
        <v>1094.1400000000006</v>
      </c>
      <c r="BW42" s="32">
        <f t="shared" ca="1" si="25"/>
        <v>1726.0399999999934</v>
      </c>
      <c r="BX42" s="32">
        <f t="shared" ca="1" si="26"/>
        <v>606.70999999999788</v>
      </c>
    </row>
    <row r="43" spans="1:76" x14ac:dyDescent="0.25">
      <c r="A43" t="s">
        <v>517</v>
      </c>
      <c r="B43" s="1" t="s">
        <v>55</v>
      </c>
      <c r="C43" t="str">
        <f t="shared" ca="1" si="2"/>
        <v>CRWD</v>
      </c>
      <c r="D43" t="str">
        <f t="shared" ca="1" si="3"/>
        <v>Cowley Ridge Phase 2 Wind Facility</v>
      </c>
      <c r="E43" s="31">
        <f ca="1">'Module C Corrected'!CW43-'Module C Initial'!CW43</f>
        <v>10.260000000000218</v>
      </c>
      <c r="F43" s="31">
        <f ca="1">'Module C Corrected'!CX43-'Module C Initial'!CX43</f>
        <v>8.6799999999966531</v>
      </c>
      <c r="G43" s="31">
        <f ca="1">'Module C Corrected'!CY43-'Module C Initial'!CY43</f>
        <v>6.25</v>
      </c>
      <c r="H43" s="31">
        <f ca="1">'Module C Corrected'!CZ43-'Module C Initial'!CZ43</f>
        <v>10.640000000001237</v>
      </c>
      <c r="I43" s="31">
        <f ca="1">'Module C Corrected'!DA43-'Module C Initial'!DA43</f>
        <v>3.7100000000000364</v>
      </c>
      <c r="J43" s="31">
        <f ca="1">'Module C Corrected'!DB43-'Module C Initial'!DB43</f>
        <v>9.0600000000013097</v>
      </c>
      <c r="K43" s="31">
        <f ca="1">'Module C Corrected'!DC43-'Module C Initial'!DC43</f>
        <v>0</v>
      </c>
      <c r="L43" s="31">
        <f ca="1">'Module C Corrected'!DD43-'Module C Initial'!DD43</f>
        <v>0</v>
      </c>
      <c r="M43" s="31">
        <f ca="1">'Module C Corrected'!DE43-'Module C Initial'!DE43</f>
        <v>3.9999999999999147E-2</v>
      </c>
      <c r="N43" s="31">
        <f ca="1">'Module C Corrected'!DF43-'Module C Initial'!DF43</f>
        <v>0.70000000000004547</v>
      </c>
      <c r="O43" s="31">
        <f ca="1">'Module C Corrected'!DG43-'Module C Initial'!DG43</f>
        <v>3.6400000000003274</v>
      </c>
      <c r="P43" s="31">
        <f ca="1">'Module C Corrected'!DH43-'Module C Initial'!DH43</f>
        <v>2.0199999999999818</v>
      </c>
      <c r="Q43" s="32">
        <f ca="1">'Module C Corrected'!DI43-'Module C Initial'!DI43</f>
        <v>0.50999999999999091</v>
      </c>
      <c r="R43" s="32">
        <f ca="1">'Module C Corrected'!DJ43-'Module C Initial'!DJ43</f>
        <v>0.43999999999999773</v>
      </c>
      <c r="S43" s="32">
        <f ca="1">'Module C Corrected'!DK43-'Module C Initial'!DK43</f>
        <v>0.31000000000000227</v>
      </c>
      <c r="T43" s="32">
        <f ca="1">'Module C Corrected'!DL43-'Module C Initial'!DL43</f>
        <v>0.53000000000002956</v>
      </c>
      <c r="U43" s="32">
        <f ca="1">'Module C Corrected'!DM43-'Module C Initial'!DM43</f>
        <v>0.18999999999999773</v>
      </c>
      <c r="V43" s="32">
        <f ca="1">'Module C Corrected'!DN43-'Module C Initial'!DN43</f>
        <v>0.44999999999998863</v>
      </c>
      <c r="W43" s="32">
        <f ca="1">'Module C Corrected'!DO43-'Module C Initial'!DO43</f>
        <v>0</v>
      </c>
      <c r="X43" s="32">
        <f ca="1">'Module C Corrected'!DP43-'Module C Initial'!DP43</f>
        <v>0</v>
      </c>
      <c r="Y43" s="32">
        <f ca="1">'Module C Corrected'!DQ43-'Module C Initial'!DQ43</f>
        <v>1.0000000000000009E-2</v>
      </c>
      <c r="Z43" s="32">
        <f ca="1">'Module C Corrected'!DR43-'Module C Initial'!DR43</f>
        <v>3.0000000000001137E-2</v>
      </c>
      <c r="AA43" s="32">
        <f ca="1">'Module C Corrected'!DS43-'Module C Initial'!DS43</f>
        <v>0.18000000000000682</v>
      </c>
      <c r="AB43" s="32">
        <f ca="1">'Module C Corrected'!DT43-'Module C Initial'!DT43</f>
        <v>9.9999999999994316E-2</v>
      </c>
      <c r="AC43" s="31">
        <f ca="1">'Module C Corrected'!DU43-'Module C Initial'!DU43</f>
        <v>2.7999999999997272</v>
      </c>
      <c r="AD43" s="31">
        <f ca="1">'Module C Corrected'!DV43-'Module C Initial'!DV43</f>
        <v>2.3400000000001455</v>
      </c>
      <c r="AE43" s="31">
        <f ca="1">'Module C Corrected'!DW43-'Module C Initial'!DW43</f>
        <v>1.6700000000000728</v>
      </c>
      <c r="AF43" s="31">
        <f ca="1">'Module C Corrected'!DX43-'Module C Initial'!DX43</f>
        <v>2.8200000000001637</v>
      </c>
      <c r="AG43" s="31">
        <f ca="1">'Module C Corrected'!DY43-'Module C Initial'!DY43</f>
        <v>0.98000000000001819</v>
      </c>
      <c r="AH43" s="31">
        <f ca="1">'Module C Corrected'!DZ43-'Module C Initial'!DZ43</f>
        <v>2.3600000000001273</v>
      </c>
      <c r="AI43" s="31">
        <f ca="1">'Module C Corrected'!EA43-'Module C Initial'!EA43</f>
        <v>0</v>
      </c>
      <c r="AJ43" s="31">
        <f ca="1">'Module C Corrected'!EB43-'Module C Initial'!EB43</f>
        <v>0</v>
      </c>
      <c r="AK43" s="31">
        <f ca="1">'Module C Corrected'!EC43-'Module C Initial'!EC43</f>
        <v>1.9999999999999574E-2</v>
      </c>
      <c r="AL43" s="31">
        <f ca="1">'Module C Corrected'!ED43-'Module C Initial'!ED43</f>
        <v>0.18000000000000682</v>
      </c>
      <c r="AM43" s="31">
        <f ca="1">'Module C Corrected'!EE43-'Module C Initial'!EE43</f>
        <v>0.90999999999996817</v>
      </c>
      <c r="AN43" s="31">
        <f ca="1">'Module C Corrected'!EF43-'Module C Initial'!EF43</f>
        <v>0.5</v>
      </c>
      <c r="AO43" s="32">
        <f t="shared" ca="1" si="30"/>
        <v>13.569999999999936</v>
      </c>
      <c r="AP43" s="32">
        <f t="shared" ca="1" si="30"/>
        <v>11.459999999996796</v>
      </c>
      <c r="AQ43" s="32">
        <f t="shared" ca="1" si="30"/>
        <v>8.230000000000075</v>
      </c>
      <c r="AR43" s="32">
        <f t="shared" ca="1" si="30"/>
        <v>13.99000000000143</v>
      </c>
      <c r="AS43" s="32">
        <f t="shared" ca="1" si="30"/>
        <v>4.8800000000000523</v>
      </c>
      <c r="AT43" s="32">
        <f t="shared" ca="1" si="30"/>
        <v>11.870000000001426</v>
      </c>
      <c r="AU43" s="32">
        <f t="shared" ca="1" si="30"/>
        <v>0</v>
      </c>
      <c r="AV43" s="32">
        <f t="shared" ca="1" si="30"/>
        <v>0</v>
      </c>
      <c r="AW43" s="32">
        <f t="shared" ca="1" si="30"/>
        <v>6.999999999999873E-2</v>
      </c>
      <c r="AX43" s="32">
        <f t="shared" ca="1" si="30"/>
        <v>0.91000000000005343</v>
      </c>
      <c r="AY43" s="32">
        <f t="shared" ca="1" si="30"/>
        <v>4.7300000000003024</v>
      </c>
      <c r="AZ43" s="32">
        <f t="shared" ca="1" si="30"/>
        <v>2.6199999999999761</v>
      </c>
      <c r="BA43" s="31">
        <f t="shared" ca="1" si="28"/>
        <v>0.17</v>
      </c>
      <c r="BB43" s="31">
        <f t="shared" ca="1" si="5"/>
        <v>0.14000000000000001</v>
      </c>
      <c r="BC43" s="31">
        <f t="shared" ca="1" si="6"/>
        <v>0.1</v>
      </c>
      <c r="BD43" s="31">
        <f t="shared" ca="1" si="7"/>
        <v>0.18</v>
      </c>
      <c r="BE43" s="31">
        <f t="shared" ca="1" si="8"/>
        <v>0.06</v>
      </c>
      <c r="BF43" s="31">
        <f t="shared" ca="1" si="9"/>
        <v>0.15</v>
      </c>
      <c r="BG43" s="31">
        <f t="shared" ca="1" si="10"/>
        <v>0</v>
      </c>
      <c r="BH43" s="31">
        <f t="shared" ca="1" si="11"/>
        <v>0</v>
      </c>
      <c r="BI43" s="31">
        <f t="shared" ca="1" si="12"/>
        <v>0</v>
      </c>
      <c r="BJ43" s="31">
        <f t="shared" ca="1" si="13"/>
        <v>0.01</v>
      </c>
      <c r="BK43" s="31">
        <f t="shared" ca="1" si="14"/>
        <v>0.06</v>
      </c>
      <c r="BL43" s="31">
        <f t="shared" ca="1" si="15"/>
        <v>0.03</v>
      </c>
      <c r="BM43" s="32">
        <f t="shared" ca="1" si="29"/>
        <v>13.739999999999936</v>
      </c>
      <c r="BN43" s="32">
        <f t="shared" ca="1" si="16"/>
        <v>11.599999999996797</v>
      </c>
      <c r="BO43" s="32">
        <f t="shared" ca="1" si="17"/>
        <v>8.3300000000000747</v>
      </c>
      <c r="BP43" s="32">
        <f t="shared" ca="1" si="18"/>
        <v>14.17000000000143</v>
      </c>
      <c r="BQ43" s="32">
        <f t="shared" ca="1" si="19"/>
        <v>4.9400000000000519</v>
      </c>
      <c r="BR43" s="32">
        <f t="shared" ca="1" si="20"/>
        <v>12.020000000001426</v>
      </c>
      <c r="BS43" s="32">
        <f t="shared" ca="1" si="21"/>
        <v>0</v>
      </c>
      <c r="BT43" s="32">
        <f t="shared" ca="1" si="22"/>
        <v>0</v>
      </c>
      <c r="BU43" s="32">
        <f t="shared" ca="1" si="23"/>
        <v>6.999999999999873E-2</v>
      </c>
      <c r="BV43" s="32">
        <f t="shared" ca="1" si="24"/>
        <v>0.92000000000005344</v>
      </c>
      <c r="BW43" s="32">
        <f t="shared" ca="1" si="25"/>
        <v>4.790000000000302</v>
      </c>
      <c r="BX43" s="32">
        <f t="shared" ca="1" si="26"/>
        <v>2.6499999999999759</v>
      </c>
    </row>
    <row r="44" spans="1:76" x14ac:dyDescent="0.25">
      <c r="A44" t="s">
        <v>547</v>
      </c>
      <c r="B44" s="1" t="s">
        <v>372</v>
      </c>
      <c r="C44" t="str">
        <f t="shared" ca="1" si="2"/>
        <v>BCHIMP</v>
      </c>
      <c r="D44" t="str">
        <f t="shared" ca="1" si="3"/>
        <v>Alberta-BC Intertie - Import</v>
      </c>
      <c r="E44" s="31">
        <f ca="1">'Module C Corrected'!CW44-'Module C Initial'!CW44</f>
        <v>-5.1800000000000068</v>
      </c>
      <c r="F44" s="31">
        <f ca="1">'Module C Corrected'!CX44-'Module C Initial'!CX44</f>
        <v>0</v>
      </c>
      <c r="G44" s="31">
        <f ca="1">'Module C Corrected'!CY44-'Module C Initial'!CY44</f>
        <v>0</v>
      </c>
      <c r="H44" s="31">
        <f ca="1">'Module C Corrected'!CZ44-'Module C Initial'!CZ44</f>
        <v>0</v>
      </c>
      <c r="I44" s="31">
        <f ca="1">'Module C Corrected'!DA44-'Module C Initial'!DA44</f>
        <v>-8.9999999999999858E-2</v>
      </c>
      <c r="J44" s="31">
        <f ca="1">'Module C Corrected'!DB44-'Module C Initial'!DB44</f>
        <v>0</v>
      </c>
      <c r="K44" s="31">
        <f ca="1">'Module C Corrected'!DC44-'Module C Initial'!DC44</f>
        <v>-1.0799999999999983</v>
      </c>
      <c r="L44" s="31">
        <f ca="1">'Module C Corrected'!DD44-'Module C Initial'!DD44</f>
        <v>0</v>
      </c>
      <c r="M44" s="31">
        <f ca="1">'Module C Corrected'!DE44-'Module C Initial'!DE44</f>
        <v>-2.4799999999999898</v>
      </c>
      <c r="N44" s="31">
        <f ca="1">'Module C Corrected'!DF44-'Module C Initial'!DF44</f>
        <v>-26.149999999999949</v>
      </c>
      <c r="O44" s="31">
        <f ca="1">'Module C Corrected'!DG44-'Module C Initial'!DG44</f>
        <v>-1.2299999999999969</v>
      </c>
      <c r="P44" s="31">
        <f ca="1">'Module C Corrected'!DH44-'Module C Initial'!DH44</f>
        <v>-0.76000000000000245</v>
      </c>
      <c r="Q44" s="32">
        <f ca="1">'Module C Corrected'!DI44-'Module C Initial'!DI44</f>
        <v>-0.26000000000000068</v>
      </c>
      <c r="R44" s="32">
        <f ca="1">'Module C Corrected'!DJ44-'Module C Initial'!DJ44</f>
        <v>0</v>
      </c>
      <c r="S44" s="32">
        <f ca="1">'Module C Corrected'!DK44-'Module C Initial'!DK44</f>
        <v>0</v>
      </c>
      <c r="T44" s="32">
        <f ca="1">'Module C Corrected'!DL44-'Module C Initial'!DL44</f>
        <v>0</v>
      </c>
      <c r="U44" s="32">
        <f ca="1">'Module C Corrected'!DM44-'Module C Initial'!DM44</f>
        <v>-0.01</v>
      </c>
      <c r="V44" s="32">
        <f ca="1">'Module C Corrected'!DN44-'Module C Initial'!DN44</f>
        <v>0</v>
      </c>
      <c r="W44" s="32">
        <f ca="1">'Module C Corrected'!DO44-'Module C Initial'!DO44</f>
        <v>-5.0000000000000044E-2</v>
      </c>
      <c r="X44" s="32">
        <f ca="1">'Module C Corrected'!DP44-'Module C Initial'!DP44</f>
        <v>0</v>
      </c>
      <c r="Y44" s="32">
        <f ca="1">'Module C Corrected'!DQ44-'Module C Initial'!DQ44</f>
        <v>-0.12000000000000011</v>
      </c>
      <c r="Z44" s="32">
        <f ca="1">'Module C Corrected'!DR44-'Module C Initial'!DR44</f>
        <v>-1.3100000000000005</v>
      </c>
      <c r="AA44" s="32">
        <f ca="1">'Module C Corrected'!DS44-'Module C Initial'!DS44</f>
        <v>-6.0000000000000053E-2</v>
      </c>
      <c r="AB44" s="32">
        <f ca="1">'Module C Corrected'!DT44-'Module C Initial'!DT44</f>
        <v>-3.0000000000000027E-2</v>
      </c>
      <c r="AC44" s="31">
        <f ca="1">'Module C Corrected'!DU44-'Module C Initial'!DU44</f>
        <v>-1.4100000000000001</v>
      </c>
      <c r="AD44" s="31">
        <f ca="1">'Module C Corrected'!DV44-'Module C Initial'!DV44</f>
        <v>0</v>
      </c>
      <c r="AE44" s="31">
        <f ca="1">'Module C Corrected'!DW44-'Module C Initial'!DW44</f>
        <v>0</v>
      </c>
      <c r="AF44" s="31">
        <f ca="1">'Module C Corrected'!DX44-'Module C Initial'!DX44</f>
        <v>0</v>
      </c>
      <c r="AG44" s="31">
        <f ca="1">'Module C Corrected'!DY44-'Module C Initial'!DY44</f>
        <v>-2.0000000000000004E-2</v>
      </c>
      <c r="AH44" s="31">
        <f ca="1">'Module C Corrected'!DZ44-'Module C Initial'!DZ44</f>
        <v>0</v>
      </c>
      <c r="AI44" s="31">
        <f ca="1">'Module C Corrected'!EA44-'Module C Initial'!EA44</f>
        <v>-0.28000000000000025</v>
      </c>
      <c r="AJ44" s="31">
        <f ca="1">'Module C Corrected'!EB44-'Module C Initial'!EB44</f>
        <v>0</v>
      </c>
      <c r="AK44" s="31">
        <f ca="1">'Module C Corrected'!EC44-'Module C Initial'!EC44</f>
        <v>-0.63000000000000078</v>
      </c>
      <c r="AL44" s="31">
        <f ca="1">'Module C Corrected'!ED44-'Module C Initial'!ED44</f>
        <v>-6.5799999999999983</v>
      </c>
      <c r="AM44" s="31">
        <f ca="1">'Module C Corrected'!EE44-'Module C Initial'!EE44</f>
        <v>-0.31000000000000005</v>
      </c>
      <c r="AN44" s="31">
        <f ca="1">'Module C Corrected'!EF44-'Module C Initial'!EF44</f>
        <v>-0.18999999999999995</v>
      </c>
      <c r="AO44" s="32">
        <f t="shared" ca="1" si="30"/>
        <v>-6.8500000000000076</v>
      </c>
      <c r="AP44" s="32">
        <f t="shared" ca="1" si="30"/>
        <v>0</v>
      </c>
      <c r="AQ44" s="32">
        <f t="shared" ca="1" si="30"/>
        <v>0</v>
      </c>
      <c r="AR44" s="32">
        <f t="shared" ca="1" si="30"/>
        <v>0</v>
      </c>
      <c r="AS44" s="32">
        <f t="shared" ca="1" si="30"/>
        <v>-0.11999999999999986</v>
      </c>
      <c r="AT44" s="32">
        <f t="shared" ca="1" si="30"/>
        <v>0</v>
      </c>
      <c r="AU44" s="32">
        <f t="shared" ca="1" si="30"/>
        <v>-1.4099999999999986</v>
      </c>
      <c r="AV44" s="32">
        <f t="shared" ca="1" si="30"/>
        <v>0</v>
      </c>
      <c r="AW44" s="32">
        <f t="shared" ca="1" si="30"/>
        <v>-3.2299999999999907</v>
      </c>
      <c r="AX44" s="32">
        <f t="shared" ca="1" si="30"/>
        <v>-34.039999999999949</v>
      </c>
      <c r="AY44" s="32">
        <f t="shared" ca="1" si="30"/>
        <v>-1.599999999999997</v>
      </c>
      <c r="AZ44" s="32">
        <f t="shared" ca="1" si="30"/>
        <v>-0.98000000000000242</v>
      </c>
      <c r="BA44" s="31">
        <f t="shared" ca="1" si="28"/>
        <v>-0.09</v>
      </c>
      <c r="BB44" s="31">
        <f t="shared" ca="1" si="5"/>
        <v>0</v>
      </c>
      <c r="BC44" s="31">
        <f t="shared" ca="1" si="6"/>
        <v>0</v>
      </c>
      <c r="BD44" s="31">
        <f t="shared" ca="1" si="7"/>
        <v>0</v>
      </c>
      <c r="BE44" s="31">
        <f t="shared" ca="1" si="8"/>
        <v>0</v>
      </c>
      <c r="BF44" s="31">
        <f t="shared" ca="1" si="9"/>
        <v>0</v>
      </c>
      <c r="BG44" s="31">
        <f t="shared" ca="1" si="10"/>
        <v>-0.02</v>
      </c>
      <c r="BH44" s="31">
        <f t="shared" ca="1" si="11"/>
        <v>0</v>
      </c>
      <c r="BI44" s="31">
        <f t="shared" ca="1" si="12"/>
        <v>-0.04</v>
      </c>
      <c r="BJ44" s="31">
        <f t="shared" ca="1" si="13"/>
        <v>-0.43</v>
      </c>
      <c r="BK44" s="31">
        <f t="shared" ca="1" si="14"/>
        <v>-0.02</v>
      </c>
      <c r="BL44" s="31">
        <f t="shared" ca="1" si="15"/>
        <v>-0.01</v>
      </c>
      <c r="BM44" s="32">
        <f t="shared" ca="1" si="29"/>
        <v>-6.9400000000000075</v>
      </c>
      <c r="BN44" s="32">
        <f t="shared" ca="1" si="16"/>
        <v>0</v>
      </c>
      <c r="BO44" s="32">
        <f t="shared" ca="1" si="17"/>
        <v>0</v>
      </c>
      <c r="BP44" s="32">
        <f t="shared" ca="1" si="18"/>
        <v>0</v>
      </c>
      <c r="BQ44" s="32">
        <f t="shared" ca="1" si="19"/>
        <v>-0.11999999999999986</v>
      </c>
      <c r="BR44" s="32">
        <f t="shared" ca="1" si="20"/>
        <v>0</v>
      </c>
      <c r="BS44" s="32">
        <f t="shared" ca="1" si="21"/>
        <v>-1.4299999999999986</v>
      </c>
      <c r="BT44" s="32">
        <f t="shared" ca="1" si="22"/>
        <v>0</v>
      </c>
      <c r="BU44" s="32">
        <f t="shared" ca="1" si="23"/>
        <v>-3.2699999999999907</v>
      </c>
      <c r="BV44" s="32">
        <f t="shared" ca="1" si="24"/>
        <v>-34.469999999999949</v>
      </c>
      <c r="BW44" s="32">
        <f t="shared" ca="1" si="25"/>
        <v>-1.619999999999997</v>
      </c>
      <c r="BX44" s="32">
        <f t="shared" ca="1" si="26"/>
        <v>-0.99000000000000243</v>
      </c>
    </row>
    <row r="45" spans="1:76" x14ac:dyDescent="0.25">
      <c r="A45" t="s">
        <v>451</v>
      </c>
      <c r="B45" s="1" t="s">
        <v>57</v>
      </c>
      <c r="C45" t="str">
        <f t="shared" ca="1" si="2"/>
        <v>DAI1</v>
      </c>
      <c r="D45" t="str">
        <f t="shared" ca="1" si="3"/>
        <v>Daishowa-Marubeni</v>
      </c>
      <c r="E45" s="31">
        <f ca="1">'Module C Corrected'!CW45-'Module C Initial'!CW45</f>
        <v>464.41999999999825</v>
      </c>
      <c r="F45" s="31">
        <f ca="1">'Module C Corrected'!CX45-'Module C Initial'!CX45</f>
        <v>927.7400000000016</v>
      </c>
      <c r="G45" s="31">
        <f ca="1">'Module C Corrected'!CY45-'Module C Initial'!CY45</f>
        <v>255.5</v>
      </c>
      <c r="H45" s="31">
        <f ca="1">'Module C Corrected'!CZ45-'Module C Initial'!CZ45</f>
        <v>255.75</v>
      </c>
      <c r="I45" s="31">
        <f ca="1">'Module C Corrected'!DA45-'Module C Initial'!DA45</f>
        <v>189.06000000000085</v>
      </c>
      <c r="J45" s="31">
        <f ca="1">'Module C Corrected'!DB45-'Module C Initial'!DB45</f>
        <v>629.27999999999884</v>
      </c>
      <c r="K45" s="31">
        <f ca="1">'Module C Corrected'!DC45-'Module C Initial'!DC45</f>
        <v>435.44999999999891</v>
      </c>
      <c r="L45" s="31">
        <f ca="1">'Module C Corrected'!DD45-'Module C Initial'!DD45</f>
        <v>840.11000000000058</v>
      </c>
      <c r="M45" s="31">
        <f ca="1">'Module C Corrected'!DE45-'Module C Initial'!DE45</f>
        <v>178.9399999999996</v>
      </c>
      <c r="N45" s="31">
        <f ca="1">'Module C Corrected'!DF45-'Module C Initial'!DF45</f>
        <v>503.02000000000226</v>
      </c>
      <c r="O45" s="31">
        <f ca="1">'Module C Corrected'!DG45-'Module C Initial'!DG45</f>
        <v>790.60999999999513</v>
      </c>
      <c r="P45" s="31">
        <f ca="1">'Module C Corrected'!DH45-'Module C Initial'!DH45</f>
        <v>734.3799999999992</v>
      </c>
      <c r="Q45" s="32">
        <f ca="1">'Module C Corrected'!DI45-'Module C Initial'!DI45</f>
        <v>23.220000000000027</v>
      </c>
      <c r="R45" s="32">
        <f ca="1">'Module C Corrected'!DJ45-'Module C Initial'!DJ45</f>
        <v>46.389999999999986</v>
      </c>
      <c r="S45" s="32">
        <f ca="1">'Module C Corrected'!DK45-'Module C Initial'!DK45</f>
        <v>12.780000000000001</v>
      </c>
      <c r="T45" s="32">
        <f ca="1">'Module C Corrected'!DL45-'Module C Initial'!DL45</f>
        <v>12.779999999999973</v>
      </c>
      <c r="U45" s="32">
        <f ca="1">'Module C Corrected'!DM45-'Module C Initial'!DM45</f>
        <v>9.4500000000000171</v>
      </c>
      <c r="V45" s="32">
        <f ca="1">'Module C Corrected'!DN45-'Module C Initial'!DN45</f>
        <v>31.470000000000027</v>
      </c>
      <c r="W45" s="32">
        <f ca="1">'Module C Corrected'!DO45-'Module C Initial'!DO45</f>
        <v>21.78000000000003</v>
      </c>
      <c r="X45" s="32">
        <f ca="1">'Module C Corrected'!DP45-'Module C Initial'!DP45</f>
        <v>42.009999999999991</v>
      </c>
      <c r="Y45" s="32">
        <f ca="1">'Module C Corrected'!DQ45-'Module C Initial'!DQ45</f>
        <v>8.9399999999999977</v>
      </c>
      <c r="Z45" s="32">
        <f ca="1">'Module C Corrected'!DR45-'Module C Initial'!DR45</f>
        <v>25.159999999999968</v>
      </c>
      <c r="AA45" s="32">
        <f ca="1">'Module C Corrected'!DS45-'Module C Initial'!DS45</f>
        <v>39.529999999999973</v>
      </c>
      <c r="AB45" s="32">
        <f ca="1">'Module C Corrected'!DT45-'Module C Initial'!DT45</f>
        <v>36.720000000000027</v>
      </c>
      <c r="AC45" s="31">
        <f ca="1">'Module C Corrected'!DU45-'Module C Initial'!DU45</f>
        <v>126.46000000000004</v>
      </c>
      <c r="AD45" s="31">
        <f ca="1">'Module C Corrected'!DV45-'Module C Initial'!DV45</f>
        <v>250.46000000000004</v>
      </c>
      <c r="AE45" s="31">
        <f ca="1">'Module C Corrected'!DW45-'Module C Initial'!DW45</f>
        <v>68.440000000000055</v>
      </c>
      <c r="AF45" s="31">
        <f ca="1">'Module C Corrected'!DX45-'Module C Initial'!DX45</f>
        <v>67.909999999999854</v>
      </c>
      <c r="AG45" s="31">
        <f ca="1">'Module C Corrected'!DY45-'Module C Initial'!DY45</f>
        <v>49.779999999999973</v>
      </c>
      <c r="AH45" s="31">
        <f ca="1">'Module C Corrected'!DZ45-'Module C Initial'!DZ45</f>
        <v>164.19000000000005</v>
      </c>
      <c r="AI45" s="31">
        <f ca="1">'Module C Corrected'!EA45-'Module C Initial'!EA45</f>
        <v>112.64000000000033</v>
      </c>
      <c r="AJ45" s="31">
        <f ca="1">'Module C Corrected'!EB45-'Module C Initial'!EB45</f>
        <v>215.34999999999945</v>
      </c>
      <c r="AK45" s="31">
        <f ca="1">'Module C Corrected'!EC45-'Module C Initial'!EC45</f>
        <v>45.450000000000045</v>
      </c>
      <c r="AL45" s="31">
        <f ca="1">'Module C Corrected'!ED45-'Module C Initial'!ED45</f>
        <v>126.63000000000011</v>
      </c>
      <c r="AM45" s="31">
        <f ca="1">'Module C Corrected'!EE45-'Module C Initial'!EE45</f>
        <v>197.17999999999984</v>
      </c>
      <c r="AN45" s="31">
        <f ca="1">'Module C Corrected'!EF45-'Module C Initial'!EF45</f>
        <v>181.49000000000024</v>
      </c>
      <c r="AO45" s="32">
        <f t="shared" ca="1" si="30"/>
        <v>614.09999999999832</v>
      </c>
      <c r="AP45" s="32">
        <f t="shared" ca="1" si="30"/>
        <v>1224.5900000000015</v>
      </c>
      <c r="AQ45" s="32">
        <f t="shared" ca="1" si="30"/>
        <v>336.72</v>
      </c>
      <c r="AR45" s="32">
        <f t="shared" ca="1" si="30"/>
        <v>336.43999999999983</v>
      </c>
      <c r="AS45" s="32">
        <f t="shared" ca="1" si="30"/>
        <v>248.29000000000084</v>
      </c>
      <c r="AT45" s="32">
        <f t="shared" ca="1" si="30"/>
        <v>824.93999999999892</v>
      </c>
      <c r="AU45" s="32">
        <f t="shared" ca="1" si="30"/>
        <v>569.86999999999921</v>
      </c>
      <c r="AV45" s="32">
        <f t="shared" ca="1" si="30"/>
        <v>1097.47</v>
      </c>
      <c r="AW45" s="32">
        <f t="shared" ca="1" si="30"/>
        <v>233.32999999999964</v>
      </c>
      <c r="AX45" s="32">
        <f t="shared" ca="1" si="30"/>
        <v>654.81000000000233</v>
      </c>
      <c r="AY45" s="32">
        <f t="shared" ca="1" si="30"/>
        <v>1027.3199999999949</v>
      </c>
      <c r="AZ45" s="32">
        <f t="shared" ca="1" si="30"/>
        <v>952.58999999999946</v>
      </c>
      <c r="BA45" s="31">
        <f t="shared" ca="1" si="28"/>
        <v>7.71</v>
      </c>
      <c r="BB45" s="31">
        <f t="shared" ca="1" si="5"/>
        <v>15.4</v>
      </c>
      <c r="BC45" s="31">
        <f t="shared" ca="1" si="6"/>
        <v>4.24</v>
      </c>
      <c r="BD45" s="31">
        <f t="shared" ca="1" si="7"/>
        <v>4.25</v>
      </c>
      <c r="BE45" s="31">
        <f t="shared" ca="1" si="8"/>
        <v>3.14</v>
      </c>
      <c r="BF45" s="31">
        <f t="shared" ca="1" si="9"/>
        <v>10.45</v>
      </c>
      <c r="BG45" s="31">
        <f t="shared" ca="1" si="10"/>
        <v>7.23</v>
      </c>
      <c r="BH45" s="31">
        <f t="shared" ca="1" si="11"/>
        <v>13.95</v>
      </c>
      <c r="BI45" s="31">
        <f t="shared" ca="1" si="12"/>
        <v>2.97</v>
      </c>
      <c r="BJ45" s="31">
        <f t="shared" ca="1" si="13"/>
        <v>8.35</v>
      </c>
      <c r="BK45" s="31">
        <f t="shared" ca="1" si="14"/>
        <v>13.13</v>
      </c>
      <c r="BL45" s="31">
        <f t="shared" ca="1" si="15"/>
        <v>12.19</v>
      </c>
      <c r="BM45" s="32">
        <f t="shared" ca="1" si="29"/>
        <v>621.80999999999835</v>
      </c>
      <c r="BN45" s="32">
        <f t="shared" ca="1" si="16"/>
        <v>1239.9900000000016</v>
      </c>
      <c r="BO45" s="32">
        <f t="shared" ca="1" si="17"/>
        <v>340.96000000000004</v>
      </c>
      <c r="BP45" s="32">
        <f t="shared" ca="1" si="18"/>
        <v>340.68999999999983</v>
      </c>
      <c r="BQ45" s="32">
        <f t="shared" ca="1" si="19"/>
        <v>251.43000000000083</v>
      </c>
      <c r="BR45" s="32">
        <f t="shared" ca="1" si="20"/>
        <v>835.38999999999896</v>
      </c>
      <c r="BS45" s="32">
        <f t="shared" ca="1" si="21"/>
        <v>577.09999999999923</v>
      </c>
      <c r="BT45" s="32">
        <f t="shared" ca="1" si="22"/>
        <v>1111.42</v>
      </c>
      <c r="BU45" s="32">
        <f t="shared" ca="1" si="23"/>
        <v>236.29999999999964</v>
      </c>
      <c r="BV45" s="32">
        <f t="shared" ca="1" si="24"/>
        <v>663.16000000000236</v>
      </c>
      <c r="BW45" s="32">
        <f t="shared" ca="1" si="25"/>
        <v>1040.449999999995</v>
      </c>
      <c r="BX45" s="32">
        <f t="shared" ca="1" si="26"/>
        <v>964.77999999999952</v>
      </c>
    </row>
    <row r="46" spans="1:76" x14ac:dyDescent="0.25">
      <c r="A46" t="s">
        <v>452</v>
      </c>
      <c r="B46" s="1" t="s">
        <v>58</v>
      </c>
      <c r="C46" t="str">
        <f t="shared" ca="1" si="2"/>
        <v>DOWGEN15M</v>
      </c>
      <c r="D46" t="str">
        <f t="shared" ca="1" si="3"/>
        <v>Dow Hydrocarbon Industrial Complex</v>
      </c>
      <c r="E46" s="31">
        <f ca="1">'Module C Corrected'!CW46-'Module C Initial'!CW46</f>
        <v>-634.48999999998978</v>
      </c>
      <c r="F46" s="31">
        <f ca="1">'Module C Corrected'!CX46-'Module C Initial'!CX46</f>
        <v>-1008.109999999986</v>
      </c>
      <c r="G46" s="31">
        <f ca="1">'Module C Corrected'!CY46-'Module C Initial'!CY46</f>
        <v>-340.80999999999813</v>
      </c>
      <c r="H46" s="31">
        <f ca="1">'Module C Corrected'!CZ46-'Module C Initial'!CZ46</f>
        <v>-538.9600000000064</v>
      </c>
      <c r="I46" s="31">
        <f ca="1">'Module C Corrected'!DA46-'Module C Initial'!DA46</f>
        <v>-220.02999999999884</v>
      </c>
      <c r="J46" s="31">
        <f ca="1">'Module C Corrected'!DB46-'Module C Initial'!DB46</f>
        <v>-705.47000000000116</v>
      </c>
      <c r="K46" s="31">
        <f ca="1">'Module C Corrected'!DC46-'Module C Initial'!DC46</f>
        <v>-504.88999999998487</v>
      </c>
      <c r="L46" s="31">
        <f ca="1">'Module C Corrected'!DD46-'Module C Initial'!DD46</f>
        <v>-1301.2500000000582</v>
      </c>
      <c r="M46" s="31">
        <f ca="1">'Module C Corrected'!DE46-'Module C Initial'!DE46</f>
        <v>-878</v>
      </c>
      <c r="N46" s="31">
        <f ca="1">'Module C Corrected'!DF46-'Module C Initial'!DF46</f>
        <v>-392.99000000000524</v>
      </c>
      <c r="O46" s="31">
        <f ca="1">'Module C Corrected'!DG46-'Module C Initial'!DG46</f>
        <v>-1399.929999999993</v>
      </c>
      <c r="P46" s="31">
        <f ca="1">'Module C Corrected'!DH46-'Module C Initial'!DH46</f>
        <v>-585.68000000000757</v>
      </c>
      <c r="Q46" s="32">
        <f ca="1">'Module C Corrected'!DI46-'Module C Initial'!DI46</f>
        <v>-31.730000000000018</v>
      </c>
      <c r="R46" s="32">
        <f ca="1">'Module C Corrected'!DJ46-'Module C Initial'!DJ46</f>
        <v>-50.399999999999977</v>
      </c>
      <c r="S46" s="32">
        <f ca="1">'Module C Corrected'!DK46-'Module C Initial'!DK46</f>
        <v>-17.04000000000002</v>
      </c>
      <c r="T46" s="32">
        <f ca="1">'Module C Corrected'!DL46-'Module C Initial'!DL46</f>
        <v>-26.939999999999998</v>
      </c>
      <c r="U46" s="32">
        <f ca="1">'Module C Corrected'!DM46-'Module C Initial'!DM46</f>
        <v>-11</v>
      </c>
      <c r="V46" s="32">
        <f ca="1">'Module C Corrected'!DN46-'Module C Initial'!DN46</f>
        <v>-35.280000000000086</v>
      </c>
      <c r="W46" s="32">
        <f ca="1">'Module C Corrected'!DO46-'Module C Initial'!DO46</f>
        <v>-25.25</v>
      </c>
      <c r="X46" s="32">
        <f ca="1">'Module C Corrected'!DP46-'Module C Initial'!DP46</f>
        <v>-65.06</v>
      </c>
      <c r="Y46" s="32">
        <f ca="1">'Module C Corrected'!DQ46-'Module C Initial'!DQ46</f>
        <v>-43.899999999999991</v>
      </c>
      <c r="Z46" s="32">
        <f ca="1">'Module C Corrected'!DR46-'Module C Initial'!DR46</f>
        <v>-19.649999999999977</v>
      </c>
      <c r="AA46" s="32">
        <f ca="1">'Module C Corrected'!DS46-'Module C Initial'!DS46</f>
        <v>-70</v>
      </c>
      <c r="AB46" s="32">
        <f ca="1">'Module C Corrected'!DT46-'Module C Initial'!DT46</f>
        <v>-29.29000000000002</v>
      </c>
      <c r="AC46" s="31">
        <f ca="1">'Module C Corrected'!DU46-'Module C Initial'!DU46</f>
        <v>-172.77999999999975</v>
      </c>
      <c r="AD46" s="31">
        <f ca="1">'Module C Corrected'!DV46-'Module C Initial'!DV46</f>
        <v>-272.15999999999985</v>
      </c>
      <c r="AE46" s="31">
        <f ca="1">'Module C Corrected'!DW46-'Module C Initial'!DW46</f>
        <v>-91.289999999999964</v>
      </c>
      <c r="AF46" s="31">
        <f ca="1">'Module C Corrected'!DX46-'Module C Initial'!DX46</f>
        <v>-143.09999999999991</v>
      </c>
      <c r="AG46" s="31">
        <f ca="1">'Module C Corrected'!DY46-'Module C Initial'!DY46</f>
        <v>-57.919999999999845</v>
      </c>
      <c r="AH46" s="31">
        <f ca="1">'Module C Corrected'!DZ46-'Module C Initial'!DZ46</f>
        <v>-184.07999999999993</v>
      </c>
      <c r="AI46" s="31">
        <f ca="1">'Module C Corrected'!EA46-'Module C Initial'!EA46</f>
        <v>-130.60000000000002</v>
      </c>
      <c r="AJ46" s="31">
        <f ca="1">'Module C Corrected'!EB46-'Module C Initial'!EB46</f>
        <v>-333.54999999999995</v>
      </c>
      <c r="AK46" s="31">
        <f ca="1">'Module C Corrected'!EC46-'Module C Initial'!EC46</f>
        <v>-223.01</v>
      </c>
      <c r="AL46" s="31">
        <f ca="1">'Module C Corrected'!ED46-'Module C Initial'!ED46</f>
        <v>-98.930000000000064</v>
      </c>
      <c r="AM46" s="31">
        <f ca="1">'Module C Corrected'!EE46-'Module C Initial'!EE46</f>
        <v>-349.15000000000055</v>
      </c>
      <c r="AN46" s="31">
        <f ca="1">'Module C Corrected'!EF46-'Module C Initial'!EF46</f>
        <v>-144.75</v>
      </c>
      <c r="AO46" s="32">
        <f t="shared" ca="1" si="30"/>
        <v>-838.99999999998954</v>
      </c>
      <c r="AP46" s="32">
        <f t="shared" ca="1" si="30"/>
        <v>-1330.669999999986</v>
      </c>
      <c r="AQ46" s="32">
        <f t="shared" ca="1" si="30"/>
        <v>-449.13999999999811</v>
      </c>
      <c r="AR46" s="32">
        <f t="shared" ca="1" si="30"/>
        <v>-709.00000000000637</v>
      </c>
      <c r="AS46" s="32">
        <f t="shared" ca="1" si="30"/>
        <v>-288.94999999999868</v>
      </c>
      <c r="AT46" s="32">
        <f t="shared" ca="1" si="30"/>
        <v>-924.83000000000118</v>
      </c>
      <c r="AU46" s="32">
        <f t="shared" ca="1" si="30"/>
        <v>-660.73999999998489</v>
      </c>
      <c r="AV46" s="32">
        <f t="shared" ca="1" si="30"/>
        <v>-1699.8600000000581</v>
      </c>
      <c r="AW46" s="32">
        <f t="shared" ca="1" si="30"/>
        <v>-1144.9099999999999</v>
      </c>
      <c r="AX46" s="32">
        <f t="shared" ca="1" si="30"/>
        <v>-511.57000000000528</v>
      </c>
      <c r="AY46" s="32">
        <f t="shared" ca="1" si="30"/>
        <v>-1819.0799999999936</v>
      </c>
      <c r="AZ46" s="32">
        <f t="shared" ca="1" si="30"/>
        <v>-759.72000000000753</v>
      </c>
      <c r="BA46" s="31">
        <f t="shared" ca="1" si="28"/>
        <v>-10.53</v>
      </c>
      <c r="BB46" s="31">
        <f t="shared" ca="1" si="5"/>
        <v>-16.739999999999998</v>
      </c>
      <c r="BC46" s="31">
        <f t="shared" ca="1" si="6"/>
        <v>-5.66</v>
      </c>
      <c r="BD46" s="31">
        <f t="shared" ca="1" si="7"/>
        <v>-8.9499999999999993</v>
      </c>
      <c r="BE46" s="31">
        <f t="shared" ca="1" si="8"/>
        <v>-3.65</v>
      </c>
      <c r="BF46" s="31">
        <f t="shared" ca="1" si="9"/>
        <v>-11.71</v>
      </c>
      <c r="BG46" s="31">
        <f t="shared" ca="1" si="10"/>
        <v>-8.3800000000000008</v>
      </c>
      <c r="BH46" s="31">
        <f t="shared" ca="1" si="11"/>
        <v>-21.6</v>
      </c>
      <c r="BI46" s="31">
        <f t="shared" ca="1" si="12"/>
        <v>-14.58</v>
      </c>
      <c r="BJ46" s="31">
        <f t="shared" ca="1" si="13"/>
        <v>-6.52</v>
      </c>
      <c r="BK46" s="31">
        <f t="shared" ca="1" si="14"/>
        <v>-23.24</v>
      </c>
      <c r="BL46" s="31">
        <f t="shared" ca="1" si="15"/>
        <v>-9.7200000000000006</v>
      </c>
      <c r="BM46" s="32">
        <f t="shared" ca="1" si="29"/>
        <v>-849.52999999998951</v>
      </c>
      <c r="BN46" s="32">
        <f t="shared" ca="1" si="16"/>
        <v>-1347.409999999986</v>
      </c>
      <c r="BO46" s="32">
        <f t="shared" ca="1" si="17"/>
        <v>-454.79999999999814</v>
      </c>
      <c r="BP46" s="32">
        <f t="shared" ca="1" si="18"/>
        <v>-717.95000000000641</v>
      </c>
      <c r="BQ46" s="32">
        <f t="shared" ca="1" si="19"/>
        <v>-292.59999999999866</v>
      </c>
      <c r="BR46" s="32">
        <f t="shared" ca="1" si="20"/>
        <v>-936.54000000000121</v>
      </c>
      <c r="BS46" s="32">
        <f t="shared" ca="1" si="21"/>
        <v>-669.11999999998488</v>
      </c>
      <c r="BT46" s="32">
        <f t="shared" ca="1" si="22"/>
        <v>-1721.460000000058</v>
      </c>
      <c r="BU46" s="32">
        <f t="shared" ca="1" si="23"/>
        <v>-1159.4899999999998</v>
      </c>
      <c r="BV46" s="32">
        <f t="shared" ca="1" si="24"/>
        <v>-518.09000000000526</v>
      </c>
      <c r="BW46" s="32">
        <f t="shared" ca="1" si="25"/>
        <v>-1842.3199999999936</v>
      </c>
      <c r="BX46" s="32">
        <f t="shared" ca="1" si="26"/>
        <v>-769.44000000000756</v>
      </c>
    </row>
    <row r="47" spans="1:76" x14ac:dyDescent="0.25">
      <c r="A47" t="s">
        <v>453</v>
      </c>
      <c r="B47" s="1" t="s">
        <v>32</v>
      </c>
      <c r="C47" t="str">
        <f t="shared" ca="1" si="2"/>
        <v>DRW1</v>
      </c>
      <c r="D47" t="str">
        <f t="shared" ca="1" si="3"/>
        <v>Drywood #1</v>
      </c>
      <c r="E47" s="31">
        <f ca="1">'Module C Corrected'!CW47-'Module C Initial'!CW47</f>
        <v>355.5</v>
      </c>
      <c r="F47" s="31">
        <f ca="1">'Module C Corrected'!CX47-'Module C Initial'!CX47</f>
        <v>655.20000000000255</v>
      </c>
      <c r="G47" s="31">
        <f ca="1">'Module C Corrected'!CY47-'Module C Initial'!CY47</f>
        <v>131.12000000000012</v>
      </c>
      <c r="H47" s="31">
        <f ca="1">'Module C Corrected'!CZ47-'Module C Initial'!CZ47</f>
        <v>172.57000000000062</v>
      </c>
      <c r="I47" s="31">
        <f ca="1">'Module C Corrected'!DA47-'Module C Initial'!DA47</f>
        <v>31.269999999999868</v>
      </c>
      <c r="J47" s="31">
        <f ca="1">'Module C Corrected'!DB47-'Module C Initial'!DB47</f>
        <v>331.97999999999956</v>
      </c>
      <c r="K47" s="31">
        <f ca="1">'Module C Corrected'!DC47-'Module C Initial'!DC47</f>
        <v>228.77000000000021</v>
      </c>
      <c r="L47" s="31">
        <f ca="1">'Module C Corrected'!DD47-'Module C Initial'!DD47</f>
        <v>465.02000000000044</v>
      </c>
      <c r="M47" s="31">
        <f ca="1">'Module C Corrected'!DE47-'Module C Initial'!DE47</f>
        <v>355.15999999999894</v>
      </c>
      <c r="N47" s="31">
        <f ca="1">'Module C Corrected'!DF47-'Module C Initial'!DF47</f>
        <v>227.4699999999998</v>
      </c>
      <c r="O47" s="31">
        <f ca="1">'Module C Corrected'!DG47-'Module C Initial'!DG47</f>
        <v>223.35999999999967</v>
      </c>
      <c r="P47" s="31">
        <f ca="1">'Module C Corrected'!DH47-'Module C Initial'!DH47</f>
        <v>94.950000000000045</v>
      </c>
      <c r="Q47" s="32">
        <f ca="1">'Module C Corrected'!DI47-'Module C Initial'!DI47</f>
        <v>17.78000000000003</v>
      </c>
      <c r="R47" s="32">
        <f ca="1">'Module C Corrected'!DJ47-'Module C Initial'!DJ47</f>
        <v>32.759999999999991</v>
      </c>
      <c r="S47" s="32">
        <f ca="1">'Module C Corrected'!DK47-'Module C Initial'!DK47</f>
        <v>6.5499999999999972</v>
      </c>
      <c r="T47" s="32">
        <f ca="1">'Module C Corrected'!DL47-'Module C Initial'!DL47</f>
        <v>8.6300000000000097</v>
      </c>
      <c r="U47" s="32">
        <f ca="1">'Module C Corrected'!DM47-'Module C Initial'!DM47</f>
        <v>1.5700000000000003</v>
      </c>
      <c r="V47" s="32">
        <f ca="1">'Module C Corrected'!DN47-'Module C Initial'!DN47</f>
        <v>16.600000000000023</v>
      </c>
      <c r="W47" s="32">
        <f ca="1">'Module C Corrected'!DO47-'Module C Initial'!DO47</f>
        <v>11.440000000000012</v>
      </c>
      <c r="X47" s="32">
        <f ca="1">'Module C Corrected'!DP47-'Module C Initial'!DP47</f>
        <v>23.25</v>
      </c>
      <c r="Y47" s="32">
        <f ca="1">'Module C Corrected'!DQ47-'Module C Initial'!DQ47</f>
        <v>17.759999999999991</v>
      </c>
      <c r="Z47" s="32">
        <f ca="1">'Module C Corrected'!DR47-'Module C Initial'!DR47</f>
        <v>11.370000000000005</v>
      </c>
      <c r="AA47" s="32">
        <f ca="1">'Module C Corrected'!DS47-'Module C Initial'!DS47</f>
        <v>11.170000000000002</v>
      </c>
      <c r="AB47" s="32">
        <f ca="1">'Module C Corrected'!DT47-'Module C Initial'!DT47</f>
        <v>4.75</v>
      </c>
      <c r="AC47" s="31">
        <f ca="1">'Module C Corrected'!DU47-'Module C Initial'!DU47</f>
        <v>96.809999999999945</v>
      </c>
      <c r="AD47" s="31">
        <f ca="1">'Module C Corrected'!DV47-'Module C Initial'!DV47</f>
        <v>176.89000000000033</v>
      </c>
      <c r="AE47" s="31">
        <f ca="1">'Module C Corrected'!DW47-'Module C Initial'!DW47</f>
        <v>35.120000000000005</v>
      </c>
      <c r="AF47" s="31">
        <f ca="1">'Module C Corrected'!DX47-'Module C Initial'!DX47</f>
        <v>45.819999999999936</v>
      </c>
      <c r="AG47" s="31">
        <f ca="1">'Module C Corrected'!DY47-'Module C Initial'!DY47</f>
        <v>8.230000000000004</v>
      </c>
      <c r="AH47" s="31">
        <f ca="1">'Module C Corrected'!DZ47-'Module C Initial'!DZ47</f>
        <v>86.619999999999891</v>
      </c>
      <c r="AI47" s="31">
        <f ca="1">'Module C Corrected'!EA47-'Module C Initial'!EA47</f>
        <v>59.17999999999995</v>
      </c>
      <c r="AJ47" s="31">
        <f ca="1">'Module C Corrected'!EB47-'Module C Initial'!EB47</f>
        <v>119.20000000000005</v>
      </c>
      <c r="AK47" s="31">
        <f ca="1">'Module C Corrected'!EC47-'Module C Initial'!EC47</f>
        <v>90.210000000000036</v>
      </c>
      <c r="AL47" s="31">
        <f ca="1">'Module C Corrected'!ED47-'Module C Initial'!ED47</f>
        <v>57.260000000000105</v>
      </c>
      <c r="AM47" s="31">
        <f ca="1">'Module C Corrected'!EE47-'Module C Initial'!EE47</f>
        <v>55.700000000000045</v>
      </c>
      <c r="AN47" s="31">
        <f ca="1">'Module C Corrected'!EF47-'Module C Initial'!EF47</f>
        <v>23.470000000000027</v>
      </c>
      <c r="AO47" s="32">
        <f t="shared" ca="1" si="30"/>
        <v>470.09</v>
      </c>
      <c r="AP47" s="32">
        <f t="shared" ca="1" si="30"/>
        <v>864.85000000000286</v>
      </c>
      <c r="AQ47" s="32">
        <f t="shared" ca="1" si="30"/>
        <v>172.79000000000013</v>
      </c>
      <c r="AR47" s="32">
        <f t="shared" ca="1" si="30"/>
        <v>227.02000000000055</v>
      </c>
      <c r="AS47" s="32">
        <f t="shared" ca="1" si="30"/>
        <v>41.069999999999872</v>
      </c>
      <c r="AT47" s="32">
        <f t="shared" ca="1" si="30"/>
        <v>435.19999999999948</v>
      </c>
      <c r="AU47" s="32">
        <f t="shared" ca="1" si="30"/>
        <v>299.39000000000016</v>
      </c>
      <c r="AV47" s="32">
        <f t="shared" ca="1" si="30"/>
        <v>607.47000000000048</v>
      </c>
      <c r="AW47" s="32">
        <f t="shared" ca="1" si="30"/>
        <v>463.12999999999897</v>
      </c>
      <c r="AX47" s="32">
        <f t="shared" ca="1" si="30"/>
        <v>296.09999999999991</v>
      </c>
      <c r="AY47" s="32">
        <f t="shared" ca="1" si="30"/>
        <v>290.22999999999973</v>
      </c>
      <c r="AZ47" s="32">
        <f t="shared" ca="1" si="30"/>
        <v>123.17000000000007</v>
      </c>
      <c r="BA47" s="31">
        <f t="shared" ca="1" si="28"/>
        <v>5.9</v>
      </c>
      <c r="BB47" s="31">
        <f t="shared" ca="1" si="5"/>
        <v>10.88</v>
      </c>
      <c r="BC47" s="31">
        <f t="shared" ca="1" si="6"/>
        <v>2.1800000000000002</v>
      </c>
      <c r="BD47" s="31">
        <f t="shared" ca="1" si="7"/>
        <v>2.87</v>
      </c>
      <c r="BE47" s="31">
        <f t="shared" ca="1" si="8"/>
        <v>0.52</v>
      </c>
      <c r="BF47" s="31">
        <f t="shared" ca="1" si="9"/>
        <v>5.51</v>
      </c>
      <c r="BG47" s="31">
        <f t="shared" ca="1" si="10"/>
        <v>3.8</v>
      </c>
      <c r="BH47" s="31">
        <f t="shared" ca="1" si="11"/>
        <v>7.72</v>
      </c>
      <c r="BI47" s="31">
        <f t="shared" ca="1" si="12"/>
        <v>5.9</v>
      </c>
      <c r="BJ47" s="31">
        <f t="shared" ca="1" si="13"/>
        <v>3.78</v>
      </c>
      <c r="BK47" s="31">
        <f t="shared" ca="1" si="14"/>
        <v>3.71</v>
      </c>
      <c r="BL47" s="31">
        <f t="shared" ca="1" si="15"/>
        <v>1.58</v>
      </c>
      <c r="BM47" s="32">
        <f t="shared" ca="1" si="29"/>
        <v>475.98999999999995</v>
      </c>
      <c r="BN47" s="32">
        <f t="shared" ca="1" si="16"/>
        <v>875.73000000000286</v>
      </c>
      <c r="BO47" s="32">
        <f t="shared" ca="1" si="17"/>
        <v>174.97000000000014</v>
      </c>
      <c r="BP47" s="32">
        <f t="shared" ca="1" si="18"/>
        <v>229.89000000000055</v>
      </c>
      <c r="BQ47" s="32">
        <f t="shared" ca="1" si="19"/>
        <v>41.589999999999876</v>
      </c>
      <c r="BR47" s="32">
        <f t="shared" ca="1" si="20"/>
        <v>440.70999999999947</v>
      </c>
      <c r="BS47" s="32">
        <f t="shared" ca="1" si="21"/>
        <v>303.19000000000017</v>
      </c>
      <c r="BT47" s="32">
        <f t="shared" ca="1" si="22"/>
        <v>615.19000000000051</v>
      </c>
      <c r="BU47" s="32">
        <f t="shared" ca="1" si="23"/>
        <v>469.02999999999895</v>
      </c>
      <c r="BV47" s="32">
        <f t="shared" ca="1" si="24"/>
        <v>299.87999999999988</v>
      </c>
      <c r="BW47" s="32">
        <f t="shared" ca="1" si="25"/>
        <v>293.93999999999971</v>
      </c>
      <c r="BX47" s="32">
        <f t="shared" ca="1" si="26"/>
        <v>124.75000000000007</v>
      </c>
    </row>
    <row r="48" spans="1:76" x14ac:dyDescent="0.25">
      <c r="A48" t="s">
        <v>518</v>
      </c>
      <c r="B48" s="1" t="s">
        <v>78</v>
      </c>
      <c r="C48" t="str">
        <f t="shared" ca="1" si="2"/>
        <v>EC01</v>
      </c>
      <c r="D48" t="str">
        <f t="shared" ca="1" si="3"/>
        <v>Cavalier</v>
      </c>
      <c r="E48" s="31">
        <f ca="1">'Module C Corrected'!CW48-'Module C Initial'!CW48</f>
        <v>1859.1500000000087</v>
      </c>
      <c r="F48" s="31">
        <f ca="1">'Module C Corrected'!CX48-'Module C Initial'!CX48</f>
        <v>3200.0899999999674</v>
      </c>
      <c r="G48" s="31">
        <f ca="1">'Module C Corrected'!CY48-'Module C Initial'!CY48</f>
        <v>1162.0300000000061</v>
      </c>
      <c r="H48" s="31">
        <f ca="1">'Module C Corrected'!CZ48-'Module C Initial'!CZ48</f>
        <v>775.32000000000698</v>
      </c>
      <c r="I48" s="31">
        <f ca="1">'Module C Corrected'!DA48-'Module C Initial'!DA48</f>
        <v>267.94000000000233</v>
      </c>
      <c r="J48" s="31">
        <f ca="1">'Module C Corrected'!DB48-'Module C Initial'!DB48</f>
        <v>1121.4099999999889</v>
      </c>
      <c r="K48" s="31">
        <f ca="1">'Module C Corrected'!DC48-'Module C Initial'!DC48</f>
        <v>1217.2399999999907</v>
      </c>
      <c r="L48" s="31">
        <f ca="1">'Module C Corrected'!DD48-'Module C Initial'!DD48</f>
        <v>3529.0500000000466</v>
      </c>
      <c r="M48" s="31">
        <f ca="1">'Module C Corrected'!DE48-'Module C Initial'!DE48</f>
        <v>2433.3999999999942</v>
      </c>
      <c r="N48" s="31">
        <f ca="1">'Module C Corrected'!DF48-'Module C Initial'!DF48</f>
        <v>1721.2300000000105</v>
      </c>
      <c r="O48" s="31">
        <f ca="1">'Module C Corrected'!DG48-'Module C Initial'!DG48</f>
        <v>2441.640000000014</v>
      </c>
      <c r="P48" s="31">
        <f ca="1">'Module C Corrected'!DH48-'Module C Initial'!DH48</f>
        <v>1090.0399999999936</v>
      </c>
      <c r="Q48" s="32">
        <f ca="1">'Module C Corrected'!DI48-'Module C Initial'!DI48</f>
        <v>92.960000000000036</v>
      </c>
      <c r="R48" s="32">
        <f ca="1">'Module C Corrected'!DJ48-'Module C Initial'!DJ48</f>
        <v>160.01000000000022</v>
      </c>
      <c r="S48" s="32">
        <f ca="1">'Module C Corrected'!DK48-'Module C Initial'!DK48</f>
        <v>58.100000000000364</v>
      </c>
      <c r="T48" s="32">
        <f ca="1">'Module C Corrected'!DL48-'Module C Initial'!DL48</f>
        <v>38.769999999999982</v>
      </c>
      <c r="U48" s="32">
        <f ca="1">'Module C Corrected'!DM48-'Module C Initial'!DM48</f>
        <v>13.389999999999986</v>
      </c>
      <c r="V48" s="32">
        <f ca="1">'Module C Corrected'!DN48-'Module C Initial'!DN48</f>
        <v>56.079999999999927</v>
      </c>
      <c r="W48" s="32">
        <f ca="1">'Module C Corrected'!DO48-'Module C Initial'!DO48</f>
        <v>60.859999999999673</v>
      </c>
      <c r="X48" s="32">
        <f ca="1">'Module C Corrected'!DP48-'Module C Initial'!DP48</f>
        <v>176.45000000000073</v>
      </c>
      <c r="Y48" s="32">
        <f ca="1">'Module C Corrected'!DQ48-'Module C Initial'!DQ48</f>
        <v>121.67000000000007</v>
      </c>
      <c r="Z48" s="32">
        <f ca="1">'Module C Corrected'!DR48-'Module C Initial'!DR48</f>
        <v>86.0600000000004</v>
      </c>
      <c r="AA48" s="32">
        <f ca="1">'Module C Corrected'!DS48-'Module C Initial'!DS48</f>
        <v>122.07999999999993</v>
      </c>
      <c r="AB48" s="32">
        <f ca="1">'Module C Corrected'!DT48-'Module C Initial'!DT48</f>
        <v>54.5</v>
      </c>
      <c r="AC48" s="31">
        <f ca="1">'Module C Corrected'!DU48-'Module C Initial'!DU48</f>
        <v>506.26000000000204</v>
      </c>
      <c r="AD48" s="31">
        <f ca="1">'Module C Corrected'!DV48-'Module C Initial'!DV48</f>
        <v>863.93000000000029</v>
      </c>
      <c r="AE48" s="31">
        <f ca="1">'Module C Corrected'!DW48-'Module C Initial'!DW48</f>
        <v>311.26000000000022</v>
      </c>
      <c r="AF48" s="31">
        <f ca="1">'Module C Corrected'!DX48-'Module C Initial'!DX48</f>
        <v>205.86000000000058</v>
      </c>
      <c r="AG48" s="31">
        <f ca="1">'Module C Corrected'!DY48-'Module C Initial'!DY48</f>
        <v>70.539999999999964</v>
      </c>
      <c r="AH48" s="31">
        <f ca="1">'Module C Corrected'!DZ48-'Module C Initial'!DZ48</f>
        <v>292.61000000000058</v>
      </c>
      <c r="AI48" s="31">
        <f ca="1">'Module C Corrected'!EA48-'Module C Initial'!EA48</f>
        <v>314.86000000000058</v>
      </c>
      <c r="AJ48" s="31">
        <f ca="1">'Module C Corrected'!EB48-'Module C Initial'!EB48</f>
        <v>904.61000000000058</v>
      </c>
      <c r="AK48" s="31">
        <f ca="1">'Module C Corrected'!EC48-'Module C Initial'!EC48</f>
        <v>618.08000000000175</v>
      </c>
      <c r="AL48" s="31">
        <f ca="1">'Module C Corrected'!ED48-'Module C Initial'!ED48</f>
        <v>433.29999999999563</v>
      </c>
      <c r="AM48" s="31">
        <f ca="1">'Module C Corrected'!EE48-'Module C Initial'!EE48</f>
        <v>608.94999999999709</v>
      </c>
      <c r="AN48" s="31">
        <f ca="1">'Module C Corrected'!EF48-'Module C Initial'!EF48</f>
        <v>269.40000000000146</v>
      </c>
      <c r="AO48" s="32">
        <f t="shared" ca="1" si="30"/>
        <v>2458.3700000000108</v>
      </c>
      <c r="AP48" s="32">
        <f t="shared" ca="1" si="30"/>
        <v>4224.0299999999679</v>
      </c>
      <c r="AQ48" s="32">
        <f t="shared" ca="1" si="30"/>
        <v>1531.3900000000067</v>
      </c>
      <c r="AR48" s="32">
        <f t="shared" ca="1" si="30"/>
        <v>1019.9500000000075</v>
      </c>
      <c r="AS48" s="32">
        <f t="shared" ca="1" si="30"/>
        <v>351.87000000000228</v>
      </c>
      <c r="AT48" s="32">
        <f t="shared" ca="1" si="30"/>
        <v>1470.0999999999894</v>
      </c>
      <c r="AU48" s="32">
        <f t="shared" ca="1" si="30"/>
        <v>1592.9599999999909</v>
      </c>
      <c r="AV48" s="32">
        <f t="shared" ca="1" si="30"/>
        <v>4610.1100000000479</v>
      </c>
      <c r="AW48" s="32">
        <f t="shared" ca="1" si="30"/>
        <v>3173.149999999996</v>
      </c>
      <c r="AX48" s="32">
        <f t="shared" ca="1" si="30"/>
        <v>2240.5900000000065</v>
      </c>
      <c r="AY48" s="32">
        <f t="shared" ca="1" si="30"/>
        <v>3172.670000000011</v>
      </c>
      <c r="AZ48" s="32">
        <f t="shared" ca="1" si="30"/>
        <v>1413.9399999999951</v>
      </c>
      <c r="BA48" s="31">
        <f t="shared" ca="1" si="28"/>
        <v>30.87</v>
      </c>
      <c r="BB48" s="31">
        <f t="shared" ca="1" si="5"/>
        <v>53.13</v>
      </c>
      <c r="BC48" s="31">
        <f t="shared" ca="1" si="6"/>
        <v>19.29</v>
      </c>
      <c r="BD48" s="31">
        <f t="shared" ca="1" si="7"/>
        <v>12.87</v>
      </c>
      <c r="BE48" s="31">
        <f t="shared" ca="1" si="8"/>
        <v>4.45</v>
      </c>
      <c r="BF48" s="31">
        <f t="shared" ca="1" si="9"/>
        <v>18.62</v>
      </c>
      <c r="BG48" s="31">
        <f t="shared" ca="1" si="10"/>
        <v>20.21</v>
      </c>
      <c r="BH48" s="31">
        <f t="shared" ca="1" si="11"/>
        <v>58.59</v>
      </c>
      <c r="BI48" s="31">
        <f t="shared" ca="1" si="12"/>
        <v>40.4</v>
      </c>
      <c r="BJ48" s="31">
        <f t="shared" ca="1" si="13"/>
        <v>28.58</v>
      </c>
      <c r="BK48" s="31">
        <f t="shared" ca="1" si="14"/>
        <v>40.54</v>
      </c>
      <c r="BL48" s="31">
        <f t="shared" ca="1" si="15"/>
        <v>18.100000000000001</v>
      </c>
      <c r="BM48" s="32">
        <f t="shared" ca="1" si="29"/>
        <v>2489.2400000000107</v>
      </c>
      <c r="BN48" s="32">
        <f t="shared" ca="1" si="16"/>
        <v>4277.159999999968</v>
      </c>
      <c r="BO48" s="32">
        <f t="shared" ca="1" si="17"/>
        <v>1550.6800000000067</v>
      </c>
      <c r="BP48" s="32">
        <f t="shared" ca="1" si="18"/>
        <v>1032.8200000000074</v>
      </c>
      <c r="BQ48" s="32">
        <f t="shared" ca="1" si="19"/>
        <v>356.32000000000227</v>
      </c>
      <c r="BR48" s="32">
        <f t="shared" ca="1" si="20"/>
        <v>1488.7199999999893</v>
      </c>
      <c r="BS48" s="32">
        <f t="shared" ca="1" si="21"/>
        <v>1613.169999999991</v>
      </c>
      <c r="BT48" s="32">
        <f t="shared" ca="1" si="22"/>
        <v>4668.700000000048</v>
      </c>
      <c r="BU48" s="32">
        <f t="shared" ca="1" si="23"/>
        <v>3213.5499999999961</v>
      </c>
      <c r="BV48" s="32">
        <f t="shared" ca="1" si="24"/>
        <v>2269.1700000000064</v>
      </c>
      <c r="BW48" s="32">
        <f t="shared" ca="1" si="25"/>
        <v>3213.210000000011</v>
      </c>
      <c r="BX48" s="32">
        <f t="shared" ca="1" si="26"/>
        <v>1432.039999999995</v>
      </c>
    </row>
    <row r="49" spans="1:76" x14ac:dyDescent="0.25">
      <c r="A49" t="s">
        <v>60</v>
      </c>
      <c r="B49" s="1" t="s">
        <v>73</v>
      </c>
      <c r="C49" t="str">
        <f t="shared" ca="1" si="2"/>
        <v>EC04</v>
      </c>
      <c r="D49" t="str">
        <f t="shared" ca="1" si="3"/>
        <v>Foster Creek Industrial System</v>
      </c>
      <c r="E49" s="31">
        <f ca="1">'Module C Corrected'!CW49-'Module C Initial'!CW49</f>
        <v>1527.6899999999878</v>
      </c>
      <c r="F49" s="31">
        <f ca="1">'Module C Corrected'!CX49-'Module C Initial'!CX49</f>
        <v>2170.1300000000047</v>
      </c>
      <c r="G49" s="31">
        <f ca="1">'Module C Corrected'!CY49-'Module C Initial'!CY49</f>
        <v>857.75</v>
      </c>
      <c r="H49" s="31">
        <f ca="1">'Module C Corrected'!CZ49-'Module C Initial'!CZ49</f>
        <v>830.69999999999709</v>
      </c>
      <c r="I49" s="31">
        <f ca="1">'Module C Corrected'!DA49-'Module C Initial'!DA49</f>
        <v>382.87000000000262</v>
      </c>
      <c r="J49" s="31">
        <f ca="1">'Module C Corrected'!DB49-'Module C Initial'!DB49</f>
        <v>338.32999999999811</v>
      </c>
      <c r="K49" s="31">
        <f ca="1">'Module C Corrected'!DC49-'Module C Initial'!DC49</f>
        <v>724.92000000000553</v>
      </c>
      <c r="L49" s="31">
        <f ca="1">'Module C Corrected'!DD49-'Module C Initial'!DD49</f>
        <v>636.97999999999956</v>
      </c>
      <c r="M49" s="31">
        <f ca="1">'Module C Corrected'!DE49-'Module C Initial'!DE49</f>
        <v>400.06999999999971</v>
      </c>
      <c r="N49" s="31">
        <f ca="1">'Module C Corrected'!DF49-'Module C Initial'!DF49</f>
        <v>1044.7800000000134</v>
      </c>
      <c r="O49" s="31">
        <f ca="1">'Module C Corrected'!DG49-'Module C Initial'!DG49</f>
        <v>1002.6399999999994</v>
      </c>
      <c r="P49" s="31">
        <f ca="1">'Module C Corrected'!DH49-'Module C Initial'!DH49</f>
        <v>814.01000000000931</v>
      </c>
      <c r="Q49" s="32">
        <f ca="1">'Module C Corrected'!DI49-'Module C Initial'!DI49</f>
        <v>76.380000000000109</v>
      </c>
      <c r="R49" s="32">
        <f ca="1">'Module C Corrected'!DJ49-'Module C Initial'!DJ49</f>
        <v>108.51000000000022</v>
      </c>
      <c r="S49" s="32">
        <f ca="1">'Module C Corrected'!DK49-'Module C Initial'!DK49</f>
        <v>42.8900000000001</v>
      </c>
      <c r="T49" s="32">
        <f ca="1">'Module C Corrected'!DL49-'Module C Initial'!DL49</f>
        <v>41.529999999999973</v>
      </c>
      <c r="U49" s="32">
        <f ca="1">'Module C Corrected'!DM49-'Module C Initial'!DM49</f>
        <v>19.149999999999977</v>
      </c>
      <c r="V49" s="32">
        <f ca="1">'Module C Corrected'!DN49-'Module C Initial'!DN49</f>
        <v>16.910000000000082</v>
      </c>
      <c r="W49" s="32">
        <f ca="1">'Module C Corrected'!DO49-'Module C Initial'!DO49</f>
        <v>36.25</v>
      </c>
      <c r="X49" s="32">
        <f ca="1">'Module C Corrected'!DP49-'Module C Initial'!DP49</f>
        <v>31.849999999999909</v>
      </c>
      <c r="Y49" s="32">
        <f ca="1">'Module C Corrected'!DQ49-'Module C Initial'!DQ49</f>
        <v>20.010000000000105</v>
      </c>
      <c r="Z49" s="32">
        <f ca="1">'Module C Corrected'!DR49-'Module C Initial'!DR49</f>
        <v>52.240000000000009</v>
      </c>
      <c r="AA49" s="32">
        <f ca="1">'Module C Corrected'!DS49-'Module C Initial'!DS49</f>
        <v>50.130000000000109</v>
      </c>
      <c r="AB49" s="32">
        <f ca="1">'Module C Corrected'!DT49-'Module C Initial'!DT49</f>
        <v>40.700000000000045</v>
      </c>
      <c r="AC49" s="31">
        <f ca="1">'Module C Corrected'!DU49-'Module C Initial'!DU49</f>
        <v>416</v>
      </c>
      <c r="AD49" s="31">
        <f ca="1">'Module C Corrected'!DV49-'Module C Initial'!DV49</f>
        <v>585.86999999999898</v>
      </c>
      <c r="AE49" s="31">
        <f ca="1">'Module C Corrected'!DW49-'Module C Initial'!DW49</f>
        <v>229.76000000000022</v>
      </c>
      <c r="AF49" s="31">
        <f ca="1">'Module C Corrected'!DX49-'Module C Initial'!DX49</f>
        <v>220.57999999999993</v>
      </c>
      <c r="AG49" s="31">
        <f ca="1">'Module C Corrected'!DY49-'Module C Initial'!DY49</f>
        <v>100.79000000000042</v>
      </c>
      <c r="AH49" s="31">
        <f ca="1">'Module C Corrected'!DZ49-'Module C Initial'!DZ49</f>
        <v>88.2800000000002</v>
      </c>
      <c r="AI49" s="31">
        <f ca="1">'Module C Corrected'!EA49-'Module C Initial'!EA49</f>
        <v>187.52000000000044</v>
      </c>
      <c r="AJ49" s="31">
        <f ca="1">'Module C Corrected'!EB49-'Module C Initial'!EB49</f>
        <v>163.27999999999975</v>
      </c>
      <c r="AK49" s="31">
        <f ca="1">'Module C Corrected'!EC49-'Module C Initial'!EC49</f>
        <v>101.61999999999989</v>
      </c>
      <c r="AL49" s="31">
        <f ca="1">'Module C Corrected'!ED49-'Module C Initial'!ED49</f>
        <v>263.01000000000022</v>
      </c>
      <c r="AM49" s="31">
        <f ca="1">'Module C Corrected'!EE49-'Module C Initial'!EE49</f>
        <v>250.05999999999949</v>
      </c>
      <c r="AN49" s="31">
        <f ca="1">'Module C Corrected'!EF49-'Module C Initial'!EF49</f>
        <v>201.17999999999938</v>
      </c>
      <c r="AO49" s="32">
        <f t="shared" ca="1" si="30"/>
        <v>2020.0699999999879</v>
      </c>
      <c r="AP49" s="32">
        <f t="shared" ca="1" si="30"/>
        <v>2864.5100000000039</v>
      </c>
      <c r="AQ49" s="32">
        <f t="shared" ca="1" si="30"/>
        <v>1130.4000000000003</v>
      </c>
      <c r="AR49" s="32">
        <f t="shared" ca="1" si="30"/>
        <v>1092.809999999997</v>
      </c>
      <c r="AS49" s="32">
        <f t="shared" ca="1" si="30"/>
        <v>502.81000000000301</v>
      </c>
      <c r="AT49" s="32">
        <f t="shared" ca="1" si="30"/>
        <v>443.51999999999839</v>
      </c>
      <c r="AU49" s="32">
        <f t="shared" ca="1" si="30"/>
        <v>948.69000000000597</v>
      </c>
      <c r="AV49" s="32">
        <f t="shared" ca="1" si="30"/>
        <v>832.10999999999922</v>
      </c>
      <c r="AW49" s="32">
        <f t="shared" ca="1" si="30"/>
        <v>521.6999999999997</v>
      </c>
      <c r="AX49" s="32">
        <f t="shared" ca="1" si="30"/>
        <v>1360.0300000000136</v>
      </c>
      <c r="AY49" s="32">
        <f t="shared" ca="1" si="30"/>
        <v>1302.829999999999</v>
      </c>
      <c r="AZ49" s="32">
        <f t="shared" ca="1" si="30"/>
        <v>1055.8900000000087</v>
      </c>
      <c r="BA49" s="31">
        <f t="shared" ca="1" si="28"/>
        <v>25.36</v>
      </c>
      <c r="BB49" s="31">
        <f t="shared" ca="1" si="5"/>
        <v>36.03</v>
      </c>
      <c r="BC49" s="31">
        <f t="shared" ca="1" si="6"/>
        <v>14.24</v>
      </c>
      <c r="BD49" s="31">
        <f t="shared" ca="1" si="7"/>
        <v>13.79</v>
      </c>
      <c r="BE49" s="31">
        <f t="shared" ca="1" si="8"/>
        <v>6.36</v>
      </c>
      <c r="BF49" s="31">
        <f t="shared" ca="1" si="9"/>
        <v>5.62</v>
      </c>
      <c r="BG49" s="31">
        <f t="shared" ca="1" si="10"/>
        <v>12.04</v>
      </c>
      <c r="BH49" s="31">
        <f t="shared" ca="1" si="11"/>
        <v>10.58</v>
      </c>
      <c r="BI49" s="31">
        <f t="shared" ca="1" si="12"/>
        <v>6.64</v>
      </c>
      <c r="BJ49" s="31">
        <f t="shared" ca="1" si="13"/>
        <v>17.350000000000001</v>
      </c>
      <c r="BK49" s="31">
        <f t="shared" ca="1" si="14"/>
        <v>16.649999999999999</v>
      </c>
      <c r="BL49" s="31">
        <f t="shared" ca="1" si="15"/>
        <v>13.51</v>
      </c>
      <c r="BM49" s="32">
        <f t="shared" ca="1" si="29"/>
        <v>2045.4299999999878</v>
      </c>
      <c r="BN49" s="32">
        <f t="shared" ca="1" si="16"/>
        <v>2900.5400000000041</v>
      </c>
      <c r="BO49" s="32">
        <f t="shared" ca="1" si="17"/>
        <v>1144.6400000000003</v>
      </c>
      <c r="BP49" s="32">
        <f t="shared" ca="1" si="18"/>
        <v>1106.599999999997</v>
      </c>
      <c r="BQ49" s="32">
        <f t="shared" ca="1" si="19"/>
        <v>509.17000000000303</v>
      </c>
      <c r="BR49" s="32">
        <f t="shared" ca="1" si="20"/>
        <v>449.13999999999839</v>
      </c>
      <c r="BS49" s="32">
        <f t="shared" ca="1" si="21"/>
        <v>960.73000000000593</v>
      </c>
      <c r="BT49" s="32">
        <f t="shared" ca="1" si="22"/>
        <v>842.68999999999926</v>
      </c>
      <c r="BU49" s="32">
        <f t="shared" ca="1" si="23"/>
        <v>528.33999999999969</v>
      </c>
      <c r="BV49" s="32">
        <f t="shared" ca="1" si="24"/>
        <v>1377.3800000000135</v>
      </c>
      <c r="BW49" s="32">
        <f t="shared" ca="1" si="25"/>
        <v>1319.4799999999991</v>
      </c>
      <c r="BX49" s="32">
        <f t="shared" ca="1" si="26"/>
        <v>1069.4000000000087</v>
      </c>
    </row>
    <row r="50" spans="1:76" x14ac:dyDescent="0.25">
      <c r="A50" t="s">
        <v>454</v>
      </c>
      <c r="B50" s="1" t="s">
        <v>74</v>
      </c>
      <c r="C50" t="str">
        <f t="shared" ca="1" si="2"/>
        <v>BCHIMP</v>
      </c>
      <c r="D50" t="str">
        <f t="shared" ca="1" si="3"/>
        <v>Alberta-BC Intertie - Import</v>
      </c>
      <c r="E50" s="31">
        <f ca="1">'Module C Corrected'!CW50-'Module C Initial'!CW50</f>
        <v>-220.80999999999904</v>
      </c>
      <c r="F50" s="31">
        <f ca="1">'Module C Corrected'!CX50-'Module C Initial'!CX50</f>
        <v>-102.4399999999996</v>
      </c>
      <c r="G50" s="31">
        <f ca="1">'Module C Corrected'!CY50-'Module C Initial'!CY50</f>
        <v>-15.240000000000009</v>
      </c>
      <c r="H50" s="31">
        <f ca="1">'Module C Corrected'!CZ50-'Module C Initial'!CZ50</f>
        <v>-0.51999999999999957</v>
      </c>
      <c r="I50" s="31">
        <f ca="1">'Module C Corrected'!DA50-'Module C Initial'!DA50</f>
        <v>0</v>
      </c>
      <c r="J50" s="31">
        <f ca="1">'Module C Corrected'!DB50-'Module C Initial'!DB50</f>
        <v>-0.21999999999999975</v>
      </c>
      <c r="K50" s="31">
        <f ca="1">'Module C Corrected'!DC50-'Module C Initial'!DC50</f>
        <v>-4.6899999999999977</v>
      </c>
      <c r="L50" s="31">
        <f ca="1">'Module C Corrected'!DD50-'Module C Initial'!DD50</f>
        <v>-2.1300000000000026</v>
      </c>
      <c r="M50" s="31">
        <f ca="1">'Module C Corrected'!DE50-'Module C Initial'!DE50</f>
        <v>0</v>
      </c>
      <c r="N50" s="31">
        <f ca="1">'Module C Corrected'!DF50-'Module C Initial'!DF50</f>
        <v>-8.0100000000000193</v>
      </c>
      <c r="O50" s="31">
        <f ca="1">'Module C Corrected'!DG50-'Module C Initial'!DG50</f>
        <v>-22.769999999999982</v>
      </c>
      <c r="P50" s="31">
        <f ca="1">'Module C Corrected'!DH50-'Module C Initial'!DH50</f>
        <v>-5.9099999999999966</v>
      </c>
      <c r="Q50" s="32">
        <f ca="1">'Module C Corrected'!DI50-'Module C Initial'!DI50</f>
        <v>-11.04000000000002</v>
      </c>
      <c r="R50" s="32">
        <f ca="1">'Module C Corrected'!DJ50-'Module C Initial'!DJ50</f>
        <v>-5.1300000000000097</v>
      </c>
      <c r="S50" s="32">
        <f ca="1">'Module C Corrected'!DK50-'Module C Initial'!DK50</f>
        <v>-0.75999999999999979</v>
      </c>
      <c r="T50" s="32">
        <f ca="1">'Module C Corrected'!DL50-'Module C Initial'!DL50</f>
        <v>-2.0000000000000004E-2</v>
      </c>
      <c r="U50" s="32">
        <f ca="1">'Module C Corrected'!DM50-'Module C Initial'!DM50</f>
        <v>0</v>
      </c>
      <c r="V50" s="32">
        <f ca="1">'Module C Corrected'!DN50-'Module C Initial'!DN50</f>
        <v>-1.0000000000000002E-2</v>
      </c>
      <c r="W50" s="32">
        <f ca="1">'Module C Corrected'!DO50-'Module C Initial'!DO50</f>
        <v>-0.22999999999999954</v>
      </c>
      <c r="X50" s="32">
        <f ca="1">'Module C Corrected'!DP50-'Module C Initial'!DP50</f>
        <v>-0.1100000000000001</v>
      </c>
      <c r="Y50" s="32">
        <f ca="1">'Module C Corrected'!DQ50-'Module C Initial'!DQ50</f>
        <v>0</v>
      </c>
      <c r="Z50" s="32">
        <f ca="1">'Module C Corrected'!DR50-'Module C Initial'!DR50</f>
        <v>-0.39999999999999991</v>
      </c>
      <c r="AA50" s="32">
        <f ca="1">'Module C Corrected'!DS50-'Module C Initial'!DS50</f>
        <v>-1.1399999999999988</v>
      </c>
      <c r="AB50" s="32">
        <f ca="1">'Module C Corrected'!DT50-'Module C Initial'!DT50</f>
        <v>-0.29000000000000004</v>
      </c>
      <c r="AC50" s="31">
        <f ca="1">'Module C Corrected'!DU50-'Module C Initial'!DU50</f>
        <v>-60.130000000000109</v>
      </c>
      <c r="AD50" s="31">
        <f ca="1">'Module C Corrected'!DV50-'Module C Initial'!DV50</f>
        <v>-27.659999999999968</v>
      </c>
      <c r="AE50" s="31">
        <f ca="1">'Module C Corrected'!DW50-'Module C Initial'!DW50</f>
        <v>-4.0799999999999983</v>
      </c>
      <c r="AF50" s="31">
        <f ca="1">'Module C Corrected'!DX50-'Module C Initial'!DX50</f>
        <v>-0.14000000000000001</v>
      </c>
      <c r="AG50" s="31">
        <f ca="1">'Module C Corrected'!DY50-'Module C Initial'!DY50</f>
        <v>0</v>
      </c>
      <c r="AH50" s="31">
        <f ca="1">'Module C Corrected'!DZ50-'Module C Initial'!DZ50</f>
        <v>-4.9999999999999989E-2</v>
      </c>
      <c r="AI50" s="31">
        <f ca="1">'Module C Corrected'!EA50-'Module C Initial'!EA50</f>
        <v>-1.2100000000000009</v>
      </c>
      <c r="AJ50" s="31">
        <f ca="1">'Module C Corrected'!EB50-'Module C Initial'!EB50</f>
        <v>-0.54999999999999893</v>
      </c>
      <c r="AK50" s="31">
        <f ca="1">'Module C Corrected'!EC50-'Module C Initial'!EC50</f>
        <v>0</v>
      </c>
      <c r="AL50" s="31">
        <f ca="1">'Module C Corrected'!ED50-'Module C Initial'!ED50</f>
        <v>-2.0199999999999996</v>
      </c>
      <c r="AM50" s="31">
        <f ca="1">'Module C Corrected'!EE50-'Module C Initial'!EE50</f>
        <v>-5.6700000000000017</v>
      </c>
      <c r="AN50" s="31">
        <f ca="1">'Module C Corrected'!EF50-'Module C Initial'!EF50</f>
        <v>-1.4699999999999989</v>
      </c>
      <c r="AO50" s="32">
        <f t="shared" ca="1" si="30"/>
        <v>-291.97999999999917</v>
      </c>
      <c r="AP50" s="32">
        <f t="shared" ca="1" si="30"/>
        <v>-135.22999999999956</v>
      </c>
      <c r="AQ50" s="32">
        <f t="shared" ca="1" si="30"/>
        <v>-20.080000000000005</v>
      </c>
      <c r="AR50" s="32">
        <f t="shared" ca="1" si="30"/>
        <v>-0.6799999999999996</v>
      </c>
      <c r="AS50" s="32">
        <f t="shared" ca="1" si="30"/>
        <v>0</v>
      </c>
      <c r="AT50" s="32">
        <f t="shared" ca="1" si="30"/>
        <v>-0.27999999999999975</v>
      </c>
      <c r="AU50" s="32">
        <f t="shared" ca="1" si="30"/>
        <v>-6.1299999999999981</v>
      </c>
      <c r="AV50" s="32">
        <f t="shared" ca="1" si="30"/>
        <v>-2.7900000000000018</v>
      </c>
      <c r="AW50" s="32">
        <f t="shared" ca="1" si="30"/>
        <v>0</v>
      </c>
      <c r="AX50" s="32">
        <f t="shared" ca="1" si="30"/>
        <v>-10.430000000000019</v>
      </c>
      <c r="AY50" s="32">
        <f t="shared" ca="1" si="30"/>
        <v>-29.579999999999984</v>
      </c>
      <c r="AZ50" s="32">
        <f t="shared" ca="1" si="30"/>
        <v>-7.6699999999999955</v>
      </c>
      <c r="BA50" s="31">
        <f t="shared" ca="1" si="28"/>
        <v>-3.67</v>
      </c>
      <c r="BB50" s="31">
        <f t="shared" ca="1" si="5"/>
        <v>-1.7</v>
      </c>
      <c r="BC50" s="31">
        <f t="shared" ca="1" si="6"/>
        <v>-0.25</v>
      </c>
      <c r="BD50" s="31">
        <f t="shared" ca="1" si="7"/>
        <v>-0.01</v>
      </c>
      <c r="BE50" s="31">
        <f t="shared" ca="1" si="8"/>
        <v>0</v>
      </c>
      <c r="BF50" s="31">
        <f t="shared" ca="1" si="9"/>
        <v>0</v>
      </c>
      <c r="BG50" s="31">
        <f t="shared" ca="1" si="10"/>
        <v>-0.08</v>
      </c>
      <c r="BH50" s="31">
        <f t="shared" ca="1" si="11"/>
        <v>-0.04</v>
      </c>
      <c r="BI50" s="31">
        <f t="shared" ca="1" si="12"/>
        <v>0</v>
      </c>
      <c r="BJ50" s="31">
        <f t="shared" ca="1" si="13"/>
        <v>-0.13</v>
      </c>
      <c r="BK50" s="31">
        <f t="shared" ca="1" si="14"/>
        <v>-0.38</v>
      </c>
      <c r="BL50" s="31">
        <f t="shared" ca="1" si="15"/>
        <v>-0.1</v>
      </c>
      <c r="BM50" s="32">
        <f t="shared" ca="1" si="29"/>
        <v>-295.64999999999918</v>
      </c>
      <c r="BN50" s="32">
        <f t="shared" ca="1" si="16"/>
        <v>-136.92999999999955</v>
      </c>
      <c r="BO50" s="32">
        <f t="shared" ca="1" si="17"/>
        <v>-20.330000000000005</v>
      </c>
      <c r="BP50" s="32">
        <f t="shared" ca="1" si="18"/>
        <v>-0.68999999999999961</v>
      </c>
      <c r="BQ50" s="32">
        <f t="shared" ca="1" si="19"/>
        <v>0</v>
      </c>
      <c r="BR50" s="32">
        <f t="shared" ca="1" si="20"/>
        <v>-0.27999999999999975</v>
      </c>
      <c r="BS50" s="32">
        <f t="shared" ca="1" si="21"/>
        <v>-6.2099999999999982</v>
      </c>
      <c r="BT50" s="32">
        <f t="shared" ca="1" si="22"/>
        <v>-2.8300000000000018</v>
      </c>
      <c r="BU50" s="32">
        <f t="shared" ca="1" si="23"/>
        <v>0</v>
      </c>
      <c r="BV50" s="32">
        <f t="shared" ca="1" si="24"/>
        <v>-10.56000000000002</v>
      </c>
      <c r="BW50" s="32">
        <f t="shared" ca="1" si="25"/>
        <v>-29.959999999999983</v>
      </c>
      <c r="BX50" s="32">
        <f t="shared" ca="1" si="26"/>
        <v>-7.7699999999999951</v>
      </c>
    </row>
    <row r="51" spans="1:76" x14ac:dyDescent="0.25">
      <c r="A51" t="s">
        <v>454</v>
      </c>
      <c r="B51" s="1" t="s">
        <v>76</v>
      </c>
      <c r="C51" t="str">
        <f t="shared" ca="1" si="2"/>
        <v>SPCIMP</v>
      </c>
      <c r="D51" t="str">
        <f t="shared" ca="1" si="3"/>
        <v>Alberta-Saskatchewan Intertie - Import</v>
      </c>
      <c r="E51" s="31">
        <f ca="1">'Module C Corrected'!CW51-'Module C Initial'!CW51</f>
        <v>1.9699999999999989</v>
      </c>
      <c r="F51" s="31">
        <f ca="1">'Module C Corrected'!CX51-'Module C Initial'!CX51</f>
        <v>0</v>
      </c>
      <c r="G51" s="31">
        <f ca="1">'Module C Corrected'!CY51-'Module C Initial'!CY51</f>
        <v>200.04999999999927</v>
      </c>
      <c r="H51" s="31">
        <f ca="1">'Module C Corrected'!CZ51-'Module C Initial'!CZ51</f>
        <v>0</v>
      </c>
      <c r="I51" s="31">
        <f ca="1">'Module C Corrected'!DA51-'Module C Initial'!DA51</f>
        <v>0</v>
      </c>
      <c r="J51" s="31">
        <f ca="1">'Module C Corrected'!DB51-'Module C Initial'!DB51</f>
        <v>0</v>
      </c>
      <c r="K51" s="31">
        <f ca="1">'Module C Corrected'!DC51-'Module C Initial'!DC51</f>
        <v>0</v>
      </c>
      <c r="L51" s="31">
        <f ca="1">'Module C Corrected'!DD51-'Module C Initial'!DD51</f>
        <v>0</v>
      </c>
      <c r="M51" s="31">
        <f ca="1">'Module C Corrected'!DE51-'Module C Initial'!DE51</f>
        <v>0</v>
      </c>
      <c r="N51" s="31">
        <f ca="1">'Module C Corrected'!DF51-'Module C Initial'!DF51</f>
        <v>0</v>
      </c>
      <c r="O51" s="31">
        <f ca="1">'Module C Corrected'!DG51-'Module C Initial'!DG51</f>
        <v>0</v>
      </c>
      <c r="P51" s="31">
        <f ca="1">'Module C Corrected'!DH51-'Module C Initial'!DH51</f>
        <v>0</v>
      </c>
      <c r="Q51" s="32">
        <f ca="1">'Module C Corrected'!DI51-'Module C Initial'!DI51</f>
        <v>9.000000000000008E-2</v>
      </c>
      <c r="R51" s="32">
        <f ca="1">'Module C Corrected'!DJ51-'Module C Initial'!DJ51</f>
        <v>0</v>
      </c>
      <c r="S51" s="32">
        <f ca="1">'Module C Corrected'!DK51-'Module C Initial'!DK51</f>
        <v>10</v>
      </c>
      <c r="T51" s="32">
        <f ca="1">'Module C Corrected'!DL51-'Module C Initial'!DL51</f>
        <v>0</v>
      </c>
      <c r="U51" s="32">
        <f ca="1">'Module C Corrected'!DM51-'Module C Initial'!DM51</f>
        <v>0</v>
      </c>
      <c r="V51" s="32">
        <f ca="1">'Module C Corrected'!DN51-'Module C Initial'!DN51</f>
        <v>0</v>
      </c>
      <c r="W51" s="32">
        <f ca="1">'Module C Corrected'!DO51-'Module C Initial'!DO51</f>
        <v>0</v>
      </c>
      <c r="X51" s="32">
        <f ca="1">'Module C Corrected'!DP51-'Module C Initial'!DP51</f>
        <v>0</v>
      </c>
      <c r="Y51" s="32">
        <f ca="1">'Module C Corrected'!DQ51-'Module C Initial'!DQ51</f>
        <v>0</v>
      </c>
      <c r="Z51" s="32">
        <f ca="1">'Module C Corrected'!DR51-'Module C Initial'!DR51</f>
        <v>0</v>
      </c>
      <c r="AA51" s="32">
        <f ca="1">'Module C Corrected'!DS51-'Module C Initial'!DS51</f>
        <v>0</v>
      </c>
      <c r="AB51" s="32">
        <f ca="1">'Module C Corrected'!DT51-'Module C Initial'!DT51</f>
        <v>0</v>
      </c>
      <c r="AC51" s="31">
        <f ca="1">'Module C Corrected'!DU51-'Module C Initial'!DU51</f>
        <v>0.54</v>
      </c>
      <c r="AD51" s="31">
        <f ca="1">'Module C Corrected'!DV51-'Module C Initial'!DV51</f>
        <v>0</v>
      </c>
      <c r="AE51" s="31">
        <f ca="1">'Module C Corrected'!DW51-'Module C Initial'!DW51</f>
        <v>53.579999999999927</v>
      </c>
      <c r="AF51" s="31">
        <f ca="1">'Module C Corrected'!DX51-'Module C Initial'!DX51</f>
        <v>0</v>
      </c>
      <c r="AG51" s="31">
        <f ca="1">'Module C Corrected'!DY51-'Module C Initial'!DY51</f>
        <v>0</v>
      </c>
      <c r="AH51" s="31">
        <f ca="1">'Module C Corrected'!DZ51-'Module C Initial'!DZ51</f>
        <v>0</v>
      </c>
      <c r="AI51" s="31">
        <f ca="1">'Module C Corrected'!EA51-'Module C Initial'!EA51</f>
        <v>0</v>
      </c>
      <c r="AJ51" s="31">
        <f ca="1">'Module C Corrected'!EB51-'Module C Initial'!EB51</f>
        <v>0</v>
      </c>
      <c r="AK51" s="31">
        <f ca="1">'Module C Corrected'!EC51-'Module C Initial'!EC51</f>
        <v>0</v>
      </c>
      <c r="AL51" s="31">
        <f ca="1">'Module C Corrected'!ED51-'Module C Initial'!ED51</f>
        <v>0</v>
      </c>
      <c r="AM51" s="31">
        <f ca="1">'Module C Corrected'!EE51-'Module C Initial'!EE51</f>
        <v>0</v>
      </c>
      <c r="AN51" s="31">
        <f ca="1">'Module C Corrected'!EF51-'Module C Initial'!EF51</f>
        <v>0</v>
      </c>
      <c r="AO51" s="32">
        <f t="shared" ca="1" si="30"/>
        <v>2.5999999999999988</v>
      </c>
      <c r="AP51" s="32">
        <f t="shared" ca="1" si="30"/>
        <v>0</v>
      </c>
      <c r="AQ51" s="32">
        <f t="shared" ca="1" si="30"/>
        <v>263.6299999999992</v>
      </c>
      <c r="AR51" s="32">
        <f t="shared" ca="1" si="30"/>
        <v>0</v>
      </c>
      <c r="AS51" s="32">
        <f t="shared" ca="1" si="30"/>
        <v>0</v>
      </c>
      <c r="AT51" s="32">
        <f t="shared" ca="1" si="30"/>
        <v>0</v>
      </c>
      <c r="AU51" s="32">
        <f t="shared" ca="1" si="30"/>
        <v>0</v>
      </c>
      <c r="AV51" s="32">
        <f t="shared" ca="1" si="30"/>
        <v>0</v>
      </c>
      <c r="AW51" s="32">
        <f t="shared" ca="1" si="30"/>
        <v>0</v>
      </c>
      <c r="AX51" s="32">
        <f t="shared" ca="1" si="30"/>
        <v>0</v>
      </c>
      <c r="AY51" s="32">
        <f t="shared" ca="1" si="30"/>
        <v>0</v>
      </c>
      <c r="AZ51" s="32">
        <f t="shared" ca="1" si="30"/>
        <v>0</v>
      </c>
      <c r="BA51" s="31">
        <f t="shared" ca="1" si="28"/>
        <v>0.03</v>
      </c>
      <c r="BB51" s="31">
        <f t="shared" ca="1" si="5"/>
        <v>0</v>
      </c>
      <c r="BC51" s="31">
        <f t="shared" ca="1" si="6"/>
        <v>3.32</v>
      </c>
      <c r="BD51" s="31">
        <f t="shared" ca="1" si="7"/>
        <v>0</v>
      </c>
      <c r="BE51" s="31">
        <f t="shared" ca="1" si="8"/>
        <v>0</v>
      </c>
      <c r="BF51" s="31">
        <f t="shared" ca="1" si="9"/>
        <v>0</v>
      </c>
      <c r="BG51" s="31">
        <f t="shared" ca="1" si="10"/>
        <v>0</v>
      </c>
      <c r="BH51" s="31">
        <f t="shared" ca="1" si="11"/>
        <v>0</v>
      </c>
      <c r="BI51" s="31">
        <f t="shared" ca="1" si="12"/>
        <v>0</v>
      </c>
      <c r="BJ51" s="31">
        <f t="shared" ca="1" si="13"/>
        <v>0</v>
      </c>
      <c r="BK51" s="31">
        <f t="shared" ca="1" si="14"/>
        <v>0</v>
      </c>
      <c r="BL51" s="31">
        <f t="shared" ca="1" si="15"/>
        <v>0</v>
      </c>
      <c r="BM51" s="32">
        <f t="shared" ca="1" si="29"/>
        <v>2.6299999999999986</v>
      </c>
      <c r="BN51" s="32">
        <f t="shared" ca="1" si="16"/>
        <v>0</v>
      </c>
      <c r="BO51" s="32">
        <f t="shared" ca="1" si="17"/>
        <v>266.94999999999919</v>
      </c>
      <c r="BP51" s="32">
        <f t="shared" ca="1" si="18"/>
        <v>0</v>
      </c>
      <c r="BQ51" s="32">
        <f t="shared" ca="1" si="19"/>
        <v>0</v>
      </c>
      <c r="BR51" s="32">
        <f t="shared" ca="1" si="20"/>
        <v>0</v>
      </c>
      <c r="BS51" s="32">
        <f t="shared" ca="1" si="21"/>
        <v>0</v>
      </c>
      <c r="BT51" s="32">
        <f t="shared" ca="1" si="22"/>
        <v>0</v>
      </c>
      <c r="BU51" s="32">
        <f t="shared" ca="1" si="23"/>
        <v>0</v>
      </c>
      <c r="BV51" s="32">
        <f t="shared" ca="1" si="24"/>
        <v>0</v>
      </c>
      <c r="BW51" s="32">
        <f t="shared" ca="1" si="25"/>
        <v>0</v>
      </c>
      <c r="BX51" s="32">
        <f t="shared" ca="1" si="26"/>
        <v>0</v>
      </c>
    </row>
    <row r="52" spans="1:76" x14ac:dyDescent="0.25">
      <c r="A52" t="s">
        <v>455</v>
      </c>
      <c r="B52" s="1" t="s">
        <v>66</v>
      </c>
      <c r="C52" t="str">
        <f t="shared" ca="1" si="2"/>
        <v>BCHIMP</v>
      </c>
      <c r="D52" t="str">
        <f t="shared" ca="1" si="3"/>
        <v>Alberta-BC Intertie - Import</v>
      </c>
      <c r="E52" s="31">
        <f ca="1">'Module C Corrected'!CW52-'Module C Initial'!CW52</f>
        <v>0</v>
      </c>
      <c r="F52" s="31">
        <f ca="1">'Module C Corrected'!CX52-'Module C Initial'!CX52</f>
        <v>0</v>
      </c>
      <c r="G52" s="31">
        <f ca="1">'Module C Corrected'!CY52-'Module C Initial'!CY52</f>
        <v>0</v>
      </c>
      <c r="H52" s="31">
        <f ca="1">'Module C Corrected'!CZ52-'Module C Initial'!CZ52</f>
        <v>0</v>
      </c>
      <c r="I52" s="31">
        <f ca="1">'Module C Corrected'!DA52-'Module C Initial'!DA52</f>
        <v>-0.48000000000000131</v>
      </c>
      <c r="J52" s="31">
        <f ca="1">'Module C Corrected'!DB52-'Module C Initial'!DB52</f>
        <v>0</v>
      </c>
      <c r="K52" s="31">
        <f ca="1">'Module C Corrected'!DC52-'Module C Initial'!DC52</f>
        <v>0</v>
      </c>
      <c r="L52" s="31">
        <f ca="1">'Module C Corrected'!DD52-'Module C Initial'!DD52</f>
        <v>0</v>
      </c>
      <c r="M52" s="31">
        <f ca="1">'Module C Corrected'!DE52-'Module C Initial'!DE52</f>
        <v>0</v>
      </c>
      <c r="N52" s="31">
        <f ca="1">'Module C Corrected'!DF52-'Module C Initial'!DF52</f>
        <v>0</v>
      </c>
      <c r="O52" s="31">
        <f ca="1">'Module C Corrected'!DG52-'Module C Initial'!DG52</f>
        <v>-1.220000000000006</v>
      </c>
      <c r="P52" s="31">
        <f ca="1">'Module C Corrected'!DH52-'Module C Initial'!DH52</f>
        <v>-0.53000000000000114</v>
      </c>
      <c r="Q52" s="32">
        <f ca="1">'Module C Corrected'!DI52-'Module C Initial'!DI52</f>
        <v>0</v>
      </c>
      <c r="R52" s="32">
        <f ca="1">'Module C Corrected'!DJ52-'Module C Initial'!DJ52</f>
        <v>0</v>
      </c>
      <c r="S52" s="32">
        <f ca="1">'Module C Corrected'!DK52-'Module C Initial'!DK52</f>
        <v>0</v>
      </c>
      <c r="T52" s="32">
        <f ca="1">'Module C Corrected'!DL52-'Module C Initial'!DL52</f>
        <v>0</v>
      </c>
      <c r="U52" s="32">
        <f ca="1">'Module C Corrected'!DM52-'Module C Initial'!DM52</f>
        <v>-0.03</v>
      </c>
      <c r="V52" s="32">
        <f ca="1">'Module C Corrected'!DN52-'Module C Initial'!DN52</f>
        <v>0</v>
      </c>
      <c r="W52" s="32">
        <f ca="1">'Module C Corrected'!DO52-'Module C Initial'!DO52</f>
        <v>0</v>
      </c>
      <c r="X52" s="32">
        <f ca="1">'Module C Corrected'!DP52-'Module C Initial'!DP52</f>
        <v>0</v>
      </c>
      <c r="Y52" s="32">
        <f ca="1">'Module C Corrected'!DQ52-'Module C Initial'!DQ52</f>
        <v>0</v>
      </c>
      <c r="Z52" s="32">
        <f ca="1">'Module C Corrected'!DR52-'Module C Initial'!DR52</f>
        <v>0</v>
      </c>
      <c r="AA52" s="32">
        <f ca="1">'Module C Corrected'!DS52-'Module C Initial'!DS52</f>
        <v>-6.0000000000000053E-2</v>
      </c>
      <c r="AB52" s="32">
        <f ca="1">'Module C Corrected'!DT52-'Module C Initial'!DT52</f>
        <v>-2.0000000000000018E-2</v>
      </c>
      <c r="AC52" s="31">
        <f ca="1">'Module C Corrected'!DU52-'Module C Initial'!DU52</f>
        <v>0</v>
      </c>
      <c r="AD52" s="31">
        <f ca="1">'Module C Corrected'!DV52-'Module C Initial'!DV52</f>
        <v>0</v>
      </c>
      <c r="AE52" s="31">
        <f ca="1">'Module C Corrected'!DW52-'Module C Initial'!DW52</f>
        <v>0</v>
      </c>
      <c r="AF52" s="31">
        <f ca="1">'Module C Corrected'!DX52-'Module C Initial'!DX52</f>
        <v>0</v>
      </c>
      <c r="AG52" s="31">
        <f ca="1">'Module C Corrected'!DY52-'Module C Initial'!DY52</f>
        <v>-0.12999999999999995</v>
      </c>
      <c r="AH52" s="31">
        <f ca="1">'Module C Corrected'!DZ52-'Module C Initial'!DZ52</f>
        <v>0</v>
      </c>
      <c r="AI52" s="31">
        <f ca="1">'Module C Corrected'!EA52-'Module C Initial'!EA52</f>
        <v>0</v>
      </c>
      <c r="AJ52" s="31">
        <f ca="1">'Module C Corrected'!EB52-'Module C Initial'!EB52</f>
        <v>0</v>
      </c>
      <c r="AK52" s="31">
        <f ca="1">'Module C Corrected'!EC52-'Module C Initial'!EC52</f>
        <v>0</v>
      </c>
      <c r="AL52" s="31">
        <f ca="1">'Module C Corrected'!ED52-'Module C Initial'!ED52</f>
        <v>0</v>
      </c>
      <c r="AM52" s="31">
        <f ca="1">'Module C Corrected'!EE52-'Module C Initial'!EE52</f>
        <v>-0.29999999999999982</v>
      </c>
      <c r="AN52" s="31">
        <f ca="1">'Module C Corrected'!EF52-'Module C Initial'!EF52</f>
        <v>-0.12999999999999989</v>
      </c>
      <c r="AO52" s="32">
        <f t="shared" ca="1" si="30"/>
        <v>0</v>
      </c>
      <c r="AP52" s="32">
        <f t="shared" ca="1" si="30"/>
        <v>0</v>
      </c>
      <c r="AQ52" s="32">
        <f t="shared" ca="1" si="30"/>
        <v>0</v>
      </c>
      <c r="AR52" s="32">
        <f t="shared" ca="1" si="30"/>
        <v>0</v>
      </c>
      <c r="AS52" s="32">
        <f t="shared" ca="1" si="30"/>
        <v>-0.64000000000000123</v>
      </c>
      <c r="AT52" s="32">
        <f t="shared" ca="1" si="30"/>
        <v>0</v>
      </c>
      <c r="AU52" s="32">
        <f t="shared" ca="1" si="30"/>
        <v>0</v>
      </c>
      <c r="AV52" s="32">
        <f t="shared" ca="1" si="30"/>
        <v>0</v>
      </c>
      <c r="AW52" s="32">
        <f t="shared" ca="1" si="30"/>
        <v>0</v>
      </c>
      <c r="AX52" s="32">
        <f t="shared" ca="1" si="30"/>
        <v>0</v>
      </c>
      <c r="AY52" s="32">
        <f t="shared" ca="1" si="30"/>
        <v>-1.5800000000000058</v>
      </c>
      <c r="AZ52" s="32">
        <f t="shared" ca="1" si="30"/>
        <v>-0.68000000000000105</v>
      </c>
      <c r="BA52" s="31">
        <f t="shared" ca="1" si="28"/>
        <v>0</v>
      </c>
      <c r="BB52" s="31">
        <f t="shared" ca="1" si="5"/>
        <v>0</v>
      </c>
      <c r="BC52" s="31">
        <f t="shared" ca="1" si="6"/>
        <v>0</v>
      </c>
      <c r="BD52" s="31">
        <f t="shared" ca="1" si="7"/>
        <v>0</v>
      </c>
      <c r="BE52" s="31">
        <f t="shared" ca="1" si="8"/>
        <v>-0.01</v>
      </c>
      <c r="BF52" s="31">
        <f t="shared" ca="1" si="9"/>
        <v>0</v>
      </c>
      <c r="BG52" s="31">
        <f t="shared" ca="1" si="10"/>
        <v>0</v>
      </c>
      <c r="BH52" s="31">
        <f t="shared" ca="1" si="11"/>
        <v>0</v>
      </c>
      <c r="BI52" s="31">
        <f t="shared" ca="1" si="12"/>
        <v>0</v>
      </c>
      <c r="BJ52" s="31">
        <f t="shared" ca="1" si="13"/>
        <v>0</v>
      </c>
      <c r="BK52" s="31">
        <f t="shared" ca="1" si="14"/>
        <v>-0.02</v>
      </c>
      <c r="BL52" s="31">
        <f t="shared" ca="1" si="15"/>
        <v>-0.01</v>
      </c>
      <c r="BM52" s="32">
        <f t="shared" ca="1" si="29"/>
        <v>0</v>
      </c>
      <c r="BN52" s="32">
        <f t="shared" ca="1" si="16"/>
        <v>0</v>
      </c>
      <c r="BO52" s="32">
        <f t="shared" ca="1" si="17"/>
        <v>0</v>
      </c>
      <c r="BP52" s="32">
        <f t="shared" ca="1" si="18"/>
        <v>0</v>
      </c>
      <c r="BQ52" s="32">
        <f t="shared" ca="1" si="19"/>
        <v>-0.65000000000000124</v>
      </c>
      <c r="BR52" s="32">
        <f t="shared" ca="1" si="20"/>
        <v>0</v>
      </c>
      <c r="BS52" s="32">
        <f t="shared" ca="1" si="21"/>
        <v>0</v>
      </c>
      <c r="BT52" s="32">
        <f t="shared" ca="1" si="22"/>
        <v>0</v>
      </c>
      <c r="BU52" s="32">
        <f t="shared" ca="1" si="23"/>
        <v>0</v>
      </c>
      <c r="BV52" s="32">
        <f t="shared" ca="1" si="24"/>
        <v>0</v>
      </c>
      <c r="BW52" s="32">
        <f t="shared" ca="1" si="25"/>
        <v>-1.6000000000000059</v>
      </c>
      <c r="BX52" s="32">
        <f t="shared" ca="1" si="26"/>
        <v>-0.69000000000000106</v>
      </c>
    </row>
    <row r="53" spans="1:76" x14ac:dyDescent="0.25">
      <c r="A53" t="s">
        <v>455</v>
      </c>
      <c r="B53" s="1" t="s">
        <v>67</v>
      </c>
      <c r="C53" t="str">
        <f t="shared" ca="1" si="2"/>
        <v>BCHEXP</v>
      </c>
      <c r="D53" t="str">
        <f t="shared" ca="1" si="3"/>
        <v>Alberta-BC Intertie - Export</v>
      </c>
      <c r="E53" s="31">
        <f ca="1">'Module C Corrected'!CW53-'Module C Initial'!CW53</f>
        <v>0</v>
      </c>
      <c r="F53" s="31">
        <f ca="1">'Module C Corrected'!CX53-'Module C Initial'!CX53</f>
        <v>0</v>
      </c>
      <c r="G53" s="31">
        <f ca="1">'Module C Corrected'!CY53-'Module C Initial'!CY53</f>
        <v>0</v>
      </c>
      <c r="H53" s="31">
        <f ca="1">'Module C Corrected'!CZ53-'Module C Initial'!CZ53</f>
        <v>0</v>
      </c>
      <c r="I53" s="31">
        <f ca="1">'Module C Corrected'!DA53-'Module C Initial'!DA53</f>
        <v>0</v>
      </c>
      <c r="J53" s="31">
        <f ca="1">'Module C Corrected'!DB53-'Module C Initial'!DB53</f>
        <v>0</v>
      </c>
      <c r="K53" s="31">
        <f ca="1">'Module C Corrected'!DC53-'Module C Initial'!DC53</f>
        <v>0</v>
      </c>
      <c r="L53" s="31">
        <f ca="1">'Module C Corrected'!DD53-'Module C Initial'!DD53</f>
        <v>0</v>
      </c>
      <c r="M53" s="31">
        <f ca="1">'Module C Corrected'!DE53-'Module C Initial'!DE53</f>
        <v>0.52000000000000313</v>
      </c>
      <c r="N53" s="31">
        <f ca="1">'Module C Corrected'!DF53-'Module C Initial'!DF53</f>
        <v>0</v>
      </c>
      <c r="O53" s="31">
        <f ca="1">'Module C Corrected'!DG53-'Module C Initial'!DG53</f>
        <v>0</v>
      </c>
      <c r="P53" s="31">
        <f ca="1">'Module C Corrected'!DH53-'Module C Initial'!DH53</f>
        <v>0</v>
      </c>
      <c r="Q53" s="32">
        <f ca="1">'Module C Corrected'!DI53-'Module C Initial'!DI53</f>
        <v>0</v>
      </c>
      <c r="R53" s="32">
        <f ca="1">'Module C Corrected'!DJ53-'Module C Initial'!DJ53</f>
        <v>0</v>
      </c>
      <c r="S53" s="32">
        <f ca="1">'Module C Corrected'!DK53-'Module C Initial'!DK53</f>
        <v>0</v>
      </c>
      <c r="T53" s="32">
        <f ca="1">'Module C Corrected'!DL53-'Module C Initial'!DL53</f>
        <v>0</v>
      </c>
      <c r="U53" s="32">
        <f ca="1">'Module C Corrected'!DM53-'Module C Initial'!DM53</f>
        <v>0</v>
      </c>
      <c r="V53" s="32">
        <f ca="1">'Module C Corrected'!DN53-'Module C Initial'!DN53</f>
        <v>0</v>
      </c>
      <c r="W53" s="32">
        <f ca="1">'Module C Corrected'!DO53-'Module C Initial'!DO53</f>
        <v>0</v>
      </c>
      <c r="X53" s="32">
        <f ca="1">'Module C Corrected'!DP53-'Module C Initial'!DP53</f>
        <v>0</v>
      </c>
      <c r="Y53" s="32">
        <f ca="1">'Module C Corrected'!DQ53-'Module C Initial'!DQ53</f>
        <v>0.03</v>
      </c>
      <c r="Z53" s="32">
        <f ca="1">'Module C Corrected'!DR53-'Module C Initial'!DR53</f>
        <v>0</v>
      </c>
      <c r="AA53" s="32">
        <f ca="1">'Module C Corrected'!DS53-'Module C Initial'!DS53</f>
        <v>0</v>
      </c>
      <c r="AB53" s="32">
        <f ca="1">'Module C Corrected'!DT53-'Module C Initial'!DT53</f>
        <v>0</v>
      </c>
      <c r="AC53" s="31">
        <f ca="1">'Module C Corrected'!DU53-'Module C Initial'!DU53</f>
        <v>0</v>
      </c>
      <c r="AD53" s="31">
        <f ca="1">'Module C Corrected'!DV53-'Module C Initial'!DV53</f>
        <v>0</v>
      </c>
      <c r="AE53" s="31">
        <f ca="1">'Module C Corrected'!DW53-'Module C Initial'!DW53</f>
        <v>0</v>
      </c>
      <c r="AF53" s="31">
        <f ca="1">'Module C Corrected'!DX53-'Module C Initial'!DX53</f>
        <v>0</v>
      </c>
      <c r="AG53" s="31">
        <f ca="1">'Module C Corrected'!DY53-'Module C Initial'!DY53</f>
        <v>0</v>
      </c>
      <c r="AH53" s="31">
        <f ca="1">'Module C Corrected'!DZ53-'Module C Initial'!DZ53</f>
        <v>0</v>
      </c>
      <c r="AI53" s="31">
        <f ca="1">'Module C Corrected'!EA53-'Module C Initial'!EA53</f>
        <v>0</v>
      </c>
      <c r="AJ53" s="31">
        <f ca="1">'Module C Corrected'!EB53-'Module C Initial'!EB53</f>
        <v>0</v>
      </c>
      <c r="AK53" s="31">
        <f ca="1">'Module C Corrected'!EC53-'Module C Initial'!EC53</f>
        <v>0.12999999999999989</v>
      </c>
      <c r="AL53" s="31">
        <f ca="1">'Module C Corrected'!ED53-'Module C Initial'!ED53</f>
        <v>0</v>
      </c>
      <c r="AM53" s="31">
        <f ca="1">'Module C Corrected'!EE53-'Module C Initial'!EE53</f>
        <v>0</v>
      </c>
      <c r="AN53" s="31">
        <f ca="1">'Module C Corrected'!EF53-'Module C Initial'!EF53</f>
        <v>0</v>
      </c>
      <c r="AO53" s="32">
        <f t="shared" ca="1" si="30"/>
        <v>0</v>
      </c>
      <c r="AP53" s="32">
        <f t="shared" ca="1" si="30"/>
        <v>0</v>
      </c>
      <c r="AQ53" s="32">
        <f t="shared" ca="1" si="30"/>
        <v>0</v>
      </c>
      <c r="AR53" s="32">
        <f t="shared" ca="1" si="30"/>
        <v>0</v>
      </c>
      <c r="AS53" s="32">
        <f t="shared" ca="1" si="30"/>
        <v>0</v>
      </c>
      <c r="AT53" s="32">
        <f t="shared" ca="1" si="30"/>
        <v>0</v>
      </c>
      <c r="AU53" s="32">
        <f t="shared" ca="1" si="30"/>
        <v>0</v>
      </c>
      <c r="AV53" s="32">
        <f t="shared" ca="1" si="30"/>
        <v>0</v>
      </c>
      <c r="AW53" s="32">
        <f t="shared" ca="1" si="30"/>
        <v>0.68000000000000305</v>
      </c>
      <c r="AX53" s="32">
        <f t="shared" ca="1" si="30"/>
        <v>0</v>
      </c>
      <c r="AY53" s="32">
        <f t="shared" ca="1" si="30"/>
        <v>0</v>
      </c>
      <c r="AZ53" s="32">
        <f t="shared" ca="1" si="30"/>
        <v>0</v>
      </c>
      <c r="BA53" s="31">
        <f t="shared" ca="1" si="28"/>
        <v>0</v>
      </c>
      <c r="BB53" s="31">
        <f t="shared" ca="1" si="5"/>
        <v>0</v>
      </c>
      <c r="BC53" s="31">
        <f t="shared" ca="1" si="6"/>
        <v>0</v>
      </c>
      <c r="BD53" s="31">
        <f t="shared" ca="1" si="7"/>
        <v>0</v>
      </c>
      <c r="BE53" s="31">
        <f t="shared" ca="1" si="8"/>
        <v>0</v>
      </c>
      <c r="BF53" s="31">
        <f t="shared" ca="1" si="9"/>
        <v>0</v>
      </c>
      <c r="BG53" s="31">
        <f t="shared" ca="1" si="10"/>
        <v>0</v>
      </c>
      <c r="BH53" s="31">
        <f t="shared" ca="1" si="11"/>
        <v>0</v>
      </c>
      <c r="BI53" s="31">
        <f t="shared" ca="1" si="12"/>
        <v>0.01</v>
      </c>
      <c r="BJ53" s="31">
        <f t="shared" ca="1" si="13"/>
        <v>0</v>
      </c>
      <c r="BK53" s="31">
        <f t="shared" ca="1" si="14"/>
        <v>0</v>
      </c>
      <c r="BL53" s="31">
        <f t="shared" ca="1" si="15"/>
        <v>0</v>
      </c>
      <c r="BM53" s="32">
        <f t="shared" ca="1" si="29"/>
        <v>0</v>
      </c>
      <c r="BN53" s="32">
        <f t="shared" ca="1" si="16"/>
        <v>0</v>
      </c>
      <c r="BO53" s="32">
        <f t="shared" ca="1" si="17"/>
        <v>0</v>
      </c>
      <c r="BP53" s="32">
        <f t="shared" ca="1" si="18"/>
        <v>0</v>
      </c>
      <c r="BQ53" s="32">
        <f t="shared" ca="1" si="19"/>
        <v>0</v>
      </c>
      <c r="BR53" s="32">
        <f t="shared" ca="1" si="20"/>
        <v>0</v>
      </c>
      <c r="BS53" s="32">
        <f t="shared" ca="1" si="21"/>
        <v>0</v>
      </c>
      <c r="BT53" s="32">
        <f t="shared" ca="1" si="22"/>
        <v>0</v>
      </c>
      <c r="BU53" s="32">
        <f t="shared" ca="1" si="23"/>
        <v>0.69000000000000306</v>
      </c>
      <c r="BV53" s="32">
        <f t="shared" ca="1" si="24"/>
        <v>0</v>
      </c>
      <c r="BW53" s="32">
        <f t="shared" ca="1" si="25"/>
        <v>0</v>
      </c>
      <c r="BX53" s="32">
        <f t="shared" ca="1" si="26"/>
        <v>0</v>
      </c>
    </row>
    <row r="54" spans="1:76" x14ac:dyDescent="0.25">
      <c r="A54" t="s">
        <v>454</v>
      </c>
      <c r="B54" s="1" t="s">
        <v>77</v>
      </c>
      <c r="C54" t="str">
        <f t="shared" ca="1" si="2"/>
        <v>BCHEXP</v>
      </c>
      <c r="D54" t="str">
        <f t="shared" ca="1" si="3"/>
        <v>Alberta-BC Intertie - Export</v>
      </c>
      <c r="E54" s="31">
        <f ca="1">'Module C Corrected'!CW54-'Module C Initial'!CW54</f>
        <v>0</v>
      </c>
      <c r="F54" s="31">
        <f ca="1">'Module C Corrected'!CX54-'Module C Initial'!CX54</f>
        <v>0</v>
      </c>
      <c r="G54" s="31">
        <f ca="1">'Module C Corrected'!CY54-'Module C Initial'!CY54</f>
        <v>0</v>
      </c>
      <c r="H54" s="31">
        <f ca="1">'Module C Corrected'!CZ54-'Module C Initial'!CZ54</f>
        <v>0.12999999999999901</v>
      </c>
      <c r="I54" s="31">
        <f ca="1">'Module C Corrected'!DA54-'Module C Initial'!DA54</f>
        <v>4.0300000000000296</v>
      </c>
      <c r="J54" s="31">
        <f ca="1">'Module C Corrected'!DB54-'Module C Initial'!DB54</f>
        <v>0.14000000000000057</v>
      </c>
      <c r="K54" s="31">
        <f ca="1">'Module C Corrected'!DC54-'Module C Initial'!DC54</f>
        <v>4.25</v>
      </c>
      <c r="L54" s="31">
        <f ca="1">'Module C Corrected'!DD54-'Module C Initial'!DD54</f>
        <v>0.32999999999999829</v>
      </c>
      <c r="M54" s="31">
        <f ca="1">'Module C Corrected'!DE54-'Module C Initial'!DE54</f>
        <v>5.9599999999999227</v>
      </c>
      <c r="N54" s="31">
        <f ca="1">'Module C Corrected'!DF54-'Module C Initial'!DF54</f>
        <v>4.0900000000000318</v>
      </c>
      <c r="O54" s="31">
        <f ca="1">'Module C Corrected'!DG54-'Module C Initial'!DG54</f>
        <v>0</v>
      </c>
      <c r="P54" s="31">
        <f ca="1">'Module C Corrected'!DH54-'Module C Initial'!DH54</f>
        <v>2.9699999999999704</v>
      </c>
      <c r="Q54" s="32">
        <f ca="1">'Module C Corrected'!DI54-'Module C Initial'!DI54</f>
        <v>0</v>
      </c>
      <c r="R54" s="32">
        <f ca="1">'Module C Corrected'!DJ54-'Module C Initial'!DJ54</f>
        <v>0</v>
      </c>
      <c r="S54" s="32">
        <f ca="1">'Module C Corrected'!DK54-'Module C Initial'!DK54</f>
        <v>0</v>
      </c>
      <c r="T54" s="32">
        <f ca="1">'Module C Corrected'!DL54-'Module C Initial'!DL54</f>
        <v>9.9999999999999534E-3</v>
      </c>
      <c r="U54" s="32">
        <f ca="1">'Module C Corrected'!DM54-'Module C Initial'!DM54</f>
        <v>0.19999999999999929</v>
      </c>
      <c r="V54" s="32">
        <f ca="1">'Module C Corrected'!DN54-'Module C Initial'!DN54</f>
        <v>1.0000000000000009E-2</v>
      </c>
      <c r="W54" s="32">
        <f ca="1">'Module C Corrected'!DO54-'Module C Initial'!DO54</f>
        <v>0.20999999999999996</v>
      </c>
      <c r="X54" s="32">
        <f ca="1">'Module C Corrected'!DP54-'Module C Initial'!DP54</f>
        <v>1.999999999999999E-2</v>
      </c>
      <c r="Y54" s="32">
        <f ca="1">'Module C Corrected'!DQ54-'Module C Initial'!DQ54</f>
        <v>0.30000000000000027</v>
      </c>
      <c r="Z54" s="32">
        <f ca="1">'Module C Corrected'!DR54-'Module C Initial'!DR54</f>
        <v>0.20999999999999996</v>
      </c>
      <c r="AA54" s="32">
        <f ca="1">'Module C Corrected'!DS54-'Module C Initial'!DS54</f>
        <v>0</v>
      </c>
      <c r="AB54" s="32">
        <f ca="1">'Module C Corrected'!DT54-'Module C Initial'!DT54</f>
        <v>0.14999999999999947</v>
      </c>
      <c r="AC54" s="31">
        <f ca="1">'Module C Corrected'!DU54-'Module C Initial'!DU54</f>
        <v>0</v>
      </c>
      <c r="AD54" s="31">
        <f ca="1">'Module C Corrected'!DV54-'Module C Initial'!DV54</f>
        <v>0</v>
      </c>
      <c r="AE54" s="31">
        <f ca="1">'Module C Corrected'!DW54-'Module C Initial'!DW54</f>
        <v>0</v>
      </c>
      <c r="AF54" s="31">
        <f ca="1">'Module C Corrected'!DX54-'Module C Initial'!DX54</f>
        <v>2.9999999999999805E-2</v>
      </c>
      <c r="AG54" s="31">
        <f ca="1">'Module C Corrected'!DY54-'Module C Initial'!DY54</f>
        <v>1.0599999999999952</v>
      </c>
      <c r="AH54" s="31">
        <f ca="1">'Module C Corrected'!DZ54-'Module C Initial'!DZ54</f>
        <v>4.0000000000000036E-2</v>
      </c>
      <c r="AI54" s="31">
        <f ca="1">'Module C Corrected'!EA54-'Module C Initial'!EA54</f>
        <v>1.0899999999999999</v>
      </c>
      <c r="AJ54" s="31">
        <f ca="1">'Module C Corrected'!EB54-'Module C Initial'!EB54</f>
        <v>8.9999999999999969E-2</v>
      </c>
      <c r="AK54" s="31">
        <f ca="1">'Module C Corrected'!EC54-'Module C Initial'!EC54</f>
        <v>1.5200000000000014</v>
      </c>
      <c r="AL54" s="31">
        <f ca="1">'Module C Corrected'!ED54-'Module C Initial'!ED54</f>
        <v>1.0299999999999976</v>
      </c>
      <c r="AM54" s="31">
        <f ca="1">'Module C Corrected'!EE54-'Module C Initial'!EE54</f>
        <v>0</v>
      </c>
      <c r="AN54" s="31">
        <f ca="1">'Module C Corrected'!EF54-'Module C Initial'!EF54</f>
        <v>0.73000000000000043</v>
      </c>
      <c r="AO54" s="32">
        <f t="shared" ca="1" si="30"/>
        <v>0</v>
      </c>
      <c r="AP54" s="32">
        <f t="shared" ca="1" si="30"/>
        <v>0</v>
      </c>
      <c r="AQ54" s="32">
        <f t="shared" ca="1" si="30"/>
        <v>0</v>
      </c>
      <c r="AR54" s="32">
        <f t="shared" ca="1" si="30"/>
        <v>0.16999999999999876</v>
      </c>
      <c r="AS54" s="32">
        <f t="shared" ca="1" si="30"/>
        <v>5.290000000000024</v>
      </c>
      <c r="AT54" s="32">
        <f t="shared" ca="1" si="30"/>
        <v>0.19000000000000061</v>
      </c>
      <c r="AU54" s="32">
        <f t="shared" ca="1" si="30"/>
        <v>5.55</v>
      </c>
      <c r="AV54" s="32">
        <f t="shared" ca="1" si="30"/>
        <v>0.43999999999999828</v>
      </c>
      <c r="AW54" s="32">
        <f t="shared" ca="1" si="30"/>
        <v>7.7799999999999248</v>
      </c>
      <c r="AX54" s="32">
        <f t="shared" ca="1" si="30"/>
        <v>5.3300000000000294</v>
      </c>
      <c r="AY54" s="32">
        <f t="shared" ca="1" si="30"/>
        <v>0</v>
      </c>
      <c r="AZ54" s="32">
        <f t="shared" ca="1" si="30"/>
        <v>3.8499999999999703</v>
      </c>
      <c r="BA54" s="31">
        <f t="shared" ca="1" si="28"/>
        <v>0</v>
      </c>
      <c r="BB54" s="31">
        <f t="shared" ca="1" si="5"/>
        <v>0</v>
      </c>
      <c r="BC54" s="31">
        <f t="shared" ca="1" si="6"/>
        <v>0</v>
      </c>
      <c r="BD54" s="31">
        <f t="shared" ca="1" si="7"/>
        <v>0</v>
      </c>
      <c r="BE54" s="31">
        <f t="shared" ca="1" si="8"/>
        <v>7.0000000000000007E-2</v>
      </c>
      <c r="BF54" s="31">
        <f t="shared" ca="1" si="9"/>
        <v>0</v>
      </c>
      <c r="BG54" s="31">
        <f t="shared" ca="1" si="10"/>
        <v>7.0000000000000007E-2</v>
      </c>
      <c r="BH54" s="31">
        <f t="shared" ca="1" si="11"/>
        <v>0.01</v>
      </c>
      <c r="BI54" s="31">
        <f t="shared" ca="1" si="12"/>
        <v>0.1</v>
      </c>
      <c r="BJ54" s="31">
        <f t="shared" ca="1" si="13"/>
        <v>7.0000000000000007E-2</v>
      </c>
      <c r="BK54" s="31">
        <f t="shared" ca="1" si="14"/>
        <v>0</v>
      </c>
      <c r="BL54" s="31">
        <f t="shared" ca="1" si="15"/>
        <v>0.05</v>
      </c>
      <c r="BM54" s="32">
        <f t="shared" ca="1" si="29"/>
        <v>0</v>
      </c>
      <c r="BN54" s="32">
        <f t="shared" ca="1" si="16"/>
        <v>0</v>
      </c>
      <c r="BO54" s="32">
        <f t="shared" ca="1" si="17"/>
        <v>0</v>
      </c>
      <c r="BP54" s="32">
        <f t="shared" ca="1" si="18"/>
        <v>0.16999999999999876</v>
      </c>
      <c r="BQ54" s="32">
        <f t="shared" ca="1" si="19"/>
        <v>5.3600000000000243</v>
      </c>
      <c r="BR54" s="32">
        <f t="shared" ca="1" si="20"/>
        <v>0.19000000000000061</v>
      </c>
      <c r="BS54" s="32">
        <f t="shared" ca="1" si="21"/>
        <v>5.62</v>
      </c>
      <c r="BT54" s="32">
        <f t="shared" ca="1" si="22"/>
        <v>0.44999999999999829</v>
      </c>
      <c r="BU54" s="32">
        <f t="shared" ca="1" si="23"/>
        <v>7.8799999999999244</v>
      </c>
      <c r="BV54" s="32">
        <f t="shared" ca="1" si="24"/>
        <v>5.4000000000000297</v>
      </c>
      <c r="BW54" s="32">
        <f t="shared" ca="1" si="25"/>
        <v>0</v>
      </c>
      <c r="BX54" s="32">
        <f t="shared" ca="1" si="26"/>
        <v>3.8999999999999702</v>
      </c>
    </row>
    <row r="55" spans="1:76" x14ac:dyDescent="0.25">
      <c r="A55" t="s">
        <v>497</v>
      </c>
      <c r="B55" s="1" t="s">
        <v>59</v>
      </c>
      <c r="C55" t="str">
        <f t="shared" ca="1" si="2"/>
        <v>ENC1</v>
      </c>
      <c r="D55" t="str">
        <f t="shared" ca="1" si="3"/>
        <v>Clover Bar #1</v>
      </c>
      <c r="E55" s="31">
        <f ca="1">'Module C Corrected'!CW55-'Module C Initial'!CW55</f>
        <v>-2022.9400000000173</v>
      </c>
      <c r="F55" s="31">
        <f ca="1">'Module C Corrected'!CX55-'Module C Initial'!CX55</f>
        <v>-2885.8000000000029</v>
      </c>
      <c r="G55" s="31">
        <f ca="1">'Module C Corrected'!CY55-'Module C Initial'!CY55</f>
        <v>-926.43000000000052</v>
      </c>
      <c r="H55" s="31">
        <f ca="1">'Module C Corrected'!CZ55-'Module C Initial'!CZ55</f>
        <v>-476.44999999999709</v>
      </c>
      <c r="I55" s="31">
        <f ca="1">'Module C Corrected'!DA55-'Module C Initial'!DA55</f>
        <v>-44.879999999999882</v>
      </c>
      <c r="J55" s="31">
        <f ca="1">'Module C Corrected'!DB55-'Module C Initial'!DB55</f>
        <v>-1243.6800000000003</v>
      </c>
      <c r="K55" s="31">
        <f ca="1">'Module C Corrected'!DC55-'Module C Initial'!DC55</f>
        <v>-487.18000000000029</v>
      </c>
      <c r="L55" s="31">
        <f ca="1">'Module C Corrected'!DD55-'Module C Initial'!DD55</f>
        <v>-923.56999999999971</v>
      </c>
      <c r="M55" s="31">
        <f ca="1">'Module C Corrected'!DE55-'Module C Initial'!DE55</f>
        <v>-507.56999999999965</v>
      </c>
      <c r="N55" s="31">
        <f ca="1">'Module C Corrected'!DF55-'Module C Initial'!DF55</f>
        <v>-187.84000000000015</v>
      </c>
      <c r="O55" s="31">
        <f ca="1">'Module C Corrected'!DG55-'Module C Initial'!DG55</f>
        <v>-2495.1999999999971</v>
      </c>
      <c r="P55" s="31">
        <f ca="1">'Module C Corrected'!DH55-'Module C Initial'!DH55</f>
        <v>-567.15999999999985</v>
      </c>
      <c r="Q55" s="32">
        <f ca="1">'Module C Corrected'!DI55-'Module C Initial'!DI55</f>
        <v>-101.15000000000003</v>
      </c>
      <c r="R55" s="32">
        <f ca="1">'Module C Corrected'!DJ55-'Module C Initial'!DJ55</f>
        <v>-144.29</v>
      </c>
      <c r="S55" s="32">
        <f ca="1">'Module C Corrected'!DK55-'Module C Initial'!DK55</f>
        <v>-46.319999999999993</v>
      </c>
      <c r="T55" s="32">
        <f ca="1">'Module C Corrected'!DL55-'Module C Initial'!DL55</f>
        <v>-23.820000000000007</v>
      </c>
      <c r="U55" s="32">
        <f ca="1">'Module C Corrected'!DM55-'Module C Initial'!DM55</f>
        <v>-2.25</v>
      </c>
      <c r="V55" s="32">
        <f ca="1">'Module C Corrected'!DN55-'Module C Initial'!DN55</f>
        <v>-62.19</v>
      </c>
      <c r="W55" s="32">
        <f ca="1">'Module C Corrected'!DO55-'Module C Initial'!DO55</f>
        <v>-24.36</v>
      </c>
      <c r="X55" s="32">
        <f ca="1">'Module C Corrected'!DP55-'Module C Initial'!DP55</f>
        <v>-46.179999999999993</v>
      </c>
      <c r="Y55" s="32">
        <f ca="1">'Module C Corrected'!DQ55-'Module C Initial'!DQ55</f>
        <v>-25.380000000000003</v>
      </c>
      <c r="Z55" s="32">
        <f ca="1">'Module C Corrected'!DR55-'Module C Initial'!DR55</f>
        <v>-9.39</v>
      </c>
      <c r="AA55" s="32">
        <f ca="1">'Module C Corrected'!DS55-'Module C Initial'!DS55</f>
        <v>-124.75999999999999</v>
      </c>
      <c r="AB55" s="32">
        <f ca="1">'Module C Corrected'!DT55-'Module C Initial'!DT55</f>
        <v>-28.36</v>
      </c>
      <c r="AC55" s="31">
        <f ca="1">'Module C Corrected'!DU55-'Module C Initial'!DU55</f>
        <v>-550.86999999999989</v>
      </c>
      <c r="AD55" s="31">
        <f ca="1">'Module C Corrected'!DV55-'Module C Initial'!DV55</f>
        <v>-779.09000000000015</v>
      </c>
      <c r="AE55" s="31">
        <f ca="1">'Module C Corrected'!DW55-'Module C Initial'!DW55</f>
        <v>-248.15999999999997</v>
      </c>
      <c r="AF55" s="31">
        <f ca="1">'Module C Corrected'!DX55-'Module C Initial'!DX55</f>
        <v>-126.50999999999993</v>
      </c>
      <c r="AG55" s="31">
        <f ca="1">'Module C Corrected'!DY55-'Module C Initial'!DY55</f>
        <v>-11.82</v>
      </c>
      <c r="AH55" s="31">
        <f ca="1">'Module C Corrected'!DZ55-'Module C Initial'!DZ55</f>
        <v>-324.52</v>
      </c>
      <c r="AI55" s="31">
        <f ca="1">'Module C Corrected'!EA55-'Module C Initial'!EA55</f>
        <v>-126.02000000000001</v>
      </c>
      <c r="AJ55" s="31">
        <f ca="1">'Module C Corrected'!EB55-'Module C Initial'!EB55</f>
        <v>-236.75</v>
      </c>
      <c r="AK55" s="31">
        <f ca="1">'Module C Corrected'!EC55-'Module C Initial'!EC55</f>
        <v>-128.92000000000002</v>
      </c>
      <c r="AL55" s="31">
        <f ca="1">'Module C Corrected'!ED55-'Module C Initial'!ED55</f>
        <v>-47.289999999999992</v>
      </c>
      <c r="AM55" s="31">
        <f ca="1">'Module C Corrected'!EE55-'Module C Initial'!EE55</f>
        <v>-622.31000000000017</v>
      </c>
      <c r="AN55" s="31">
        <f ca="1">'Module C Corrected'!EF55-'Module C Initial'!EF55</f>
        <v>-140.17000000000002</v>
      </c>
      <c r="AO55" s="32">
        <f t="shared" ca="1" si="30"/>
        <v>-2674.9600000000173</v>
      </c>
      <c r="AP55" s="32">
        <f t="shared" ca="1" si="30"/>
        <v>-3809.180000000003</v>
      </c>
      <c r="AQ55" s="32">
        <f t="shared" ca="1" si="30"/>
        <v>-1220.9100000000003</v>
      </c>
      <c r="AR55" s="32">
        <f t="shared" ca="1" si="30"/>
        <v>-626.77999999999702</v>
      </c>
      <c r="AS55" s="32">
        <f t="shared" ca="1" si="30"/>
        <v>-58.949999999999882</v>
      </c>
      <c r="AT55" s="32">
        <f t="shared" ca="1" si="30"/>
        <v>-1630.3900000000003</v>
      </c>
      <c r="AU55" s="32">
        <f t="shared" ca="1" si="30"/>
        <v>-637.56000000000029</v>
      </c>
      <c r="AV55" s="32">
        <f t="shared" ca="1" si="30"/>
        <v>-1206.4999999999995</v>
      </c>
      <c r="AW55" s="32">
        <f t="shared" ca="1" si="30"/>
        <v>-661.86999999999966</v>
      </c>
      <c r="AX55" s="32">
        <f t="shared" ca="1" si="30"/>
        <v>-244.52000000000012</v>
      </c>
      <c r="AY55" s="32">
        <f t="shared" ca="1" si="30"/>
        <v>-3242.2699999999977</v>
      </c>
      <c r="AZ55" s="32">
        <f t="shared" ca="1" si="30"/>
        <v>-735.68999999999983</v>
      </c>
      <c r="BA55" s="31">
        <f t="shared" ca="1" si="28"/>
        <v>-33.590000000000003</v>
      </c>
      <c r="BB55" s="31">
        <f t="shared" ca="1" si="5"/>
        <v>-47.91</v>
      </c>
      <c r="BC55" s="31">
        <f t="shared" ca="1" si="6"/>
        <v>-15.38</v>
      </c>
      <c r="BD55" s="31">
        <f t="shared" ca="1" si="7"/>
        <v>-7.91</v>
      </c>
      <c r="BE55" s="31">
        <f t="shared" ca="1" si="8"/>
        <v>-0.75</v>
      </c>
      <c r="BF55" s="31">
        <f t="shared" ca="1" si="9"/>
        <v>-20.65</v>
      </c>
      <c r="BG55" s="31">
        <f t="shared" ca="1" si="10"/>
        <v>-8.09</v>
      </c>
      <c r="BH55" s="31">
        <f t="shared" ca="1" si="11"/>
        <v>-15.33</v>
      </c>
      <c r="BI55" s="31">
        <f t="shared" ca="1" si="12"/>
        <v>-8.43</v>
      </c>
      <c r="BJ55" s="31">
        <f t="shared" ca="1" si="13"/>
        <v>-3.12</v>
      </c>
      <c r="BK55" s="31">
        <f t="shared" ca="1" si="14"/>
        <v>-41.43</v>
      </c>
      <c r="BL55" s="31">
        <f t="shared" ca="1" si="15"/>
        <v>-9.42</v>
      </c>
      <c r="BM55" s="32">
        <f t="shared" ca="1" si="29"/>
        <v>-2708.5500000000175</v>
      </c>
      <c r="BN55" s="32">
        <f t="shared" ca="1" si="16"/>
        <v>-3857.0900000000029</v>
      </c>
      <c r="BO55" s="32">
        <f t="shared" ca="1" si="17"/>
        <v>-1236.2900000000004</v>
      </c>
      <c r="BP55" s="32">
        <f t="shared" ca="1" si="18"/>
        <v>-634.68999999999699</v>
      </c>
      <c r="BQ55" s="32">
        <f t="shared" ca="1" si="19"/>
        <v>-59.699999999999882</v>
      </c>
      <c r="BR55" s="32">
        <f t="shared" ca="1" si="20"/>
        <v>-1651.0400000000004</v>
      </c>
      <c r="BS55" s="32">
        <f t="shared" ca="1" si="21"/>
        <v>-645.65000000000032</v>
      </c>
      <c r="BT55" s="32">
        <f t="shared" ca="1" si="22"/>
        <v>-1221.8299999999995</v>
      </c>
      <c r="BU55" s="32">
        <f t="shared" ca="1" si="23"/>
        <v>-670.29999999999961</v>
      </c>
      <c r="BV55" s="32">
        <f t="shared" ca="1" si="24"/>
        <v>-247.64000000000013</v>
      </c>
      <c r="BW55" s="32">
        <f t="shared" ca="1" si="25"/>
        <v>-3283.6999999999975</v>
      </c>
      <c r="BX55" s="32">
        <f t="shared" ca="1" si="26"/>
        <v>-745.10999999999979</v>
      </c>
    </row>
    <row r="56" spans="1:76" x14ac:dyDescent="0.25">
      <c r="A56" t="s">
        <v>497</v>
      </c>
      <c r="B56" s="1" t="s">
        <v>60</v>
      </c>
      <c r="C56" t="str">
        <f t="shared" ca="1" si="2"/>
        <v>ENC2</v>
      </c>
      <c r="D56" t="str">
        <f t="shared" ca="1" si="3"/>
        <v>Clover Bar #2</v>
      </c>
      <c r="E56" s="31">
        <f ca="1">'Module C Corrected'!CW56-'Module C Initial'!CW56</f>
        <v>-4061.1799999999939</v>
      </c>
      <c r="F56" s="31">
        <f ca="1">'Module C Corrected'!CX56-'Module C Initial'!CX56</f>
        <v>-6745.5100000000093</v>
      </c>
      <c r="G56" s="31">
        <f ca="1">'Module C Corrected'!CY56-'Module C Initial'!CY56</f>
        <v>-2000.9600000000069</v>
      </c>
      <c r="H56" s="31">
        <f ca="1">'Module C Corrected'!CZ56-'Module C Initial'!CZ56</f>
        <v>-1317.1199999999881</v>
      </c>
      <c r="I56" s="31">
        <f ca="1">'Module C Corrected'!DA56-'Module C Initial'!DA56</f>
        <v>-174.09000000000015</v>
      </c>
      <c r="J56" s="31">
        <f ca="1">'Module C Corrected'!DB56-'Module C Initial'!DB56</f>
        <v>-3131.1699999999837</v>
      </c>
      <c r="K56" s="31">
        <f ca="1">'Module C Corrected'!DC56-'Module C Initial'!DC56</f>
        <v>-1582.3499999999904</v>
      </c>
      <c r="L56" s="31">
        <f ca="1">'Module C Corrected'!DD56-'Module C Initial'!DD56</f>
        <v>-4631.2799999999988</v>
      </c>
      <c r="M56" s="31">
        <f ca="1">'Module C Corrected'!DE56-'Module C Initial'!DE56</f>
        <v>-2770.2700000000041</v>
      </c>
      <c r="N56" s="31">
        <f ca="1">'Module C Corrected'!DF56-'Module C Initial'!DF56</f>
        <v>-1179.3499999999985</v>
      </c>
      <c r="O56" s="31">
        <f ca="1">'Module C Corrected'!DG56-'Module C Initial'!DG56</f>
        <v>-5800.6900000000023</v>
      </c>
      <c r="P56" s="31">
        <f ca="1">'Module C Corrected'!DH56-'Module C Initial'!DH56</f>
        <v>-1937.1000000000058</v>
      </c>
      <c r="Q56" s="32">
        <f ca="1">'Module C Corrected'!DI56-'Module C Initial'!DI56</f>
        <v>-203.06</v>
      </c>
      <c r="R56" s="32">
        <f ca="1">'Module C Corrected'!DJ56-'Module C Initial'!DJ56</f>
        <v>-337.28</v>
      </c>
      <c r="S56" s="32">
        <f ca="1">'Module C Corrected'!DK56-'Module C Initial'!DK56</f>
        <v>-100.05000000000001</v>
      </c>
      <c r="T56" s="32">
        <f ca="1">'Module C Corrected'!DL56-'Module C Initial'!DL56</f>
        <v>-65.860000000000014</v>
      </c>
      <c r="U56" s="32">
        <f ca="1">'Module C Corrected'!DM56-'Module C Initial'!DM56</f>
        <v>-8.7000000000000028</v>
      </c>
      <c r="V56" s="32">
        <f ca="1">'Module C Corrected'!DN56-'Module C Initial'!DN56</f>
        <v>-156.55999999999995</v>
      </c>
      <c r="W56" s="32">
        <f ca="1">'Module C Corrected'!DO56-'Module C Initial'!DO56</f>
        <v>-79.109999999999957</v>
      </c>
      <c r="X56" s="32">
        <f ca="1">'Module C Corrected'!DP56-'Module C Initial'!DP56</f>
        <v>-231.56999999999994</v>
      </c>
      <c r="Y56" s="32">
        <f ca="1">'Module C Corrected'!DQ56-'Module C Initial'!DQ56</f>
        <v>-138.51</v>
      </c>
      <c r="Z56" s="32">
        <f ca="1">'Module C Corrected'!DR56-'Module C Initial'!DR56</f>
        <v>-58.970000000000006</v>
      </c>
      <c r="AA56" s="32">
        <f ca="1">'Module C Corrected'!DS56-'Module C Initial'!DS56</f>
        <v>-290.04000000000002</v>
      </c>
      <c r="AB56" s="32">
        <f ca="1">'Module C Corrected'!DT56-'Module C Initial'!DT56</f>
        <v>-96.85</v>
      </c>
      <c r="AC56" s="31">
        <f ca="1">'Module C Corrected'!DU56-'Module C Initial'!DU56</f>
        <v>-1105.8900000000001</v>
      </c>
      <c r="AD56" s="31">
        <f ca="1">'Module C Corrected'!DV56-'Module C Initial'!DV56</f>
        <v>-1821.1</v>
      </c>
      <c r="AE56" s="31">
        <f ca="1">'Module C Corrected'!DW56-'Module C Initial'!DW56</f>
        <v>-535.99</v>
      </c>
      <c r="AF56" s="31">
        <f ca="1">'Module C Corrected'!DX56-'Module C Initial'!DX56</f>
        <v>-349.73</v>
      </c>
      <c r="AG56" s="31">
        <f ca="1">'Module C Corrected'!DY56-'Module C Initial'!DY56</f>
        <v>-45.830000000000041</v>
      </c>
      <c r="AH56" s="31">
        <f ca="1">'Module C Corrected'!DZ56-'Module C Initial'!DZ56</f>
        <v>-817.02000000000044</v>
      </c>
      <c r="AI56" s="31">
        <f ca="1">'Module C Corrected'!EA56-'Module C Initial'!EA56</f>
        <v>-409.30999999999995</v>
      </c>
      <c r="AJ56" s="31">
        <f ca="1">'Module C Corrected'!EB56-'Module C Initial'!EB56</f>
        <v>-1187.1599999999999</v>
      </c>
      <c r="AK56" s="31">
        <f ca="1">'Module C Corrected'!EC56-'Module C Initial'!EC56</f>
        <v>-703.64000000000033</v>
      </c>
      <c r="AL56" s="31">
        <f ca="1">'Module C Corrected'!ED56-'Module C Initial'!ED56</f>
        <v>-296.89</v>
      </c>
      <c r="AM56" s="31">
        <f ca="1">'Module C Corrected'!EE56-'Module C Initial'!EE56</f>
        <v>-1446.71</v>
      </c>
      <c r="AN56" s="31">
        <f ca="1">'Module C Corrected'!EF56-'Module C Initial'!EF56</f>
        <v>-478.74</v>
      </c>
      <c r="AO56" s="32">
        <f t="shared" ca="1" si="30"/>
        <v>-5370.1299999999947</v>
      </c>
      <c r="AP56" s="32">
        <f t="shared" ca="1" si="30"/>
        <v>-8903.8900000000085</v>
      </c>
      <c r="AQ56" s="32">
        <f t="shared" ca="1" si="30"/>
        <v>-2637.0000000000073</v>
      </c>
      <c r="AR56" s="32">
        <f t="shared" ca="1" si="30"/>
        <v>-1732.7099999999882</v>
      </c>
      <c r="AS56" s="32">
        <f t="shared" ca="1" si="30"/>
        <v>-228.62000000000018</v>
      </c>
      <c r="AT56" s="32">
        <f t="shared" ca="1" si="30"/>
        <v>-4104.7499999999836</v>
      </c>
      <c r="AU56" s="32">
        <f t="shared" ca="1" si="30"/>
        <v>-2070.7699999999904</v>
      </c>
      <c r="AV56" s="32">
        <f t="shared" ca="1" si="30"/>
        <v>-6050.0099999999984</v>
      </c>
      <c r="AW56" s="32">
        <f t="shared" ca="1" si="30"/>
        <v>-3612.4200000000046</v>
      </c>
      <c r="AX56" s="32">
        <f t="shared" ca="1" si="30"/>
        <v>-1535.2099999999987</v>
      </c>
      <c r="AY56" s="32">
        <f t="shared" ca="1" si="30"/>
        <v>-7537.4400000000023</v>
      </c>
      <c r="AZ56" s="32">
        <f t="shared" ca="1" si="30"/>
        <v>-2512.690000000006</v>
      </c>
      <c r="BA56" s="31">
        <f t="shared" ca="1" si="28"/>
        <v>-67.430000000000007</v>
      </c>
      <c r="BB56" s="31">
        <f t="shared" ca="1" si="5"/>
        <v>-111.99</v>
      </c>
      <c r="BC56" s="31">
        <f t="shared" ca="1" si="6"/>
        <v>-33.22</v>
      </c>
      <c r="BD56" s="31">
        <f t="shared" ca="1" si="7"/>
        <v>-21.87</v>
      </c>
      <c r="BE56" s="31">
        <f t="shared" ca="1" si="8"/>
        <v>-2.89</v>
      </c>
      <c r="BF56" s="31">
        <f t="shared" ca="1" si="9"/>
        <v>-51.99</v>
      </c>
      <c r="BG56" s="31">
        <f t="shared" ca="1" si="10"/>
        <v>-26.27</v>
      </c>
      <c r="BH56" s="31">
        <f t="shared" ca="1" si="11"/>
        <v>-76.89</v>
      </c>
      <c r="BI56" s="31">
        <f t="shared" ca="1" si="12"/>
        <v>-45.99</v>
      </c>
      <c r="BJ56" s="31">
        <f t="shared" ca="1" si="13"/>
        <v>-19.579999999999998</v>
      </c>
      <c r="BK56" s="31">
        <f t="shared" ca="1" si="14"/>
        <v>-96.31</v>
      </c>
      <c r="BL56" s="31">
        <f t="shared" ca="1" si="15"/>
        <v>-32.159999999999997</v>
      </c>
      <c r="BM56" s="32">
        <f t="shared" ca="1" si="29"/>
        <v>-5437.5599999999949</v>
      </c>
      <c r="BN56" s="32">
        <f t="shared" ca="1" si="16"/>
        <v>-9015.8800000000083</v>
      </c>
      <c r="BO56" s="32">
        <f t="shared" ca="1" si="17"/>
        <v>-2670.2200000000071</v>
      </c>
      <c r="BP56" s="32">
        <f t="shared" ca="1" si="18"/>
        <v>-1754.5799999999881</v>
      </c>
      <c r="BQ56" s="32">
        <f t="shared" ca="1" si="19"/>
        <v>-231.51000000000016</v>
      </c>
      <c r="BR56" s="32">
        <f t="shared" ca="1" si="20"/>
        <v>-4156.7399999999834</v>
      </c>
      <c r="BS56" s="32">
        <f t="shared" ca="1" si="21"/>
        <v>-2097.0399999999904</v>
      </c>
      <c r="BT56" s="32">
        <f t="shared" ca="1" si="22"/>
        <v>-6126.8999999999987</v>
      </c>
      <c r="BU56" s="32">
        <f t="shared" ca="1" si="23"/>
        <v>-3658.4100000000044</v>
      </c>
      <c r="BV56" s="32">
        <f t="shared" ca="1" si="24"/>
        <v>-1554.7899999999986</v>
      </c>
      <c r="BW56" s="32">
        <f t="shared" ca="1" si="25"/>
        <v>-7633.7500000000027</v>
      </c>
      <c r="BX56" s="32">
        <f t="shared" ca="1" si="26"/>
        <v>-2544.8500000000058</v>
      </c>
    </row>
    <row r="57" spans="1:76" x14ac:dyDescent="0.25">
      <c r="A57" t="s">
        <v>497</v>
      </c>
      <c r="B57" s="1" t="s">
        <v>61</v>
      </c>
      <c r="C57" t="str">
        <f t="shared" ca="1" si="2"/>
        <v>ENC3</v>
      </c>
      <c r="D57" t="str">
        <f t="shared" ca="1" si="3"/>
        <v>Clover Bar #3</v>
      </c>
      <c r="E57" s="31">
        <f ca="1">'Module C Corrected'!CW57-'Module C Initial'!CW57</f>
        <v>236.11999999999534</v>
      </c>
      <c r="F57" s="31">
        <f ca="1">'Module C Corrected'!CX57-'Module C Initial'!CX57</f>
        <v>0</v>
      </c>
      <c r="G57" s="31">
        <f ca="1">'Module C Corrected'!CY57-'Module C Initial'!CY57</f>
        <v>0</v>
      </c>
      <c r="H57" s="31">
        <f ca="1">'Module C Corrected'!CZ57-'Module C Initial'!CZ57</f>
        <v>0</v>
      </c>
      <c r="I57" s="31">
        <f ca="1">'Module C Corrected'!DA57-'Module C Initial'!DA57</f>
        <v>0</v>
      </c>
      <c r="J57" s="31">
        <f ca="1">'Module C Corrected'!DB57-'Module C Initial'!DB57</f>
        <v>692.94000000000233</v>
      </c>
      <c r="K57" s="31">
        <f ca="1">'Module C Corrected'!DC57-'Module C Initial'!DC57</f>
        <v>488.88999999999942</v>
      </c>
      <c r="L57" s="31">
        <f ca="1">'Module C Corrected'!DD57-'Module C Initial'!DD57</f>
        <v>728.87999999997555</v>
      </c>
      <c r="M57" s="31">
        <f ca="1">'Module C Corrected'!DE57-'Module C Initial'!DE57</f>
        <v>489.96999999998661</v>
      </c>
      <c r="N57" s="31">
        <f ca="1">'Module C Corrected'!DF57-'Module C Initial'!DF57</f>
        <v>151.66000000000349</v>
      </c>
      <c r="O57" s="31">
        <f ca="1">'Module C Corrected'!DG57-'Module C Initial'!DG57</f>
        <v>1329.9200000000419</v>
      </c>
      <c r="P57" s="31">
        <f ca="1">'Module C Corrected'!DH57-'Module C Initial'!DH57</f>
        <v>393.85000000000582</v>
      </c>
      <c r="Q57" s="32">
        <f ca="1">'Module C Corrected'!DI57-'Module C Initial'!DI57</f>
        <v>11.810000000000002</v>
      </c>
      <c r="R57" s="32">
        <f ca="1">'Module C Corrected'!DJ57-'Module C Initial'!DJ57</f>
        <v>0</v>
      </c>
      <c r="S57" s="32">
        <f ca="1">'Module C Corrected'!DK57-'Module C Initial'!DK57</f>
        <v>0</v>
      </c>
      <c r="T57" s="32">
        <f ca="1">'Module C Corrected'!DL57-'Module C Initial'!DL57</f>
        <v>0</v>
      </c>
      <c r="U57" s="32">
        <f ca="1">'Module C Corrected'!DM57-'Module C Initial'!DM57</f>
        <v>0</v>
      </c>
      <c r="V57" s="32">
        <f ca="1">'Module C Corrected'!DN57-'Module C Initial'!DN57</f>
        <v>34.649999999999977</v>
      </c>
      <c r="W57" s="32">
        <f ca="1">'Module C Corrected'!DO57-'Module C Initial'!DO57</f>
        <v>24.450000000000003</v>
      </c>
      <c r="X57" s="32">
        <f ca="1">'Module C Corrected'!DP57-'Module C Initial'!DP57</f>
        <v>36.450000000000003</v>
      </c>
      <c r="Y57" s="32">
        <f ca="1">'Module C Corrected'!DQ57-'Module C Initial'!DQ57</f>
        <v>24.5</v>
      </c>
      <c r="Z57" s="32">
        <f ca="1">'Module C Corrected'!DR57-'Module C Initial'!DR57</f>
        <v>7.5900000000000034</v>
      </c>
      <c r="AA57" s="32">
        <f ca="1">'Module C Corrected'!DS57-'Module C Initial'!DS57</f>
        <v>66.5</v>
      </c>
      <c r="AB57" s="32">
        <f ca="1">'Module C Corrected'!DT57-'Module C Initial'!DT57</f>
        <v>19.689999999999998</v>
      </c>
      <c r="AC57" s="31">
        <f ca="1">'Module C Corrected'!DU57-'Module C Initial'!DU57</f>
        <v>64.300000000000068</v>
      </c>
      <c r="AD57" s="31">
        <f ca="1">'Module C Corrected'!DV57-'Module C Initial'!DV57</f>
        <v>0</v>
      </c>
      <c r="AE57" s="31">
        <f ca="1">'Module C Corrected'!DW57-'Module C Initial'!DW57</f>
        <v>0</v>
      </c>
      <c r="AF57" s="31">
        <f ca="1">'Module C Corrected'!DX57-'Module C Initial'!DX57</f>
        <v>0</v>
      </c>
      <c r="AG57" s="31">
        <f ca="1">'Module C Corrected'!DY57-'Module C Initial'!DY57</f>
        <v>0</v>
      </c>
      <c r="AH57" s="31">
        <f ca="1">'Module C Corrected'!DZ57-'Module C Initial'!DZ57</f>
        <v>180.80999999999995</v>
      </c>
      <c r="AI57" s="31">
        <f ca="1">'Module C Corrected'!EA57-'Module C Initial'!EA57</f>
        <v>126.46000000000001</v>
      </c>
      <c r="AJ57" s="31">
        <f ca="1">'Module C Corrected'!EB57-'Module C Initial'!EB57</f>
        <v>186.83999999999997</v>
      </c>
      <c r="AK57" s="31">
        <f ca="1">'Module C Corrected'!EC57-'Module C Initial'!EC57</f>
        <v>124.46000000000001</v>
      </c>
      <c r="AL57" s="31">
        <f ca="1">'Module C Corrected'!ED57-'Module C Initial'!ED57</f>
        <v>38.170000000000073</v>
      </c>
      <c r="AM57" s="31">
        <f ca="1">'Module C Corrected'!EE57-'Module C Initial'!EE57</f>
        <v>331.6899999999996</v>
      </c>
      <c r="AN57" s="31">
        <f ca="1">'Module C Corrected'!EF57-'Module C Initial'!EF57</f>
        <v>97.339999999999918</v>
      </c>
      <c r="AO57" s="32">
        <f t="shared" ca="1" si="30"/>
        <v>312.22999999999541</v>
      </c>
      <c r="AP57" s="32">
        <f t="shared" ca="1" si="30"/>
        <v>0</v>
      </c>
      <c r="AQ57" s="32">
        <f t="shared" ca="1" si="30"/>
        <v>0</v>
      </c>
      <c r="AR57" s="32">
        <f t="shared" ca="1" si="30"/>
        <v>0</v>
      </c>
      <c r="AS57" s="32">
        <f t="shared" ca="1" si="30"/>
        <v>0</v>
      </c>
      <c r="AT57" s="32">
        <f t="shared" ca="1" si="30"/>
        <v>908.40000000000225</v>
      </c>
      <c r="AU57" s="32">
        <f t="shared" ca="1" si="30"/>
        <v>639.7999999999995</v>
      </c>
      <c r="AV57" s="32">
        <f t="shared" ca="1" si="30"/>
        <v>952.16999999997552</v>
      </c>
      <c r="AW57" s="32">
        <f t="shared" ca="1" si="30"/>
        <v>638.92999999998665</v>
      </c>
      <c r="AX57" s="32">
        <f t="shared" ca="1" si="30"/>
        <v>197.42000000000357</v>
      </c>
      <c r="AY57" s="32">
        <f t="shared" ca="1" si="30"/>
        <v>1728.1100000000415</v>
      </c>
      <c r="AZ57" s="32">
        <f t="shared" ca="1" si="30"/>
        <v>510.88000000000574</v>
      </c>
      <c r="BA57" s="31">
        <f t="shared" ca="1" si="28"/>
        <v>3.92</v>
      </c>
      <c r="BB57" s="31">
        <f t="shared" ca="1" si="5"/>
        <v>0</v>
      </c>
      <c r="BC57" s="31">
        <f t="shared" ca="1" si="6"/>
        <v>0</v>
      </c>
      <c r="BD57" s="31">
        <f t="shared" ca="1" si="7"/>
        <v>0</v>
      </c>
      <c r="BE57" s="31">
        <f t="shared" ca="1" si="8"/>
        <v>0</v>
      </c>
      <c r="BF57" s="31">
        <f t="shared" ca="1" si="9"/>
        <v>11.5</v>
      </c>
      <c r="BG57" s="31">
        <f t="shared" ca="1" si="10"/>
        <v>8.1199999999999992</v>
      </c>
      <c r="BH57" s="31">
        <f t="shared" ca="1" si="11"/>
        <v>12.1</v>
      </c>
      <c r="BI57" s="31">
        <f t="shared" ca="1" si="12"/>
        <v>8.1300000000000008</v>
      </c>
      <c r="BJ57" s="31">
        <f t="shared" ca="1" si="13"/>
        <v>2.52</v>
      </c>
      <c r="BK57" s="31">
        <f t="shared" ca="1" si="14"/>
        <v>22.08</v>
      </c>
      <c r="BL57" s="31">
        <f t="shared" ca="1" si="15"/>
        <v>6.54</v>
      </c>
      <c r="BM57" s="32">
        <f t="shared" ca="1" si="29"/>
        <v>316.14999999999543</v>
      </c>
      <c r="BN57" s="32">
        <f t="shared" ca="1" si="16"/>
        <v>0</v>
      </c>
      <c r="BO57" s="32">
        <f t="shared" ca="1" si="17"/>
        <v>0</v>
      </c>
      <c r="BP57" s="32">
        <f t="shared" ca="1" si="18"/>
        <v>0</v>
      </c>
      <c r="BQ57" s="32">
        <f t="shared" ca="1" si="19"/>
        <v>0</v>
      </c>
      <c r="BR57" s="32">
        <f t="shared" ca="1" si="20"/>
        <v>919.90000000000225</v>
      </c>
      <c r="BS57" s="32">
        <f t="shared" ca="1" si="21"/>
        <v>647.9199999999995</v>
      </c>
      <c r="BT57" s="32">
        <f t="shared" ca="1" si="22"/>
        <v>964.26999999997554</v>
      </c>
      <c r="BU57" s="32">
        <f t="shared" ca="1" si="23"/>
        <v>647.05999999998664</v>
      </c>
      <c r="BV57" s="32">
        <f t="shared" ca="1" si="24"/>
        <v>199.94000000000358</v>
      </c>
      <c r="BW57" s="32">
        <f t="shared" ca="1" si="25"/>
        <v>1750.1900000000414</v>
      </c>
      <c r="BX57" s="32">
        <f t="shared" ca="1" si="26"/>
        <v>517.42000000000576</v>
      </c>
    </row>
    <row r="58" spans="1:76" x14ac:dyDescent="0.25">
      <c r="A58" t="s">
        <v>456</v>
      </c>
      <c r="B58" s="1" t="s">
        <v>135</v>
      </c>
      <c r="C58" t="str">
        <f t="shared" ca="1" si="2"/>
        <v>BCHIMP</v>
      </c>
      <c r="D58" t="str">
        <f t="shared" ca="1" si="3"/>
        <v>Alberta-BC Intertie - Import</v>
      </c>
      <c r="E58" s="31">
        <f ca="1">'Module C Corrected'!CW58-'Module C Initial'!CW58</f>
        <v>-993.55000000000291</v>
      </c>
      <c r="F58" s="31">
        <f ca="1">'Module C Corrected'!CX58-'Module C Initial'!CX58</f>
        <v>-2880.3099999999977</v>
      </c>
      <c r="G58" s="31">
        <f ca="1">'Module C Corrected'!CY58-'Module C Initial'!CY58</f>
        <v>-1052.4000000000015</v>
      </c>
      <c r="H58" s="31">
        <f ca="1">'Module C Corrected'!CZ58-'Module C Initial'!CZ58</f>
        <v>-1170.2099999999991</v>
      </c>
      <c r="I58" s="31">
        <f ca="1">'Module C Corrected'!DA58-'Module C Initial'!DA58</f>
        <v>-403.97999999999956</v>
      </c>
      <c r="J58" s="31">
        <f ca="1">'Module C Corrected'!DB58-'Module C Initial'!DB58</f>
        <v>-1359.7900000000009</v>
      </c>
      <c r="K58" s="31">
        <f ca="1">'Module C Corrected'!DC58-'Module C Initial'!DC58</f>
        <v>-1303.6100000000079</v>
      </c>
      <c r="L58" s="31">
        <f ca="1">'Module C Corrected'!DD58-'Module C Initial'!DD58</f>
        <v>-3194.9499999999971</v>
      </c>
      <c r="M58" s="31">
        <f ca="1">'Module C Corrected'!DE58-'Module C Initial'!DE58</f>
        <v>-2247.4100000000035</v>
      </c>
      <c r="N58" s="31">
        <f ca="1">'Module C Corrected'!DF58-'Module C Initial'!DF58</f>
        <v>-1366.9199999999983</v>
      </c>
      <c r="O58" s="31">
        <f ca="1">'Module C Corrected'!DG58-'Module C Initial'!DG58</f>
        <v>-2537.7299999999959</v>
      </c>
      <c r="P58" s="31">
        <f ca="1">'Module C Corrected'!DH58-'Module C Initial'!DH58</f>
        <v>-738.08000000000175</v>
      </c>
      <c r="Q58" s="32">
        <f ca="1">'Module C Corrected'!DI58-'Module C Initial'!DI58</f>
        <v>-49.680000000000064</v>
      </c>
      <c r="R58" s="32">
        <f ca="1">'Module C Corrected'!DJ58-'Module C Initial'!DJ58</f>
        <v>-144.01000000000022</v>
      </c>
      <c r="S58" s="32">
        <f ca="1">'Module C Corrected'!DK58-'Module C Initial'!DK58</f>
        <v>-52.620000000000005</v>
      </c>
      <c r="T58" s="32">
        <f ca="1">'Module C Corrected'!DL58-'Module C Initial'!DL58</f>
        <v>-58.509999999999991</v>
      </c>
      <c r="U58" s="32">
        <f ca="1">'Module C Corrected'!DM58-'Module C Initial'!DM58</f>
        <v>-20.200000000000003</v>
      </c>
      <c r="V58" s="32">
        <f ca="1">'Module C Corrected'!DN58-'Module C Initial'!DN58</f>
        <v>-67.990000000000009</v>
      </c>
      <c r="W58" s="32">
        <f ca="1">'Module C Corrected'!DO58-'Module C Initial'!DO58</f>
        <v>-65.179999999999836</v>
      </c>
      <c r="X58" s="32">
        <f ca="1">'Module C Corrected'!DP58-'Module C Initial'!DP58</f>
        <v>-159.74000000000024</v>
      </c>
      <c r="Y58" s="32">
        <f ca="1">'Module C Corrected'!DQ58-'Module C Initial'!DQ58</f>
        <v>-112.37000000000035</v>
      </c>
      <c r="Z58" s="32">
        <f ca="1">'Module C Corrected'!DR58-'Module C Initial'!DR58</f>
        <v>-68.350000000000023</v>
      </c>
      <c r="AA58" s="32">
        <f ca="1">'Module C Corrected'!DS58-'Module C Initial'!DS58</f>
        <v>-126.87999999999988</v>
      </c>
      <c r="AB58" s="32">
        <f ca="1">'Module C Corrected'!DT58-'Module C Initial'!DT58</f>
        <v>-36.910000000000025</v>
      </c>
      <c r="AC58" s="31">
        <f ca="1">'Module C Corrected'!DU58-'Module C Initial'!DU58</f>
        <v>-270.55000000000018</v>
      </c>
      <c r="AD58" s="31">
        <f ca="1">'Module C Corrected'!DV58-'Module C Initial'!DV58</f>
        <v>-777.60000000000036</v>
      </c>
      <c r="AE58" s="31">
        <f ca="1">'Module C Corrected'!DW58-'Module C Initial'!DW58</f>
        <v>-281.90000000000055</v>
      </c>
      <c r="AF58" s="31">
        <f ca="1">'Module C Corrected'!DX58-'Module C Initial'!DX58</f>
        <v>-310.72000000000003</v>
      </c>
      <c r="AG58" s="31">
        <f ca="1">'Module C Corrected'!DY58-'Module C Initial'!DY58</f>
        <v>-106.34999999999997</v>
      </c>
      <c r="AH58" s="31">
        <f ca="1">'Module C Corrected'!DZ58-'Module C Initial'!DZ58</f>
        <v>-354.81000000000006</v>
      </c>
      <c r="AI58" s="31">
        <f ca="1">'Module C Corrected'!EA58-'Module C Initial'!EA58</f>
        <v>-337.19999999999982</v>
      </c>
      <c r="AJ58" s="31">
        <f ca="1">'Module C Corrected'!EB58-'Module C Initial'!EB58</f>
        <v>-818.98000000000138</v>
      </c>
      <c r="AK58" s="31">
        <f ca="1">'Module C Corrected'!EC58-'Module C Initial'!EC58</f>
        <v>-570.84000000000015</v>
      </c>
      <c r="AL58" s="31">
        <f ca="1">'Module C Corrected'!ED58-'Module C Initial'!ED58</f>
        <v>-344.09999999999991</v>
      </c>
      <c r="AM58" s="31">
        <f ca="1">'Module C Corrected'!EE58-'Module C Initial'!EE58</f>
        <v>-632.90999999999985</v>
      </c>
      <c r="AN58" s="31">
        <f ca="1">'Module C Corrected'!EF58-'Module C Initial'!EF58</f>
        <v>-182.40999999999985</v>
      </c>
      <c r="AO58" s="32">
        <f t="shared" ca="1" si="30"/>
        <v>-1313.7800000000032</v>
      </c>
      <c r="AP58" s="32">
        <f t="shared" ca="1" si="30"/>
        <v>-3801.9199999999983</v>
      </c>
      <c r="AQ58" s="32">
        <f t="shared" ca="1" si="30"/>
        <v>-1386.9200000000019</v>
      </c>
      <c r="AR58" s="32">
        <f t="shared" ca="1" si="30"/>
        <v>-1539.4399999999991</v>
      </c>
      <c r="AS58" s="32">
        <f t="shared" ca="1" si="30"/>
        <v>-530.52999999999952</v>
      </c>
      <c r="AT58" s="32">
        <f t="shared" ca="1" si="30"/>
        <v>-1782.5900000000011</v>
      </c>
      <c r="AU58" s="32">
        <f t="shared" ca="1" si="30"/>
        <v>-1705.9900000000075</v>
      </c>
      <c r="AV58" s="32">
        <f t="shared" ca="1" si="30"/>
        <v>-4173.6699999999983</v>
      </c>
      <c r="AW58" s="32">
        <f t="shared" ca="1" si="30"/>
        <v>-2930.620000000004</v>
      </c>
      <c r="AX58" s="32">
        <f t="shared" ca="1" si="30"/>
        <v>-1779.3699999999981</v>
      </c>
      <c r="AY58" s="32">
        <f t="shared" ca="1" si="30"/>
        <v>-3297.5199999999959</v>
      </c>
      <c r="AZ58" s="32">
        <f t="shared" ca="1" si="30"/>
        <v>-957.40000000000168</v>
      </c>
      <c r="BA58" s="31">
        <f t="shared" ca="1" si="28"/>
        <v>-16.5</v>
      </c>
      <c r="BB58" s="31">
        <f t="shared" ca="1" si="5"/>
        <v>-47.82</v>
      </c>
      <c r="BC58" s="31">
        <f t="shared" ca="1" si="6"/>
        <v>-17.47</v>
      </c>
      <c r="BD58" s="31">
        <f t="shared" ca="1" si="7"/>
        <v>-19.43</v>
      </c>
      <c r="BE58" s="31">
        <f t="shared" ca="1" si="8"/>
        <v>-6.71</v>
      </c>
      <c r="BF58" s="31">
        <f t="shared" ca="1" si="9"/>
        <v>-22.58</v>
      </c>
      <c r="BG58" s="31">
        <f t="shared" ca="1" si="10"/>
        <v>-21.64</v>
      </c>
      <c r="BH58" s="31">
        <f t="shared" ca="1" si="11"/>
        <v>-53.04</v>
      </c>
      <c r="BI58" s="31">
        <f t="shared" ca="1" si="12"/>
        <v>-37.31</v>
      </c>
      <c r="BJ58" s="31">
        <f t="shared" ca="1" si="13"/>
        <v>-22.69</v>
      </c>
      <c r="BK58" s="31">
        <f t="shared" ca="1" si="14"/>
        <v>-42.13</v>
      </c>
      <c r="BL58" s="31">
        <f t="shared" ca="1" si="15"/>
        <v>-12.25</v>
      </c>
      <c r="BM58" s="32">
        <f t="shared" ca="1" si="29"/>
        <v>-1330.2800000000032</v>
      </c>
      <c r="BN58" s="32">
        <f t="shared" ca="1" si="16"/>
        <v>-3849.7399999999984</v>
      </c>
      <c r="BO58" s="32">
        <f t="shared" ca="1" si="17"/>
        <v>-1404.3900000000019</v>
      </c>
      <c r="BP58" s="32">
        <f t="shared" ca="1" si="18"/>
        <v>-1558.8699999999992</v>
      </c>
      <c r="BQ58" s="32">
        <f t="shared" ca="1" si="19"/>
        <v>-537.23999999999955</v>
      </c>
      <c r="BR58" s="32">
        <f t="shared" ca="1" si="20"/>
        <v>-1805.170000000001</v>
      </c>
      <c r="BS58" s="32">
        <f t="shared" ca="1" si="21"/>
        <v>-1727.6300000000076</v>
      </c>
      <c r="BT58" s="32">
        <f t="shared" ca="1" si="22"/>
        <v>-4226.7099999999982</v>
      </c>
      <c r="BU58" s="32">
        <f t="shared" ca="1" si="23"/>
        <v>-2967.9300000000039</v>
      </c>
      <c r="BV58" s="32">
        <f t="shared" ca="1" si="24"/>
        <v>-1802.0599999999981</v>
      </c>
      <c r="BW58" s="32">
        <f t="shared" ca="1" si="25"/>
        <v>-3339.649999999996</v>
      </c>
      <c r="BX58" s="32">
        <f t="shared" ca="1" si="26"/>
        <v>-969.65000000000168</v>
      </c>
    </row>
    <row r="59" spans="1:76" x14ac:dyDescent="0.25">
      <c r="A59" t="s">
        <v>456</v>
      </c>
      <c r="B59" s="1" t="s">
        <v>137</v>
      </c>
      <c r="C59" t="str">
        <f t="shared" ca="1" si="2"/>
        <v>BCHEXP</v>
      </c>
      <c r="D59" t="str">
        <f t="shared" ca="1" si="3"/>
        <v>Alberta-BC Intertie - Export</v>
      </c>
      <c r="E59" s="31">
        <f ca="1">'Module C Corrected'!CW59-'Module C Initial'!CW59</f>
        <v>0</v>
      </c>
      <c r="F59" s="31">
        <f ca="1">'Module C Corrected'!CX59-'Module C Initial'!CX59</f>
        <v>0</v>
      </c>
      <c r="G59" s="31">
        <f ca="1">'Module C Corrected'!CY59-'Module C Initial'!CY59</f>
        <v>0</v>
      </c>
      <c r="H59" s="31">
        <f ca="1">'Module C Corrected'!CZ59-'Module C Initial'!CZ59</f>
        <v>0.17999999999999972</v>
      </c>
      <c r="I59" s="31">
        <f ca="1">'Module C Corrected'!DA59-'Module C Initial'!DA59</f>
        <v>2.9900000000000091</v>
      </c>
      <c r="J59" s="31">
        <f ca="1">'Module C Corrected'!DB59-'Module C Initial'!DB59</f>
        <v>0.68000000000000682</v>
      </c>
      <c r="K59" s="31">
        <f ca="1">'Module C Corrected'!DC59-'Module C Initial'!DC59</f>
        <v>0.41000000000000369</v>
      </c>
      <c r="L59" s="31">
        <f ca="1">'Module C Corrected'!DD59-'Module C Initial'!DD59</f>
        <v>0</v>
      </c>
      <c r="M59" s="31">
        <f ca="1">'Module C Corrected'!DE59-'Module C Initial'!DE59</f>
        <v>0</v>
      </c>
      <c r="N59" s="31">
        <f ca="1">'Module C Corrected'!DF59-'Module C Initial'!DF59</f>
        <v>0</v>
      </c>
      <c r="O59" s="31">
        <f ca="1">'Module C Corrected'!DG59-'Module C Initial'!DG59</f>
        <v>0</v>
      </c>
      <c r="P59" s="31">
        <f ca="1">'Module C Corrected'!DH59-'Module C Initial'!DH59</f>
        <v>0</v>
      </c>
      <c r="Q59" s="32">
        <f ca="1">'Module C Corrected'!DI59-'Module C Initial'!DI59</f>
        <v>0</v>
      </c>
      <c r="R59" s="32">
        <f ca="1">'Module C Corrected'!DJ59-'Module C Initial'!DJ59</f>
        <v>0</v>
      </c>
      <c r="S59" s="32">
        <f ca="1">'Module C Corrected'!DK59-'Module C Initial'!DK59</f>
        <v>0</v>
      </c>
      <c r="T59" s="32">
        <f ca="1">'Module C Corrected'!DL59-'Module C Initial'!DL59</f>
        <v>1.0000000000000009E-2</v>
      </c>
      <c r="U59" s="32">
        <f ca="1">'Module C Corrected'!DM59-'Module C Initial'!DM59</f>
        <v>0.15000000000000036</v>
      </c>
      <c r="V59" s="32">
        <f ca="1">'Module C Corrected'!DN59-'Module C Initial'!DN59</f>
        <v>3.9999999999999813E-2</v>
      </c>
      <c r="W59" s="32">
        <f ca="1">'Module C Corrected'!DO59-'Module C Initial'!DO59</f>
        <v>1.999999999999999E-2</v>
      </c>
      <c r="X59" s="32">
        <f ca="1">'Module C Corrected'!DP59-'Module C Initial'!DP59</f>
        <v>0</v>
      </c>
      <c r="Y59" s="32">
        <f ca="1">'Module C Corrected'!DQ59-'Module C Initial'!DQ59</f>
        <v>0</v>
      </c>
      <c r="Z59" s="32">
        <f ca="1">'Module C Corrected'!DR59-'Module C Initial'!DR59</f>
        <v>0</v>
      </c>
      <c r="AA59" s="32">
        <f ca="1">'Module C Corrected'!DS59-'Module C Initial'!DS59</f>
        <v>0</v>
      </c>
      <c r="AB59" s="32">
        <f ca="1">'Module C Corrected'!DT59-'Module C Initial'!DT59</f>
        <v>0</v>
      </c>
      <c r="AC59" s="31">
        <f ca="1">'Module C Corrected'!DU59-'Module C Initial'!DU59</f>
        <v>0</v>
      </c>
      <c r="AD59" s="31">
        <f ca="1">'Module C Corrected'!DV59-'Module C Initial'!DV59</f>
        <v>0</v>
      </c>
      <c r="AE59" s="31">
        <f ca="1">'Module C Corrected'!DW59-'Module C Initial'!DW59</f>
        <v>0</v>
      </c>
      <c r="AF59" s="31">
        <f ca="1">'Module C Corrected'!DX59-'Module C Initial'!DX59</f>
        <v>4.0000000000000036E-2</v>
      </c>
      <c r="AG59" s="31">
        <f ca="1">'Module C Corrected'!DY59-'Module C Initial'!DY59</f>
        <v>0.78000000000000114</v>
      </c>
      <c r="AH59" s="31">
        <f ca="1">'Module C Corrected'!DZ59-'Module C Initial'!DZ59</f>
        <v>0.16999999999999993</v>
      </c>
      <c r="AI59" s="31">
        <f ca="1">'Module C Corrected'!EA59-'Module C Initial'!EA59</f>
        <v>9.9999999999999978E-2</v>
      </c>
      <c r="AJ59" s="31">
        <f ca="1">'Module C Corrected'!EB59-'Module C Initial'!EB59</f>
        <v>0</v>
      </c>
      <c r="AK59" s="31">
        <f ca="1">'Module C Corrected'!EC59-'Module C Initial'!EC59</f>
        <v>0</v>
      </c>
      <c r="AL59" s="31">
        <f ca="1">'Module C Corrected'!ED59-'Module C Initial'!ED59</f>
        <v>0</v>
      </c>
      <c r="AM59" s="31">
        <f ca="1">'Module C Corrected'!EE59-'Module C Initial'!EE59</f>
        <v>0</v>
      </c>
      <c r="AN59" s="31">
        <f ca="1">'Module C Corrected'!EF59-'Module C Initial'!EF59</f>
        <v>0</v>
      </c>
      <c r="AO59" s="32">
        <f t="shared" ca="1" si="30"/>
        <v>0</v>
      </c>
      <c r="AP59" s="32">
        <f t="shared" ca="1" si="30"/>
        <v>0</v>
      </c>
      <c r="AQ59" s="32">
        <f t="shared" ca="1" si="30"/>
        <v>0</v>
      </c>
      <c r="AR59" s="32">
        <f t="shared" ca="1" si="30"/>
        <v>0.22999999999999976</v>
      </c>
      <c r="AS59" s="32">
        <f t="shared" ca="1" si="30"/>
        <v>3.9200000000000106</v>
      </c>
      <c r="AT59" s="32">
        <f t="shared" ca="1" si="30"/>
        <v>0.89000000000000656</v>
      </c>
      <c r="AU59" s="32">
        <f t="shared" ca="1" si="30"/>
        <v>0.53000000000000369</v>
      </c>
      <c r="AV59" s="32">
        <f t="shared" ca="1" si="30"/>
        <v>0</v>
      </c>
      <c r="AW59" s="32">
        <f t="shared" ca="1" si="30"/>
        <v>0</v>
      </c>
      <c r="AX59" s="32">
        <f t="shared" ca="1" si="30"/>
        <v>0</v>
      </c>
      <c r="AY59" s="32">
        <f t="shared" ca="1" si="30"/>
        <v>0</v>
      </c>
      <c r="AZ59" s="32">
        <f t="shared" ca="1" si="30"/>
        <v>0</v>
      </c>
      <c r="BA59" s="31">
        <f t="shared" ca="1" si="28"/>
        <v>0</v>
      </c>
      <c r="BB59" s="31">
        <f t="shared" ca="1" si="5"/>
        <v>0</v>
      </c>
      <c r="BC59" s="31">
        <f t="shared" ca="1" si="6"/>
        <v>0</v>
      </c>
      <c r="BD59" s="31">
        <f t="shared" ca="1" si="7"/>
        <v>0</v>
      </c>
      <c r="BE59" s="31">
        <f t="shared" ca="1" si="8"/>
        <v>0.05</v>
      </c>
      <c r="BF59" s="31">
        <f t="shared" ca="1" si="9"/>
        <v>0.01</v>
      </c>
      <c r="BG59" s="31">
        <f t="shared" ca="1" si="10"/>
        <v>0.01</v>
      </c>
      <c r="BH59" s="31">
        <f t="shared" ca="1" si="11"/>
        <v>0</v>
      </c>
      <c r="BI59" s="31">
        <f t="shared" ca="1" si="12"/>
        <v>0</v>
      </c>
      <c r="BJ59" s="31">
        <f t="shared" ca="1" si="13"/>
        <v>0</v>
      </c>
      <c r="BK59" s="31">
        <f t="shared" ca="1" si="14"/>
        <v>0</v>
      </c>
      <c r="BL59" s="31">
        <f t="shared" ca="1" si="15"/>
        <v>0</v>
      </c>
      <c r="BM59" s="32">
        <f t="shared" ca="1" si="29"/>
        <v>0</v>
      </c>
      <c r="BN59" s="32">
        <f t="shared" ca="1" si="16"/>
        <v>0</v>
      </c>
      <c r="BO59" s="32">
        <f t="shared" ca="1" si="17"/>
        <v>0</v>
      </c>
      <c r="BP59" s="32">
        <f t="shared" ca="1" si="18"/>
        <v>0.22999999999999976</v>
      </c>
      <c r="BQ59" s="32">
        <f t="shared" ca="1" si="19"/>
        <v>3.9700000000000104</v>
      </c>
      <c r="BR59" s="32">
        <f t="shared" ca="1" si="20"/>
        <v>0.90000000000000657</v>
      </c>
      <c r="BS59" s="32">
        <f t="shared" ca="1" si="21"/>
        <v>0.5400000000000037</v>
      </c>
      <c r="BT59" s="32">
        <f t="shared" ca="1" si="22"/>
        <v>0</v>
      </c>
      <c r="BU59" s="32">
        <f t="shared" ca="1" si="23"/>
        <v>0</v>
      </c>
      <c r="BV59" s="32">
        <f t="shared" ca="1" si="24"/>
        <v>0</v>
      </c>
      <c r="BW59" s="32">
        <f t="shared" ca="1" si="25"/>
        <v>0</v>
      </c>
      <c r="BX59" s="32">
        <f t="shared" ca="1" si="26"/>
        <v>0</v>
      </c>
    </row>
    <row r="60" spans="1:76" x14ac:dyDescent="0.25">
      <c r="A60" t="s">
        <v>457</v>
      </c>
      <c r="B60" s="1" t="s">
        <v>106</v>
      </c>
      <c r="C60" t="str">
        <f t="shared" ca="1" si="2"/>
        <v>FNG1</v>
      </c>
      <c r="D60" t="str">
        <f t="shared" ca="1" si="3"/>
        <v>Fort Nelson</v>
      </c>
      <c r="E60" s="31">
        <f ca="1">'Module C Corrected'!CW60-'Module C Initial'!CW60</f>
        <v>2351.7200000000012</v>
      </c>
      <c r="F60" s="31">
        <f ca="1">'Module C Corrected'!CX60-'Module C Initial'!CX60</f>
        <v>3631.3399999999965</v>
      </c>
      <c r="G60" s="31">
        <f ca="1">'Module C Corrected'!CY60-'Module C Initial'!CY60</f>
        <v>1698.3199999999997</v>
      </c>
      <c r="H60" s="31">
        <f ca="1">'Module C Corrected'!CZ60-'Module C Initial'!CZ60</f>
        <v>1986.75</v>
      </c>
      <c r="I60" s="31">
        <f ca="1">'Module C Corrected'!DA60-'Module C Initial'!DA60</f>
        <v>1694.2799999999988</v>
      </c>
      <c r="J60" s="31">
        <f ca="1">'Module C Corrected'!DB60-'Module C Initial'!DB60</f>
        <v>179.57999999999993</v>
      </c>
      <c r="K60" s="31">
        <f ca="1">'Module C Corrected'!DC60-'Module C Initial'!DC60</f>
        <v>0</v>
      </c>
      <c r="L60" s="31">
        <f ca="1">'Module C Corrected'!DD60-'Module C Initial'!DD60</f>
        <v>0</v>
      </c>
      <c r="M60" s="31">
        <f ca="1">'Module C Corrected'!DE60-'Module C Initial'!DE60</f>
        <v>2146.6199999999953</v>
      </c>
      <c r="N60" s="31">
        <f ca="1">'Module C Corrected'!DF60-'Module C Initial'!DF60</f>
        <v>2500.0099999999948</v>
      </c>
      <c r="O60" s="31">
        <f ca="1">'Module C Corrected'!DG60-'Module C Initial'!DG60</f>
        <v>903.78000000000247</v>
      </c>
      <c r="P60" s="31">
        <f ca="1">'Module C Corrected'!DH60-'Module C Initial'!DH60</f>
        <v>1504.2899999999936</v>
      </c>
      <c r="Q60" s="32">
        <f ca="1">'Module C Corrected'!DI60-'Module C Initial'!DI60</f>
        <v>117.58000000000038</v>
      </c>
      <c r="R60" s="32">
        <f ca="1">'Module C Corrected'!DJ60-'Module C Initial'!DJ60</f>
        <v>181.5600000000004</v>
      </c>
      <c r="S60" s="32">
        <f ca="1">'Module C Corrected'!DK60-'Module C Initial'!DK60</f>
        <v>84.919999999999845</v>
      </c>
      <c r="T60" s="32">
        <f ca="1">'Module C Corrected'!DL60-'Module C Initial'!DL60</f>
        <v>99.329999999999927</v>
      </c>
      <c r="U60" s="32">
        <f ca="1">'Module C Corrected'!DM60-'Module C Initial'!DM60</f>
        <v>84.720000000000255</v>
      </c>
      <c r="V60" s="32">
        <f ca="1">'Module C Corrected'!DN60-'Module C Initial'!DN60</f>
        <v>8.9799999999999898</v>
      </c>
      <c r="W60" s="32">
        <f ca="1">'Module C Corrected'!DO60-'Module C Initial'!DO60</f>
        <v>0</v>
      </c>
      <c r="X60" s="32">
        <f ca="1">'Module C Corrected'!DP60-'Module C Initial'!DP60</f>
        <v>0</v>
      </c>
      <c r="Y60" s="32">
        <f ca="1">'Module C Corrected'!DQ60-'Module C Initial'!DQ60</f>
        <v>107.32999999999993</v>
      </c>
      <c r="Z60" s="32">
        <f ca="1">'Module C Corrected'!DR60-'Module C Initial'!DR60</f>
        <v>125</v>
      </c>
      <c r="AA60" s="32">
        <f ca="1">'Module C Corrected'!DS60-'Module C Initial'!DS60</f>
        <v>45.190000000000055</v>
      </c>
      <c r="AB60" s="32">
        <f ca="1">'Module C Corrected'!DT60-'Module C Initial'!DT60</f>
        <v>75.2199999999998</v>
      </c>
      <c r="AC60" s="31">
        <f ca="1">'Module C Corrected'!DU60-'Module C Initial'!DU60</f>
        <v>640.39000000000124</v>
      </c>
      <c r="AD60" s="31">
        <f ca="1">'Module C Corrected'!DV60-'Module C Initial'!DV60</f>
        <v>980.36000000000058</v>
      </c>
      <c r="AE60" s="31">
        <f ca="1">'Module C Corrected'!DW60-'Module C Initial'!DW60</f>
        <v>454.90999999999985</v>
      </c>
      <c r="AF60" s="31">
        <f ca="1">'Module C Corrected'!DX60-'Module C Initial'!DX60</f>
        <v>527.54000000000087</v>
      </c>
      <c r="AG60" s="31">
        <f ca="1">'Module C Corrected'!DY60-'Module C Initial'!DY60</f>
        <v>446.05000000000109</v>
      </c>
      <c r="AH60" s="31">
        <f ca="1">'Module C Corrected'!DZ60-'Module C Initial'!DZ60</f>
        <v>46.850000000000136</v>
      </c>
      <c r="AI60" s="31">
        <f ca="1">'Module C Corrected'!EA60-'Module C Initial'!EA60</f>
        <v>0</v>
      </c>
      <c r="AJ60" s="31">
        <f ca="1">'Module C Corrected'!EB60-'Module C Initial'!EB60</f>
        <v>0</v>
      </c>
      <c r="AK60" s="31">
        <f ca="1">'Module C Corrected'!EC60-'Module C Initial'!EC60</f>
        <v>545.23999999999796</v>
      </c>
      <c r="AL60" s="31">
        <f ca="1">'Module C Corrected'!ED60-'Module C Initial'!ED60</f>
        <v>629.35000000000218</v>
      </c>
      <c r="AM60" s="31">
        <f ca="1">'Module C Corrected'!EE60-'Module C Initial'!EE60</f>
        <v>225.40999999999985</v>
      </c>
      <c r="AN60" s="31">
        <f ca="1">'Module C Corrected'!EF60-'Module C Initial'!EF60</f>
        <v>371.78000000000065</v>
      </c>
      <c r="AO60" s="32">
        <f t="shared" ca="1" si="30"/>
        <v>3109.6900000000028</v>
      </c>
      <c r="AP60" s="32">
        <f t="shared" ca="1" si="30"/>
        <v>4793.2599999999975</v>
      </c>
      <c r="AQ60" s="32">
        <f t="shared" ca="1" si="30"/>
        <v>2238.1499999999996</v>
      </c>
      <c r="AR60" s="32">
        <f t="shared" ca="1" si="30"/>
        <v>2613.6200000000008</v>
      </c>
      <c r="AS60" s="32">
        <f t="shared" ca="1" si="30"/>
        <v>2225.0500000000002</v>
      </c>
      <c r="AT60" s="32">
        <f t="shared" ca="1" si="30"/>
        <v>235.41000000000005</v>
      </c>
      <c r="AU60" s="32">
        <f t="shared" ca="1" si="30"/>
        <v>0</v>
      </c>
      <c r="AV60" s="32">
        <f t="shared" ca="1" si="30"/>
        <v>0</v>
      </c>
      <c r="AW60" s="32">
        <f t="shared" ca="1" si="30"/>
        <v>2799.1899999999932</v>
      </c>
      <c r="AX60" s="32">
        <f t="shared" ca="1" si="30"/>
        <v>3254.3599999999969</v>
      </c>
      <c r="AY60" s="32">
        <f t="shared" ca="1" si="30"/>
        <v>1174.3800000000024</v>
      </c>
      <c r="AZ60" s="32">
        <f t="shared" ca="1" si="30"/>
        <v>1951.2899999999941</v>
      </c>
      <c r="BA60" s="31">
        <f t="shared" ca="1" si="28"/>
        <v>39.04</v>
      </c>
      <c r="BB60" s="31">
        <f t="shared" ca="1" si="5"/>
        <v>60.29</v>
      </c>
      <c r="BC60" s="31">
        <f t="shared" ca="1" si="6"/>
        <v>28.2</v>
      </c>
      <c r="BD60" s="31">
        <f t="shared" ca="1" si="7"/>
        <v>32.99</v>
      </c>
      <c r="BE60" s="31">
        <f t="shared" ca="1" si="8"/>
        <v>28.13</v>
      </c>
      <c r="BF60" s="31">
        <f t="shared" ca="1" si="9"/>
        <v>2.98</v>
      </c>
      <c r="BG60" s="31">
        <f t="shared" ca="1" si="10"/>
        <v>0</v>
      </c>
      <c r="BH60" s="31">
        <f t="shared" ca="1" si="11"/>
        <v>0</v>
      </c>
      <c r="BI60" s="31">
        <f t="shared" ca="1" si="12"/>
        <v>35.64</v>
      </c>
      <c r="BJ60" s="31">
        <f t="shared" ca="1" si="13"/>
        <v>41.51</v>
      </c>
      <c r="BK60" s="31">
        <f t="shared" ca="1" si="14"/>
        <v>15.01</v>
      </c>
      <c r="BL60" s="31">
        <f t="shared" ca="1" si="15"/>
        <v>24.98</v>
      </c>
      <c r="BM60" s="32">
        <f t="shared" ca="1" si="29"/>
        <v>3148.7300000000027</v>
      </c>
      <c r="BN60" s="32">
        <f t="shared" ca="1" si="16"/>
        <v>4853.5499999999975</v>
      </c>
      <c r="BO60" s="32">
        <f t="shared" ca="1" si="17"/>
        <v>2266.3499999999995</v>
      </c>
      <c r="BP60" s="32">
        <f t="shared" ca="1" si="18"/>
        <v>2646.6100000000006</v>
      </c>
      <c r="BQ60" s="32">
        <f t="shared" ca="1" si="19"/>
        <v>2253.1800000000003</v>
      </c>
      <c r="BR60" s="32">
        <f t="shared" ca="1" si="20"/>
        <v>238.39000000000004</v>
      </c>
      <c r="BS60" s="32">
        <f t="shared" ca="1" si="21"/>
        <v>0</v>
      </c>
      <c r="BT60" s="32">
        <f t="shared" ca="1" si="22"/>
        <v>0</v>
      </c>
      <c r="BU60" s="32">
        <f t="shared" ca="1" si="23"/>
        <v>2834.8299999999931</v>
      </c>
      <c r="BV60" s="32">
        <f t="shared" ca="1" si="24"/>
        <v>3295.8699999999972</v>
      </c>
      <c r="BW60" s="32">
        <f t="shared" ca="1" si="25"/>
        <v>1189.3900000000024</v>
      </c>
      <c r="BX60" s="32">
        <f t="shared" ca="1" si="26"/>
        <v>1976.2699999999941</v>
      </c>
    </row>
    <row r="61" spans="1:76" x14ac:dyDescent="0.25">
      <c r="A61" t="s">
        <v>444</v>
      </c>
      <c r="B61" s="1" t="s">
        <v>127</v>
      </c>
      <c r="C61" t="str">
        <f t="shared" ca="1" si="2"/>
        <v>GHO</v>
      </c>
      <c r="D61" t="str">
        <f t="shared" ca="1" si="3"/>
        <v>Ghost Hydro Facility</v>
      </c>
      <c r="E61" s="31">
        <f ca="1">'Module C Corrected'!CW61-'Module C Initial'!CW61</f>
        <v>355.67999999999665</v>
      </c>
      <c r="F61" s="31">
        <f ca="1">'Module C Corrected'!CX61-'Module C Initial'!CX61</f>
        <v>479.21999999999753</v>
      </c>
      <c r="G61" s="31">
        <f ca="1">'Module C Corrected'!CY61-'Module C Initial'!CY61</f>
        <v>183.92999999999847</v>
      </c>
      <c r="H61" s="31">
        <f ca="1">'Module C Corrected'!CZ61-'Module C Initial'!CZ61</f>
        <v>198.15999999999985</v>
      </c>
      <c r="I61" s="31">
        <f ca="1">'Module C Corrected'!DA61-'Module C Initial'!DA61</f>
        <v>198.61000000000058</v>
      </c>
      <c r="J61" s="31">
        <f ca="1">'Module C Corrected'!DB61-'Module C Initial'!DB61</f>
        <v>784.90000000000146</v>
      </c>
      <c r="K61" s="31">
        <f ca="1">'Module C Corrected'!DC61-'Module C Initial'!DC61</f>
        <v>671.59999999999127</v>
      </c>
      <c r="L61" s="31">
        <f ca="1">'Module C Corrected'!DD61-'Module C Initial'!DD61</f>
        <v>951.15000000000873</v>
      </c>
      <c r="M61" s="31">
        <f ca="1">'Module C Corrected'!DE61-'Module C Initial'!DE61</f>
        <v>619.08000000000175</v>
      </c>
      <c r="N61" s="31">
        <f ca="1">'Module C Corrected'!DF61-'Module C Initial'!DF61</f>
        <v>402.09999999999854</v>
      </c>
      <c r="O61" s="31">
        <f ca="1">'Module C Corrected'!DG61-'Module C Initial'!DG61</f>
        <v>470.79000000000087</v>
      </c>
      <c r="P61" s="31">
        <f ca="1">'Module C Corrected'!DH61-'Module C Initial'!DH61</f>
        <v>208.25</v>
      </c>
      <c r="Q61" s="32">
        <f ca="1">'Module C Corrected'!DI61-'Module C Initial'!DI61</f>
        <v>17.789999999999992</v>
      </c>
      <c r="R61" s="32">
        <f ca="1">'Module C Corrected'!DJ61-'Module C Initial'!DJ61</f>
        <v>23.960000000000008</v>
      </c>
      <c r="S61" s="32">
        <f ca="1">'Module C Corrected'!DK61-'Module C Initial'!DK61</f>
        <v>9.1899999999999977</v>
      </c>
      <c r="T61" s="32">
        <f ca="1">'Module C Corrected'!DL61-'Module C Initial'!DL61</f>
        <v>9.9099999999999682</v>
      </c>
      <c r="U61" s="32">
        <f ca="1">'Module C Corrected'!DM61-'Module C Initial'!DM61</f>
        <v>9.9300000000000068</v>
      </c>
      <c r="V61" s="32">
        <f ca="1">'Module C Corrected'!DN61-'Module C Initial'!DN61</f>
        <v>39.25</v>
      </c>
      <c r="W61" s="32">
        <f ca="1">'Module C Corrected'!DO61-'Module C Initial'!DO61</f>
        <v>33.580000000000155</v>
      </c>
      <c r="X61" s="32">
        <f ca="1">'Module C Corrected'!DP61-'Module C Initial'!DP61</f>
        <v>47.559999999999945</v>
      </c>
      <c r="Y61" s="32">
        <f ca="1">'Module C Corrected'!DQ61-'Module C Initial'!DQ61</f>
        <v>30.950000000000045</v>
      </c>
      <c r="Z61" s="32">
        <f ca="1">'Module C Corrected'!DR61-'Module C Initial'!DR61</f>
        <v>20.100000000000023</v>
      </c>
      <c r="AA61" s="32">
        <f ca="1">'Module C Corrected'!DS61-'Module C Initial'!DS61</f>
        <v>23.539999999999964</v>
      </c>
      <c r="AB61" s="32">
        <f ca="1">'Module C Corrected'!DT61-'Module C Initial'!DT61</f>
        <v>10.409999999999968</v>
      </c>
      <c r="AC61" s="31">
        <f ca="1">'Module C Corrected'!DU61-'Module C Initial'!DU61</f>
        <v>96.850000000000023</v>
      </c>
      <c r="AD61" s="31">
        <f ca="1">'Module C Corrected'!DV61-'Module C Initial'!DV61</f>
        <v>129.38</v>
      </c>
      <c r="AE61" s="31">
        <f ca="1">'Module C Corrected'!DW61-'Module C Initial'!DW61</f>
        <v>49.259999999999991</v>
      </c>
      <c r="AF61" s="31">
        <f ca="1">'Module C Corrected'!DX61-'Module C Initial'!DX61</f>
        <v>52.620000000000118</v>
      </c>
      <c r="AG61" s="31">
        <f ca="1">'Module C Corrected'!DY61-'Module C Initial'!DY61</f>
        <v>52.289999999999964</v>
      </c>
      <c r="AH61" s="31">
        <f ca="1">'Module C Corrected'!DZ61-'Module C Initial'!DZ61</f>
        <v>204.79999999999927</v>
      </c>
      <c r="AI61" s="31">
        <f ca="1">'Module C Corrected'!EA61-'Module C Initial'!EA61</f>
        <v>173.72999999999956</v>
      </c>
      <c r="AJ61" s="31">
        <f ca="1">'Module C Corrected'!EB61-'Module C Initial'!EB61</f>
        <v>243.80999999999949</v>
      </c>
      <c r="AK61" s="31">
        <f ca="1">'Module C Corrected'!EC61-'Module C Initial'!EC61</f>
        <v>157.25</v>
      </c>
      <c r="AL61" s="31">
        <f ca="1">'Module C Corrected'!ED61-'Module C Initial'!ED61</f>
        <v>101.22999999999956</v>
      </c>
      <c r="AM61" s="31">
        <f ca="1">'Module C Corrected'!EE61-'Module C Initial'!EE61</f>
        <v>117.42000000000007</v>
      </c>
      <c r="AN61" s="31">
        <f ca="1">'Module C Corrected'!EF61-'Module C Initial'!EF61</f>
        <v>51.4699999999998</v>
      </c>
      <c r="AO61" s="32">
        <f t="shared" ca="1" si="30"/>
        <v>470.31999999999664</v>
      </c>
      <c r="AP61" s="32">
        <f t="shared" ca="1" si="30"/>
        <v>632.55999999999756</v>
      </c>
      <c r="AQ61" s="32">
        <f t="shared" ca="1" si="30"/>
        <v>242.37999999999846</v>
      </c>
      <c r="AR61" s="32">
        <f t="shared" ca="1" si="30"/>
        <v>260.68999999999994</v>
      </c>
      <c r="AS61" s="32">
        <f t="shared" ca="1" si="30"/>
        <v>260.83000000000055</v>
      </c>
      <c r="AT61" s="32">
        <f t="shared" ca="1" si="30"/>
        <v>1028.9500000000007</v>
      </c>
      <c r="AU61" s="32">
        <f t="shared" ca="1" si="30"/>
        <v>878.90999999999099</v>
      </c>
      <c r="AV61" s="32">
        <f t="shared" ca="1" si="30"/>
        <v>1242.5200000000082</v>
      </c>
      <c r="AW61" s="32">
        <f t="shared" ca="1" si="30"/>
        <v>807.28000000000179</v>
      </c>
      <c r="AX61" s="32">
        <f t="shared" ca="1" si="30"/>
        <v>523.42999999999813</v>
      </c>
      <c r="AY61" s="32">
        <f t="shared" ca="1" si="30"/>
        <v>611.75000000000091</v>
      </c>
      <c r="AZ61" s="32">
        <f t="shared" ca="1" si="30"/>
        <v>270.12999999999977</v>
      </c>
      <c r="BA61" s="31">
        <f t="shared" ca="1" si="28"/>
        <v>5.91</v>
      </c>
      <c r="BB61" s="31">
        <f t="shared" ca="1" si="5"/>
        <v>7.96</v>
      </c>
      <c r="BC61" s="31">
        <f t="shared" ca="1" si="6"/>
        <v>3.05</v>
      </c>
      <c r="BD61" s="31">
        <f t="shared" ca="1" si="7"/>
        <v>3.29</v>
      </c>
      <c r="BE61" s="31">
        <f t="shared" ca="1" si="8"/>
        <v>3.3</v>
      </c>
      <c r="BF61" s="31">
        <f t="shared" ca="1" si="9"/>
        <v>13.03</v>
      </c>
      <c r="BG61" s="31">
        <f t="shared" ca="1" si="10"/>
        <v>11.15</v>
      </c>
      <c r="BH61" s="31">
        <f t="shared" ca="1" si="11"/>
        <v>15.79</v>
      </c>
      <c r="BI61" s="31">
        <f t="shared" ca="1" si="12"/>
        <v>10.28</v>
      </c>
      <c r="BJ61" s="31">
        <f t="shared" ca="1" si="13"/>
        <v>6.68</v>
      </c>
      <c r="BK61" s="31">
        <f t="shared" ca="1" si="14"/>
        <v>7.82</v>
      </c>
      <c r="BL61" s="31">
        <f t="shared" ca="1" si="15"/>
        <v>3.46</v>
      </c>
      <c r="BM61" s="32">
        <f t="shared" ca="1" si="29"/>
        <v>476.22999999999666</v>
      </c>
      <c r="BN61" s="32">
        <f t="shared" ca="1" si="16"/>
        <v>640.51999999999759</v>
      </c>
      <c r="BO61" s="32">
        <f t="shared" ca="1" si="17"/>
        <v>245.42999999999847</v>
      </c>
      <c r="BP61" s="32">
        <f t="shared" ca="1" si="18"/>
        <v>263.97999999999996</v>
      </c>
      <c r="BQ61" s="32">
        <f t="shared" ca="1" si="19"/>
        <v>264.13000000000056</v>
      </c>
      <c r="BR61" s="32">
        <f t="shared" ca="1" si="20"/>
        <v>1041.9800000000007</v>
      </c>
      <c r="BS61" s="32">
        <f t="shared" ca="1" si="21"/>
        <v>890.05999999999096</v>
      </c>
      <c r="BT61" s="32">
        <f t="shared" ca="1" si="22"/>
        <v>1258.3100000000081</v>
      </c>
      <c r="BU61" s="32">
        <f t="shared" ca="1" si="23"/>
        <v>817.56000000000176</v>
      </c>
      <c r="BV61" s="32">
        <f t="shared" ca="1" si="24"/>
        <v>530.10999999999808</v>
      </c>
      <c r="BW61" s="32">
        <f t="shared" ca="1" si="25"/>
        <v>619.57000000000096</v>
      </c>
      <c r="BX61" s="32">
        <f t="shared" ca="1" si="26"/>
        <v>273.58999999999975</v>
      </c>
    </row>
    <row r="62" spans="1:76" x14ac:dyDescent="0.25">
      <c r="A62" t="s">
        <v>458</v>
      </c>
      <c r="B62" s="1" t="s">
        <v>46</v>
      </c>
      <c r="C62" t="str">
        <f t="shared" ca="1" si="2"/>
        <v>GN1</v>
      </c>
      <c r="D62" t="str">
        <f t="shared" ca="1" si="3"/>
        <v>Genesee #1</v>
      </c>
      <c r="E62" s="31">
        <f ca="1">'Module C Corrected'!CW62-'Module C Initial'!CW62</f>
        <v>-6899.25</v>
      </c>
      <c r="F62" s="31">
        <f ca="1">'Module C Corrected'!CX62-'Module C Initial'!CX62</f>
        <v>-7741.2000000001863</v>
      </c>
      <c r="G62" s="31">
        <f ca="1">'Module C Corrected'!CY62-'Module C Initial'!CY62</f>
        <v>-3602.0100000000093</v>
      </c>
      <c r="H62" s="31">
        <f ca="1">'Module C Corrected'!CZ62-'Module C Initial'!CZ62</f>
        <v>-881.73000000001048</v>
      </c>
      <c r="I62" s="31">
        <f ca="1">'Module C Corrected'!DA62-'Module C Initial'!DA62</f>
        <v>-2775</v>
      </c>
      <c r="J62" s="31">
        <f ca="1">'Module C Corrected'!DB62-'Module C Initial'!DB62</f>
        <v>-6004.7399999999907</v>
      </c>
      <c r="K62" s="31">
        <f ca="1">'Module C Corrected'!DC62-'Module C Initial'!DC62</f>
        <v>-5284.3300000000745</v>
      </c>
      <c r="L62" s="31">
        <f ca="1">'Module C Corrected'!DD62-'Module C Initial'!DD62</f>
        <v>-10985.370000000112</v>
      </c>
      <c r="M62" s="31">
        <f ca="1">'Module C Corrected'!DE62-'Module C Initial'!DE62</f>
        <v>-8082.4899999999907</v>
      </c>
      <c r="N62" s="31">
        <f ca="1">'Module C Corrected'!DF62-'Module C Initial'!DF62</f>
        <v>-6075.690000000177</v>
      </c>
      <c r="O62" s="31">
        <f ca="1">'Module C Corrected'!DG62-'Module C Initial'!DG62</f>
        <v>-9143.3299999998417</v>
      </c>
      <c r="P62" s="31">
        <f ca="1">'Module C Corrected'!DH62-'Module C Initial'!DH62</f>
        <v>-4450.6899999999441</v>
      </c>
      <c r="Q62" s="32">
        <f ca="1">'Module C Corrected'!DI62-'Module C Initial'!DI62</f>
        <v>-344.95999999999992</v>
      </c>
      <c r="R62" s="32">
        <f ca="1">'Module C Corrected'!DJ62-'Module C Initial'!DJ62</f>
        <v>-387.05999999999995</v>
      </c>
      <c r="S62" s="32">
        <f ca="1">'Module C Corrected'!DK62-'Module C Initial'!DK62</f>
        <v>-180.10000000000002</v>
      </c>
      <c r="T62" s="32">
        <f ca="1">'Module C Corrected'!DL62-'Module C Initial'!DL62</f>
        <v>-44.090000000000032</v>
      </c>
      <c r="U62" s="32">
        <f ca="1">'Module C Corrected'!DM62-'Module C Initial'!DM62</f>
        <v>-138.75</v>
      </c>
      <c r="V62" s="32">
        <f ca="1">'Module C Corrected'!DN62-'Module C Initial'!DN62</f>
        <v>-300.23999999999978</v>
      </c>
      <c r="W62" s="32">
        <f ca="1">'Module C Corrected'!DO62-'Module C Initial'!DO62</f>
        <v>-264.22000000000003</v>
      </c>
      <c r="X62" s="32">
        <f ca="1">'Module C Corrected'!DP62-'Module C Initial'!DP62</f>
        <v>-549.27</v>
      </c>
      <c r="Y62" s="32">
        <f ca="1">'Module C Corrected'!DQ62-'Module C Initial'!DQ62</f>
        <v>-404.12</v>
      </c>
      <c r="Z62" s="32">
        <f ca="1">'Module C Corrected'!DR62-'Module C Initial'!DR62</f>
        <v>-303.77999999999975</v>
      </c>
      <c r="AA62" s="32">
        <f ca="1">'Module C Corrected'!DS62-'Module C Initial'!DS62</f>
        <v>-457.17000000000007</v>
      </c>
      <c r="AB62" s="32">
        <f ca="1">'Module C Corrected'!DT62-'Module C Initial'!DT62</f>
        <v>-222.53999999999996</v>
      </c>
      <c r="AC62" s="31">
        <f ca="1">'Module C Corrected'!DU62-'Module C Initial'!DU62</f>
        <v>-1878.71</v>
      </c>
      <c r="AD62" s="31">
        <f ca="1">'Module C Corrected'!DV62-'Module C Initial'!DV62</f>
        <v>-2089.8999999999996</v>
      </c>
      <c r="AE62" s="31">
        <f ca="1">'Module C Corrected'!DW62-'Module C Initial'!DW62</f>
        <v>-964.84000000000015</v>
      </c>
      <c r="AF62" s="31">
        <f ca="1">'Module C Corrected'!DX62-'Module C Initial'!DX62</f>
        <v>-234.13000000000011</v>
      </c>
      <c r="AG62" s="31">
        <f ca="1">'Module C Corrected'!DY62-'Module C Initial'!DY62</f>
        <v>-730.55999999999949</v>
      </c>
      <c r="AH62" s="31">
        <f ca="1">'Module C Corrected'!DZ62-'Module C Initial'!DZ62</f>
        <v>-1566.8199999999997</v>
      </c>
      <c r="AI62" s="31">
        <f ca="1">'Module C Corrected'!EA62-'Module C Initial'!EA62</f>
        <v>-1366.9</v>
      </c>
      <c r="AJ62" s="31">
        <f ca="1">'Module C Corrected'!EB62-'Module C Initial'!EB62</f>
        <v>-2815.9300000000003</v>
      </c>
      <c r="AK62" s="31">
        <f ca="1">'Module C Corrected'!EC62-'Module C Initial'!EC62</f>
        <v>-2052.9500000000003</v>
      </c>
      <c r="AL62" s="31">
        <f ca="1">'Module C Corrected'!ED62-'Module C Initial'!ED62</f>
        <v>-1529.4900000000016</v>
      </c>
      <c r="AM62" s="31">
        <f ca="1">'Module C Corrected'!EE62-'Module C Initial'!EE62</f>
        <v>-2280.3799999999974</v>
      </c>
      <c r="AN62" s="31">
        <f ca="1">'Module C Corrected'!EF62-'Module C Initial'!EF62</f>
        <v>-1099.9499999999989</v>
      </c>
      <c r="AO62" s="32">
        <f t="shared" ca="1" si="30"/>
        <v>-9122.92</v>
      </c>
      <c r="AP62" s="32">
        <f t="shared" ca="1" si="30"/>
        <v>-10218.160000000185</v>
      </c>
      <c r="AQ62" s="32">
        <f t="shared" ca="1" si="30"/>
        <v>-4746.9500000000098</v>
      </c>
      <c r="AR62" s="32">
        <f t="shared" ref="AR62:AZ90" ca="1" si="31">H62+T62+AF62</f>
        <v>-1159.9500000000107</v>
      </c>
      <c r="AS62" s="32">
        <f t="shared" ca="1" si="31"/>
        <v>-3644.3099999999995</v>
      </c>
      <c r="AT62" s="32">
        <f t="shared" ca="1" si="31"/>
        <v>-7871.7999999999902</v>
      </c>
      <c r="AU62" s="32">
        <f t="shared" ca="1" si="31"/>
        <v>-6915.4500000000753</v>
      </c>
      <c r="AV62" s="32">
        <f t="shared" ca="1" si="31"/>
        <v>-14350.570000000112</v>
      </c>
      <c r="AW62" s="32">
        <f t="shared" ca="1" si="31"/>
        <v>-10539.559999999992</v>
      </c>
      <c r="AX62" s="32">
        <f t="shared" ca="1" si="31"/>
        <v>-7908.9600000001783</v>
      </c>
      <c r="AY62" s="32">
        <f t="shared" ca="1" si="31"/>
        <v>-11880.879999999839</v>
      </c>
      <c r="AZ62" s="32">
        <f t="shared" ca="1" si="31"/>
        <v>-5773.179999999943</v>
      </c>
      <c r="BA62" s="31">
        <f t="shared" ca="1" si="28"/>
        <v>-114.55</v>
      </c>
      <c r="BB62" s="31">
        <f t="shared" ca="1" si="5"/>
        <v>-128.53</v>
      </c>
      <c r="BC62" s="31">
        <f t="shared" ca="1" si="6"/>
        <v>-59.8</v>
      </c>
      <c r="BD62" s="31">
        <f t="shared" ca="1" si="7"/>
        <v>-14.64</v>
      </c>
      <c r="BE62" s="31">
        <f t="shared" ca="1" si="8"/>
        <v>-46.07</v>
      </c>
      <c r="BF62" s="31">
        <f t="shared" ca="1" si="9"/>
        <v>-99.7</v>
      </c>
      <c r="BG62" s="31">
        <f t="shared" ca="1" si="10"/>
        <v>-87.73</v>
      </c>
      <c r="BH62" s="31">
        <f t="shared" ca="1" si="11"/>
        <v>-182.39</v>
      </c>
      <c r="BI62" s="31">
        <f t="shared" ca="1" si="12"/>
        <v>-134.19</v>
      </c>
      <c r="BJ62" s="31">
        <f t="shared" ca="1" si="13"/>
        <v>-100.87</v>
      </c>
      <c r="BK62" s="31">
        <f t="shared" ca="1" si="14"/>
        <v>-151.80000000000001</v>
      </c>
      <c r="BL62" s="31">
        <f t="shared" ca="1" si="15"/>
        <v>-73.89</v>
      </c>
      <c r="BM62" s="32">
        <f t="shared" ca="1" si="29"/>
        <v>-9237.4699999999993</v>
      </c>
      <c r="BN62" s="32">
        <f t="shared" ca="1" si="16"/>
        <v>-10346.690000000186</v>
      </c>
      <c r="BO62" s="32">
        <f t="shared" ca="1" si="17"/>
        <v>-4806.75000000001</v>
      </c>
      <c r="BP62" s="32">
        <f t="shared" ca="1" si="18"/>
        <v>-1174.5900000000108</v>
      </c>
      <c r="BQ62" s="32">
        <f t="shared" ca="1" si="19"/>
        <v>-3690.3799999999997</v>
      </c>
      <c r="BR62" s="32">
        <f t="shared" ca="1" si="20"/>
        <v>-7971.49999999999</v>
      </c>
      <c r="BS62" s="32">
        <f t="shared" ca="1" si="21"/>
        <v>-7003.1800000000749</v>
      </c>
      <c r="BT62" s="32">
        <f t="shared" ca="1" si="22"/>
        <v>-14532.960000000112</v>
      </c>
      <c r="BU62" s="32">
        <f t="shared" ca="1" si="23"/>
        <v>-10673.749999999993</v>
      </c>
      <c r="BV62" s="32">
        <f t="shared" ca="1" si="24"/>
        <v>-8009.8300000001782</v>
      </c>
      <c r="BW62" s="32">
        <f t="shared" ca="1" si="25"/>
        <v>-12032.679999999838</v>
      </c>
      <c r="BX62" s="32">
        <f t="shared" ca="1" si="26"/>
        <v>-5847.0699999999433</v>
      </c>
    </row>
    <row r="63" spans="1:76" x14ac:dyDescent="0.25">
      <c r="A63" t="s">
        <v>458</v>
      </c>
      <c r="B63" s="1" t="s">
        <v>47</v>
      </c>
      <c r="C63" t="str">
        <f t="shared" ca="1" si="2"/>
        <v>GN2</v>
      </c>
      <c r="D63" t="str">
        <f t="shared" ca="1" si="3"/>
        <v>Genesee #2</v>
      </c>
      <c r="E63" s="31">
        <f ca="1">'Module C Corrected'!CW63-'Module C Initial'!CW63</f>
        <v>-6924.2500000002328</v>
      </c>
      <c r="F63" s="31">
        <f ca="1">'Module C Corrected'!CX63-'Module C Initial'!CX63</f>
        <v>-9621.1200000001118</v>
      </c>
      <c r="G63" s="31">
        <f ca="1">'Module C Corrected'!CY63-'Module C Initial'!CY63</f>
        <v>-4180.5800000000736</v>
      </c>
      <c r="H63" s="31">
        <f ca="1">'Module C Corrected'!CZ63-'Module C Initial'!CZ63</f>
        <v>-3860.1300000000047</v>
      </c>
      <c r="I63" s="31">
        <f ca="1">'Module C Corrected'!DA63-'Module C Initial'!DA63</f>
        <v>-2656.359999999986</v>
      </c>
      <c r="J63" s="31">
        <f ca="1">'Module C Corrected'!DB63-'Module C Initial'!DB63</f>
        <v>-6022.9099999999162</v>
      </c>
      <c r="K63" s="31">
        <f ca="1">'Module C Corrected'!DC63-'Module C Initial'!DC63</f>
        <v>-5288.020000000135</v>
      </c>
      <c r="L63" s="31">
        <f ca="1">'Module C Corrected'!DD63-'Module C Initial'!DD63</f>
        <v>-10962.709999999955</v>
      </c>
      <c r="M63" s="31">
        <f ca="1">'Module C Corrected'!DE63-'Module C Initial'!DE63</f>
        <v>-8145.0400000000373</v>
      </c>
      <c r="N63" s="31">
        <f ca="1">'Module C Corrected'!DF63-'Module C Initial'!DF63</f>
        <v>-6071.3899999998976</v>
      </c>
      <c r="O63" s="31">
        <f ca="1">'Module C Corrected'!DG63-'Module C Initial'!DG63</f>
        <v>-9125.9099999999162</v>
      </c>
      <c r="P63" s="31">
        <f ca="1">'Module C Corrected'!DH63-'Module C Initial'!DH63</f>
        <v>-4397.640000000014</v>
      </c>
      <c r="Q63" s="32">
        <f ca="1">'Module C Corrected'!DI63-'Module C Initial'!DI63</f>
        <v>-346.21999999999997</v>
      </c>
      <c r="R63" s="32">
        <f ca="1">'Module C Corrected'!DJ63-'Module C Initial'!DJ63</f>
        <v>-481.05</v>
      </c>
      <c r="S63" s="32">
        <f ca="1">'Module C Corrected'!DK63-'Module C Initial'!DK63</f>
        <v>-209.03</v>
      </c>
      <c r="T63" s="32">
        <f ca="1">'Module C Corrected'!DL63-'Module C Initial'!DL63</f>
        <v>-193</v>
      </c>
      <c r="U63" s="32">
        <f ca="1">'Module C Corrected'!DM63-'Module C Initial'!DM63</f>
        <v>-132.80999999999995</v>
      </c>
      <c r="V63" s="32">
        <f ca="1">'Module C Corrected'!DN63-'Module C Initial'!DN63</f>
        <v>-301.14999999999964</v>
      </c>
      <c r="W63" s="32">
        <f ca="1">'Module C Corrected'!DO63-'Module C Initial'!DO63</f>
        <v>-264.40000000000009</v>
      </c>
      <c r="X63" s="32">
        <f ca="1">'Module C Corrected'!DP63-'Module C Initial'!DP63</f>
        <v>-548.13000000000011</v>
      </c>
      <c r="Y63" s="32">
        <f ca="1">'Module C Corrected'!DQ63-'Module C Initial'!DQ63</f>
        <v>-407.25000000000023</v>
      </c>
      <c r="Z63" s="32">
        <f ca="1">'Module C Corrected'!DR63-'Module C Initial'!DR63</f>
        <v>-303.57000000000016</v>
      </c>
      <c r="AA63" s="32">
        <f ca="1">'Module C Corrected'!DS63-'Module C Initial'!DS63</f>
        <v>-456.28999999999996</v>
      </c>
      <c r="AB63" s="32">
        <f ca="1">'Module C Corrected'!DT63-'Module C Initial'!DT63</f>
        <v>-219.88000000000011</v>
      </c>
      <c r="AC63" s="31">
        <f ca="1">'Module C Corrected'!DU63-'Module C Initial'!DU63</f>
        <v>-1885.5200000000002</v>
      </c>
      <c r="AD63" s="31">
        <f ca="1">'Module C Corrected'!DV63-'Module C Initial'!DV63</f>
        <v>-2597.4299999999998</v>
      </c>
      <c r="AE63" s="31">
        <f ca="1">'Module C Corrected'!DW63-'Module C Initial'!DW63</f>
        <v>-1119.82</v>
      </c>
      <c r="AF63" s="31">
        <f ca="1">'Module C Corrected'!DX63-'Module C Initial'!DX63</f>
        <v>-1024.9700000000012</v>
      </c>
      <c r="AG63" s="31">
        <f ca="1">'Module C Corrected'!DY63-'Module C Initial'!DY63</f>
        <v>-699.32999999999993</v>
      </c>
      <c r="AH63" s="31">
        <f ca="1">'Module C Corrected'!DZ63-'Module C Initial'!DZ63</f>
        <v>-1571.5600000000049</v>
      </c>
      <c r="AI63" s="31">
        <f ca="1">'Module C Corrected'!EA63-'Module C Initial'!EA63</f>
        <v>-1367.8600000000006</v>
      </c>
      <c r="AJ63" s="31">
        <f ca="1">'Module C Corrected'!EB63-'Module C Initial'!EB63</f>
        <v>-2810.119999999999</v>
      </c>
      <c r="AK63" s="31">
        <f ca="1">'Module C Corrected'!EC63-'Module C Initial'!EC63</f>
        <v>-2068.83</v>
      </c>
      <c r="AL63" s="31">
        <f ca="1">'Module C Corrected'!ED63-'Module C Initial'!ED63</f>
        <v>-1528.4000000000015</v>
      </c>
      <c r="AM63" s="31">
        <f ca="1">'Module C Corrected'!EE63-'Module C Initial'!EE63</f>
        <v>-2276.0299999999988</v>
      </c>
      <c r="AN63" s="31">
        <f ca="1">'Module C Corrected'!EF63-'Module C Initial'!EF63</f>
        <v>-1086.8400000000001</v>
      </c>
      <c r="AO63" s="32">
        <f t="shared" ref="AO63:AT119" ca="1" si="32">E63+Q63+AC63</f>
        <v>-9155.9900000002326</v>
      </c>
      <c r="AP63" s="32">
        <f t="shared" ca="1" si="32"/>
        <v>-12699.600000000111</v>
      </c>
      <c r="AQ63" s="32">
        <f t="shared" ca="1" si="32"/>
        <v>-5509.4300000000731</v>
      </c>
      <c r="AR63" s="32">
        <f t="shared" ca="1" si="31"/>
        <v>-5078.1000000000058</v>
      </c>
      <c r="AS63" s="32">
        <f t="shared" ca="1" si="31"/>
        <v>-3488.4999999999859</v>
      </c>
      <c r="AT63" s="32">
        <f t="shared" ca="1" si="31"/>
        <v>-7895.6199999999208</v>
      </c>
      <c r="AU63" s="32">
        <f t="shared" ca="1" si="31"/>
        <v>-6920.2800000001353</v>
      </c>
      <c r="AV63" s="32">
        <f t="shared" ca="1" si="31"/>
        <v>-14320.959999999955</v>
      </c>
      <c r="AW63" s="32">
        <f t="shared" ca="1" si="31"/>
        <v>-10621.120000000037</v>
      </c>
      <c r="AX63" s="32">
        <f t="shared" ca="1" si="31"/>
        <v>-7903.3599999998987</v>
      </c>
      <c r="AY63" s="32">
        <f t="shared" ca="1" si="31"/>
        <v>-11858.229999999916</v>
      </c>
      <c r="AZ63" s="32">
        <f t="shared" ca="1" si="31"/>
        <v>-5704.3600000000142</v>
      </c>
      <c r="BA63" s="31">
        <f t="shared" ca="1" si="28"/>
        <v>-114.96</v>
      </c>
      <c r="BB63" s="31">
        <f t="shared" ca="1" si="5"/>
        <v>-159.74</v>
      </c>
      <c r="BC63" s="31">
        <f t="shared" ca="1" si="6"/>
        <v>-69.41</v>
      </c>
      <c r="BD63" s="31">
        <f t="shared" ca="1" si="7"/>
        <v>-64.09</v>
      </c>
      <c r="BE63" s="31">
        <f t="shared" ca="1" si="8"/>
        <v>-44.1</v>
      </c>
      <c r="BF63" s="31">
        <f t="shared" ca="1" si="9"/>
        <v>-100</v>
      </c>
      <c r="BG63" s="31">
        <f t="shared" ca="1" si="10"/>
        <v>-87.8</v>
      </c>
      <c r="BH63" s="31">
        <f t="shared" ca="1" si="11"/>
        <v>-182.01</v>
      </c>
      <c r="BI63" s="31">
        <f t="shared" ca="1" si="12"/>
        <v>-135.22999999999999</v>
      </c>
      <c r="BJ63" s="31">
        <f t="shared" ca="1" si="13"/>
        <v>-100.8</v>
      </c>
      <c r="BK63" s="31">
        <f t="shared" ca="1" si="14"/>
        <v>-151.52000000000001</v>
      </c>
      <c r="BL63" s="31">
        <f t="shared" ca="1" si="15"/>
        <v>-73.010000000000005</v>
      </c>
      <c r="BM63" s="32">
        <f t="shared" ca="1" si="29"/>
        <v>-9270.9500000002317</v>
      </c>
      <c r="BN63" s="32">
        <f t="shared" ca="1" si="16"/>
        <v>-12859.340000000111</v>
      </c>
      <c r="BO63" s="32">
        <f t="shared" ca="1" si="17"/>
        <v>-5578.8400000000729</v>
      </c>
      <c r="BP63" s="32">
        <f t="shared" ca="1" si="18"/>
        <v>-5142.190000000006</v>
      </c>
      <c r="BQ63" s="32">
        <f t="shared" ca="1" si="19"/>
        <v>-3532.5999999999858</v>
      </c>
      <c r="BR63" s="32">
        <f t="shared" ca="1" si="20"/>
        <v>-7995.6199999999208</v>
      </c>
      <c r="BS63" s="32">
        <f t="shared" ca="1" si="21"/>
        <v>-7008.0800000001354</v>
      </c>
      <c r="BT63" s="32">
        <f t="shared" ca="1" si="22"/>
        <v>-14502.969999999956</v>
      </c>
      <c r="BU63" s="32">
        <f t="shared" ca="1" si="23"/>
        <v>-10756.350000000037</v>
      </c>
      <c r="BV63" s="32">
        <f t="shared" ca="1" si="24"/>
        <v>-8004.1599999998989</v>
      </c>
      <c r="BW63" s="32">
        <f t="shared" ca="1" si="25"/>
        <v>-12009.749999999916</v>
      </c>
      <c r="BX63" s="32">
        <f t="shared" ca="1" si="26"/>
        <v>-5777.3700000000144</v>
      </c>
    </row>
    <row r="64" spans="1:76" x14ac:dyDescent="0.25">
      <c r="A64" t="s">
        <v>459</v>
      </c>
      <c r="B64" s="1" t="s">
        <v>79</v>
      </c>
      <c r="C64" t="str">
        <f t="shared" ca="1" si="2"/>
        <v>GN3</v>
      </c>
      <c r="D64" t="str">
        <f t="shared" ca="1" si="3"/>
        <v>Genesee #3</v>
      </c>
      <c r="E64" s="31">
        <f ca="1">'Module C Corrected'!CW64-'Module C Initial'!CW64</f>
        <v>-7861.1499999999069</v>
      </c>
      <c r="F64" s="31">
        <f ca="1">'Module C Corrected'!CX64-'Module C Initial'!CX64</f>
        <v>-10051.539999999804</v>
      </c>
      <c r="G64" s="31">
        <f ca="1">'Module C Corrected'!CY64-'Module C Initial'!CY64</f>
        <v>-4895.5899999999674</v>
      </c>
      <c r="H64" s="31">
        <f ca="1">'Module C Corrected'!CZ64-'Module C Initial'!CZ64</f>
        <v>-4504.7699999999022</v>
      </c>
      <c r="I64" s="31">
        <f ca="1">'Module C Corrected'!DA64-'Module C Initial'!DA64</f>
        <v>-3238.1600000000326</v>
      </c>
      <c r="J64" s="31">
        <f ca="1">'Module C Corrected'!DB64-'Module C Initial'!DB64</f>
        <v>-6927.0900000000838</v>
      </c>
      <c r="K64" s="31">
        <f ca="1">'Module C Corrected'!DC64-'Module C Initial'!DC64</f>
        <v>-6012.6599999999162</v>
      </c>
      <c r="L64" s="31">
        <f ca="1">'Module C Corrected'!DD64-'Module C Initial'!DD64</f>
        <v>-12591.280000000261</v>
      </c>
      <c r="M64" s="31">
        <f ca="1">'Module C Corrected'!DE64-'Module C Initial'!DE64</f>
        <v>-9173.0500000000466</v>
      </c>
      <c r="N64" s="31">
        <f ca="1">'Module C Corrected'!DF64-'Module C Initial'!DF64</f>
        <v>-6485.2700000000186</v>
      </c>
      <c r="O64" s="31">
        <f ca="1">'Module C Corrected'!DG64-'Module C Initial'!DG64</f>
        <v>-4139.5199999999022</v>
      </c>
      <c r="P64" s="31">
        <f ca="1">'Module C Corrected'!DH64-'Module C Initial'!DH64</f>
        <v>0</v>
      </c>
      <c r="Q64" s="32">
        <f ca="1">'Module C Corrected'!DI64-'Module C Initial'!DI64</f>
        <v>-393.06</v>
      </c>
      <c r="R64" s="32">
        <f ca="1">'Module C Corrected'!DJ64-'Module C Initial'!DJ64</f>
        <v>-502.58</v>
      </c>
      <c r="S64" s="32">
        <f ca="1">'Module C Corrected'!DK64-'Module C Initial'!DK64</f>
        <v>-244.78</v>
      </c>
      <c r="T64" s="32">
        <f ca="1">'Module C Corrected'!DL64-'Module C Initial'!DL64</f>
        <v>-225.23999999999978</v>
      </c>
      <c r="U64" s="32">
        <f ca="1">'Module C Corrected'!DM64-'Module C Initial'!DM64</f>
        <v>-161.91000000000031</v>
      </c>
      <c r="V64" s="32">
        <f ca="1">'Module C Corrected'!DN64-'Module C Initial'!DN64</f>
        <v>-346.36000000000058</v>
      </c>
      <c r="W64" s="32">
        <f ca="1">'Module C Corrected'!DO64-'Module C Initial'!DO64</f>
        <v>-300.63000000000011</v>
      </c>
      <c r="X64" s="32">
        <f ca="1">'Module C Corrected'!DP64-'Module C Initial'!DP64</f>
        <v>-629.55999999999995</v>
      </c>
      <c r="Y64" s="32">
        <f ca="1">'Module C Corrected'!DQ64-'Module C Initial'!DQ64</f>
        <v>-458.65000000000032</v>
      </c>
      <c r="Z64" s="32">
        <f ca="1">'Module C Corrected'!DR64-'Module C Initial'!DR64</f>
        <v>-324.26000000000022</v>
      </c>
      <c r="AA64" s="32">
        <f ca="1">'Module C Corrected'!DS64-'Module C Initial'!DS64</f>
        <v>-206.98000000000002</v>
      </c>
      <c r="AB64" s="32">
        <f ca="1">'Module C Corrected'!DT64-'Module C Initial'!DT64</f>
        <v>0</v>
      </c>
      <c r="AC64" s="31">
        <f ca="1">'Module C Corrected'!DU64-'Module C Initial'!DU64</f>
        <v>-2140.65</v>
      </c>
      <c r="AD64" s="31">
        <f ca="1">'Module C Corrected'!DV64-'Module C Initial'!DV64</f>
        <v>-2713.63</v>
      </c>
      <c r="AE64" s="31">
        <f ca="1">'Module C Corrected'!DW64-'Module C Initial'!DW64</f>
        <v>-1311.34</v>
      </c>
      <c r="AF64" s="31">
        <f ca="1">'Module C Corrected'!DX64-'Module C Initial'!DX64</f>
        <v>-1196.1399999999994</v>
      </c>
      <c r="AG64" s="31">
        <f ca="1">'Module C Corrected'!DY64-'Module C Initial'!DY64</f>
        <v>-852.5</v>
      </c>
      <c r="AH64" s="31">
        <f ca="1">'Module C Corrected'!DZ64-'Module C Initial'!DZ64</f>
        <v>-1807.489999999998</v>
      </c>
      <c r="AI64" s="31">
        <f ca="1">'Module C Corrected'!EA64-'Module C Initial'!EA64</f>
        <v>-1555.29</v>
      </c>
      <c r="AJ64" s="31">
        <f ca="1">'Module C Corrected'!EB64-'Module C Initial'!EB64</f>
        <v>-3227.58</v>
      </c>
      <c r="AK64" s="31">
        <f ca="1">'Module C Corrected'!EC64-'Module C Initial'!EC64</f>
        <v>-2329.9399999999987</v>
      </c>
      <c r="AL64" s="31">
        <f ca="1">'Module C Corrected'!ED64-'Module C Initial'!ED64</f>
        <v>-1632.6000000000004</v>
      </c>
      <c r="AM64" s="31">
        <f ca="1">'Module C Corrected'!EE64-'Module C Initial'!EE64</f>
        <v>-1032.4099999999999</v>
      </c>
      <c r="AN64" s="31">
        <f ca="1">'Module C Corrected'!EF64-'Module C Initial'!EF64</f>
        <v>0</v>
      </c>
      <c r="AO64" s="32">
        <f t="shared" ca="1" si="32"/>
        <v>-10394.859999999906</v>
      </c>
      <c r="AP64" s="32">
        <f t="shared" ca="1" si="32"/>
        <v>-13267.749999999804</v>
      </c>
      <c r="AQ64" s="32">
        <f t="shared" ca="1" si="32"/>
        <v>-6451.7099999999673</v>
      </c>
      <c r="AR64" s="32">
        <f t="shared" ca="1" si="31"/>
        <v>-5926.1499999999014</v>
      </c>
      <c r="AS64" s="32">
        <f t="shared" ca="1" si="31"/>
        <v>-4252.5700000000325</v>
      </c>
      <c r="AT64" s="32">
        <f t="shared" ca="1" si="31"/>
        <v>-9080.9400000000824</v>
      </c>
      <c r="AU64" s="32">
        <f t="shared" ca="1" si="31"/>
        <v>-7868.5799999999163</v>
      </c>
      <c r="AV64" s="32">
        <f t="shared" ca="1" si="31"/>
        <v>-16448.42000000026</v>
      </c>
      <c r="AW64" s="32">
        <f t="shared" ca="1" si="31"/>
        <v>-11961.640000000045</v>
      </c>
      <c r="AX64" s="32">
        <f t="shared" ca="1" si="31"/>
        <v>-8442.1300000000192</v>
      </c>
      <c r="AY64" s="32">
        <f t="shared" ca="1" si="31"/>
        <v>-5378.9099999999016</v>
      </c>
      <c r="AZ64" s="32">
        <f t="shared" ca="1" si="31"/>
        <v>0</v>
      </c>
      <c r="BA64" s="31">
        <f t="shared" ca="1" si="28"/>
        <v>-130.52000000000001</v>
      </c>
      <c r="BB64" s="31">
        <f t="shared" ca="1" si="5"/>
        <v>-166.88</v>
      </c>
      <c r="BC64" s="31">
        <f t="shared" ca="1" si="6"/>
        <v>-81.28</v>
      </c>
      <c r="BD64" s="31">
        <f t="shared" ca="1" si="7"/>
        <v>-74.790000000000006</v>
      </c>
      <c r="BE64" s="31">
        <f t="shared" ca="1" si="8"/>
        <v>-53.76</v>
      </c>
      <c r="BF64" s="31">
        <f t="shared" ca="1" si="9"/>
        <v>-115.01</v>
      </c>
      <c r="BG64" s="31">
        <f t="shared" ca="1" si="10"/>
        <v>-99.83</v>
      </c>
      <c r="BH64" s="31">
        <f t="shared" ca="1" si="11"/>
        <v>-209.05</v>
      </c>
      <c r="BI64" s="31">
        <f t="shared" ca="1" si="12"/>
        <v>-152.30000000000001</v>
      </c>
      <c r="BJ64" s="31">
        <f t="shared" ca="1" si="13"/>
        <v>-107.67</v>
      </c>
      <c r="BK64" s="31">
        <f t="shared" ca="1" si="14"/>
        <v>-68.73</v>
      </c>
      <c r="BL64" s="31">
        <f t="shared" ca="1" si="15"/>
        <v>0</v>
      </c>
      <c r="BM64" s="32">
        <f t="shared" ca="1" si="29"/>
        <v>-10525.379999999906</v>
      </c>
      <c r="BN64" s="32">
        <f t="shared" ca="1" si="16"/>
        <v>-13434.629999999803</v>
      </c>
      <c r="BO64" s="32">
        <f t="shared" ca="1" si="17"/>
        <v>-6532.989999999967</v>
      </c>
      <c r="BP64" s="32">
        <f t="shared" ca="1" si="18"/>
        <v>-6000.9399999999014</v>
      </c>
      <c r="BQ64" s="32">
        <f t="shared" ca="1" si="19"/>
        <v>-4306.3300000000327</v>
      </c>
      <c r="BR64" s="32">
        <f t="shared" ca="1" si="20"/>
        <v>-9195.9500000000826</v>
      </c>
      <c r="BS64" s="32">
        <f t="shared" ca="1" si="21"/>
        <v>-7968.4099999999162</v>
      </c>
      <c r="BT64" s="32">
        <f t="shared" ca="1" si="22"/>
        <v>-16657.470000000259</v>
      </c>
      <c r="BU64" s="32">
        <f t="shared" ca="1" si="23"/>
        <v>-12113.940000000044</v>
      </c>
      <c r="BV64" s="32">
        <f t="shared" ca="1" si="24"/>
        <v>-8549.8000000000193</v>
      </c>
      <c r="BW64" s="32">
        <f t="shared" ca="1" si="25"/>
        <v>-5447.6399999999012</v>
      </c>
      <c r="BX64" s="32">
        <f t="shared" ca="1" si="26"/>
        <v>0</v>
      </c>
    </row>
    <row r="65" spans="1:76" x14ac:dyDescent="0.25">
      <c r="A65" t="s">
        <v>460</v>
      </c>
      <c r="B65" s="1" t="s">
        <v>43</v>
      </c>
      <c r="C65" t="str">
        <f t="shared" ca="1" si="2"/>
        <v>GPEC</v>
      </c>
      <c r="D65" t="str">
        <f t="shared" ca="1" si="3"/>
        <v>Grande Prairie EcoPower Industrial System</v>
      </c>
      <c r="E65" s="31">
        <f ca="1">'Module C Corrected'!CW65-'Module C Initial'!CW65</f>
        <v>0</v>
      </c>
      <c r="F65" s="31">
        <f ca="1">'Module C Corrected'!CX65-'Module C Initial'!CX65</f>
        <v>0</v>
      </c>
      <c r="G65" s="31">
        <f ca="1">'Module C Corrected'!CY65-'Module C Initial'!CY65</f>
        <v>0</v>
      </c>
      <c r="H65" s="31">
        <f ca="1">'Module C Corrected'!CZ65-'Module C Initial'!CZ65</f>
        <v>0</v>
      </c>
      <c r="I65" s="31">
        <f ca="1">'Module C Corrected'!DA65-'Module C Initial'!DA65</f>
        <v>0</v>
      </c>
      <c r="J65" s="31">
        <f ca="1">'Module C Corrected'!DB65-'Module C Initial'!DB65</f>
        <v>0</v>
      </c>
      <c r="K65" s="31">
        <f ca="1">'Module C Corrected'!DC65-'Module C Initial'!DC65</f>
        <v>0</v>
      </c>
      <c r="L65" s="31">
        <f ca="1">'Module C Corrected'!DD65-'Module C Initial'!DD65</f>
        <v>0</v>
      </c>
      <c r="M65" s="31">
        <f ca="1">'Module C Corrected'!DE65-'Module C Initial'!DE65</f>
        <v>0</v>
      </c>
      <c r="N65" s="31">
        <f ca="1">'Module C Corrected'!DF65-'Module C Initial'!DF65</f>
        <v>737.16000000000349</v>
      </c>
      <c r="O65" s="31">
        <f ca="1">'Module C Corrected'!DG65-'Module C Initial'!DG65</f>
        <v>1396.75</v>
      </c>
      <c r="P65" s="31">
        <f ca="1">'Module C Corrected'!DH65-'Module C Initial'!DH65</f>
        <v>732.85000000000582</v>
      </c>
      <c r="Q65" s="32">
        <f ca="1">'Module C Corrected'!DI65-'Module C Initial'!DI65</f>
        <v>0</v>
      </c>
      <c r="R65" s="32">
        <f ca="1">'Module C Corrected'!DJ65-'Module C Initial'!DJ65</f>
        <v>0</v>
      </c>
      <c r="S65" s="32">
        <f ca="1">'Module C Corrected'!DK65-'Module C Initial'!DK65</f>
        <v>0</v>
      </c>
      <c r="T65" s="32">
        <f ca="1">'Module C Corrected'!DL65-'Module C Initial'!DL65</f>
        <v>0</v>
      </c>
      <c r="U65" s="32">
        <f ca="1">'Module C Corrected'!DM65-'Module C Initial'!DM65</f>
        <v>0</v>
      </c>
      <c r="V65" s="32">
        <f ca="1">'Module C Corrected'!DN65-'Module C Initial'!DN65</f>
        <v>0</v>
      </c>
      <c r="W65" s="32">
        <f ca="1">'Module C Corrected'!DO65-'Module C Initial'!DO65</f>
        <v>0</v>
      </c>
      <c r="X65" s="32">
        <f ca="1">'Module C Corrected'!DP65-'Module C Initial'!DP65</f>
        <v>0</v>
      </c>
      <c r="Y65" s="32">
        <f ca="1">'Module C Corrected'!DQ65-'Module C Initial'!DQ65</f>
        <v>0</v>
      </c>
      <c r="Z65" s="32">
        <f ca="1">'Module C Corrected'!DR65-'Module C Initial'!DR65</f>
        <v>36.860000000000127</v>
      </c>
      <c r="AA65" s="32">
        <f ca="1">'Module C Corrected'!DS65-'Module C Initial'!DS65</f>
        <v>69.840000000000146</v>
      </c>
      <c r="AB65" s="32">
        <f ca="1">'Module C Corrected'!DT65-'Module C Initial'!DT65</f>
        <v>36.639999999999873</v>
      </c>
      <c r="AC65" s="31">
        <f ca="1">'Module C Corrected'!DU65-'Module C Initial'!DU65</f>
        <v>0</v>
      </c>
      <c r="AD65" s="31">
        <f ca="1">'Module C Corrected'!DV65-'Module C Initial'!DV65</f>
        <v>0</v>
      </c>
      <c r="AE65" s="31">
        <f ca="1">'Module C Corrected'!DW65-'Module C Initial'!DW65</f>
        <v>0</v>
      </c>
      <c r="AF65" s="31">
        <f ca="1">'Module C Corrected'!DX65-'Module C Initial'!DX65</f>
        <v>0</v>
      </c>
      <c r="AG65" s="31">
        <f ca="1">'Module C Corrected'!DY65-'Module C Initial'!DY65</f>
        <v>0</v>
      </c>
      <c r="AH65" s="31">
        <f ca="1">'Module C Corrected'!DZ65-'Module C Initial'!DZ65</f>
        <v>0</v>
      </c>
      <c r="AI65" s="31">
        <f ca="1">'Module C Corrected'!EA65-'Module C Initial'!EA65</f>
        <v>0</v>
      </c>
      <c r="AJ65" s="31">
        <f ca="1">'Module C Corrected'!EB65-'Module C Initial'!EB65</f>
        <v>0</v>
      </c>
      <c r="AK65" s="31">
        <f ca="1">'Module C Corrected'!EC65-'Module C Initial'!EC65</f>
        <v>0</v>
      </c>
      <c r="AL65" s="31">
        <f ca="1">'Module C Corrected'!ED65-'Module C Initial'!ED65</f>
        <v>185.57000000000153</v>
      </c>
      <c r="AM65" s="31">
        <f ca="1">'Module C Corrected'!EE65-'Module C Initial'!EE65</f>
        <v>348.34999999999854</v>
      </c>
      <c r="AN65" s="31">
        <f ca="1">'Module C Corrected'!EF65-'Module C Initial'!EF65</f>
        <v>181.11999999999898</v>
      </c>
      <c r="AO65" s="32">
        <f t="shared" ca="1" si="32"/>
        <v>0</v>
      </c>
      <c r="AP65" s="32">
        <f t="shared" ca="1" si="32"/>
        <v>0</v>
      </c>
      <c r="AQ65" s="32">
        <f t="shared" ca="1" si="32"/>
        <v>0</v>
      </c>
      <c r="AR65" s="32">
        <f t="shared" ca="1" si="31"/>
        <v>0</v>
      </c>
      <c r="AS65" s="32">
        <f t="shared" ca="1" si="31"/>
        <v>0</v>
      </c>
      <c r="AT65" s="32">
        <f t="shared" ca="1" si="31"/>
        <v>0</v>
      </c>
      <c r="AU65" s="32">
        <f t="shared" ca="1" si="31"/>
        <v>0</v>
      </c>
      <c r="AV65" s="32">
        <f t="shared" ca="1" si="31"/>
        <v>0</v>
      </c>
      <c r="AW65" s="32">
        <f t="shared" ca="1" si="31"/>
        <v>0</v>
      </c>
      <c r="AX65" s="32">
        <f t="shared" ca="1" si="31"/>
        <v>959.59000000000515</v>
      </c>
      <c r="AY65" s="32">
        <f t="shared" ca="1" si="31"/>
        <v>1814.9399999999987</v>
      </c>
      <c r="AZ65" s="32">
        <f t="shared" ca="1" si="31"/>
        <v>950.61000000000467</v>
      </c>
      <c r="BA65" s="31">
        <f t="shared" ca="1" si="28"/>
        <v>0</v>
      </c>
      <c r="BB65" s="31">
        <f t="shared" ca="1" si="5"/>
        <v>0</v>
      </c>
      <c r="BC65" s="31">
        <f t="shared" ca="1" si="6"/>
        <v>0</v>
      </c>
      <c r="BD65" s="31">
        <f t="shared" ca="1" si="7"/>
        <v>0</v>
      </c>
      <c r="BE65" s="31">
        <f t="shared" ca="1" si="8"/>
        <v>0</v>
      </c>
      <c r="BF65" s="31">
        <f t="shared" ca="1" si="9"/>
        <v>0</v>
      </c>
      <c r="BG65" s="31">
        <f t="shared" ca="1" si="10"/>
        <v>0</v>
      </c>
      <c r="BH65" s="31">
        <f t="shared" ca="1" si="11"/>
        <v>0</v>
      </c>
      <c r="BI65" s="31">
        <f t="shared" ca="1" si="12"/>
        <v>0</v>
      </c>
      <c r="BJ65" s="31">
        <f t="shared" ca="1" si="13"/>
        <v>12.24</v>
      </c>
      <c r="BK65" s="31">
        <f t="shared" ca="1" si="14"/>
        <v>23.19</v>
      </c>
      <c r="BL65" s="31">
        <f t="shared" ca="1" si="15"/>
        <v>12.17</v>
      </c>
      <c r="BM65" s="32">
        <f t="shared" ca="1" si="29"/>
        <v>0</v>
      </c>
      <c r="BN65" s="32">
        <f t="shared" ca="1" si="16"/>
        <v>0</v>
      </c>
      <c r="BO65" s="32">
        <f t="shared" ca="1" si="17"/>
        <v>0</v>
      </c>
      <c r="BP65" s="32">
        <f t="shared" ca="1" si="18"/>
        <v>0</v>
      </c>
      <c r="BQ65" s="32">
        <f t="shared" ca="1" si="19"/>
        <v>0</v>
      </c>
      <c r="BR65" s="32">
        <f t="shared" ca="1" si="20"/>
        <v>0</v>
      </c>
      <c r="BS65" s="32">
        <f t="shared" ca="1" si="21"/>
        <v>0</v>
      </c>
      <c r="BT65" s="32">
        <f t="shared" ca="1" si="22"/>
        <v>0</v>
      </c>
      <c r="BU65" s="32">
        <f t="shared" ca="1" si="23"/>
        <v>0</v>
      </c>
      <c r="BV65" s="32">
        <f t="shared" ca="1" si="24"/>
        <v>971.83000000000516</v>
      </c>
      <c r="BW65" s="32">
        <f t="shared" ca="1" si="25"/>
        <v>1838.1299999999987</v>
      </c>
      <c r="BX65" s="32">
        <f t="shared" ca="1" si="26"/>
        <v>962.78000000000463</v>
      </c>
    </row>
    <row r="66" spans="1:76" x14ac:dyDescent="0.25">
      <c r="A66" t="s">
        <v>548</v>
      </c>
      <c r="B66" s="1" t="s">
        <v>43</v>
      </c>
      <c r="C66" t="str">
        <f t="shared" ca="1" si="2"/>
        <v>GPEC</v>
      </c>
      <c r="D66" t="str">
        <f t="shared" ca="1" si="3"/>
        <v>Grande Prairie EcoPower Industrial System</v>
      </c>
      <c r="E66" s="31">
        <f ca="1">'Module C Corrected'!CW66-'Module C Initial'!CW66</f>
        <v>1163.25</v>
      </c>
      <c r="F66" s="31">
        <f ca="1">'Module C Corrected'!CX66-'Module C Initial'!CX66</f>
        <v>1665.6100000000151</v>
      </c>
      <c r="G66" s="31">
        <f ca="1">'Module C Corrected'!CY66-'Module C Initial'!CY66</f>
        <v>574.97999999999593</v>
      </c>
      <c r="H66" s="31">
        <f ca="1">'Module C Corrected'!CZ66-'Module C Initial'!CZ66</f>
        <v>844.4800000000032</v>
      </c>
      <c r="I66" s="31">
        <f ca="1">'Module C Corrected'!DA66-'Module C Initial'!DA66</f>
        <v>348.25</v>
      </c>
      <c r="J66" s="31">
        <f ca="1">'Module C Corrected'!DB66-'Module C Initial'!DB66</f>
        <v>942.26000000000931</v>
      </c>
      <c r="K66" s="31">
        <f ca="1">'Module C Corrected'!DC66-'Module C Initial'!DC66</f>
        <v>563.90000000000146</v>
      </c>
      <c r="L66" s="31">
        <f ca="1">'Module C Corrected'!DD66-'Module C Initial'!DD66</f>
        <v>1438.1500000000087</v>
      </c>
      <c r="M66" s="31">
        <f ca="1">'Module C Corrected'!DE66-'Module C Initial'!DE66</f>
        <v>1316.3999999999942</v>
      </c>
      <c r="N66" s="31">
        <f ca="1">'Module C Corrected'!DF66-'Module C Initial'!DF66</f>
        <v>0</v>
      </c>
      <c r="O66" s="31">
        <f ca="1">'Module C Corrected'!DG66-'Module C Initial'!DG66</f>
        <v>0</v>
      </c>
      <c r="P66" s="31">
        <f ca="1">'Module C Corrected'!DH66-'Module C Initial'!DH66</f>
        <v>0</v>
      </c>
      <c r="Q66" s="32">
        <f ca="1">'Module C Corrected'!DI66-'Module C Initial'!DI66</f>
        <v>58.160000000000309</v>
      </c>
      <c r="R66" s="32">
        <f ca="1">'Module C Corrected'!DJ66-'Module C Initial'!DJ66</f>
        <v>83.280000000000655</v>
      </c>
      <c r="S66" s="32">
        <f ca="1">'Module C Corrected'!DK66-'Module C Initial'!DK66</f>
        <v>28.75</v>
      </c>
      <c r="T66" s="32">
        <f ca="1">'Module C Corrected'!DL66-'Module C Initial'!DL66</f>
        <v>42.220000000000255</v>
      </c>
      <c r="U66" s="32">
        <f ca="1">'Module C Corrected'!DM66-'Module C Initial'!DM66</f>
        <v>17.409999999999854</v>
      </c>
      <c r="V66" s="32">
        <f ca="1">'Module C Corrected'!DN66-'Module C Initial'!DN66</f>
        <v>47.110000000000127</v>
      </c>
      <c r="W66" s="32">
        <f ca="1">'Module C Corrected'!DO66-'Module C Initial'!DO66</f>
        <v>28.200000000000045</v>
      </c>
      <c r="X66" s="32">
        <f ca="1">'Module C Corrected'!DP66-'Module C Initial'!DP66</f>
        <v>71.909999999999854</v>
      </c>
      <c r="Y66" s="32">
        <f ca="1">'Module C Corrected'!DQ66-'Module C Initial'!DQ66</f>
        <v>65.819999999999709</v>
      </c>
      <c r="Z66" s="32">
        <f ca="1">'Module C Corrected'!DR66-'Module C Initial'!DR66</f>
        <v>0</v>
      </c>
      <c r="AA66" s="32">
        <f ca="1">'Module C Corrected'!DS66-'Module C Initial'!DS66</f>
        <v>0</v>
      </c>
      <c r="AB66" s="32">
        <f ca="1">'Module C Corrected'!DT66-'Module C Initial'!DT66</f>
        <v>0</v>
      </c>
      <c r="AC66" s="31">
        <f ca="1">'Module C Corrected'!DU66-'Module C Initial'!DU66</f>
        <v>316.76000000000204</v>
      </c>
      <c r="AD66" s="31">
        <f ca="1">'Module C Corrected'!DV66-'Module C Initial'!DV66</f>
        <v>449.67000000000189</v>
      </c>
      <c r="AE66" s="31">
        <f ca="1">'Module C Corrected'!DW66-'Module C Initial'!DW66</f>
        <v>154.01000000000022</v>
      </c>
      <c r="AF66" s="31">
        <f ca="1">'Module C Corrected'!DX66-'Module C Initial'!DX66</f>
        <v>224.22999999999956</v>
      </c>
      <c r="AG66" s="31">
        <f ca="1">'Module C Corrected'!DY66-'Module C Initial'!DY66</f>
        <v>91.679999999999382</v>
      </c>
      <c r="AH66" s="31">
        <f ca="1">'Module C Corrected'!DZ66-'Module C Initial'!DZ66</f>
        <v>245.86999999999898</v>
      </c>
      <c r="AI66" s="31">
        <f ca="1">'Module C Corrected'!EA66-'Module C Initial'!EA66</f>
        <v>145.86000000000058</v>
      </c>
      <c r="AJ66" s="31">
        <f ca="1">'Module C Corrected'!EB66-'Module C Initial'!EB66</f>
        <v>368.64999999999782</v>
      </c>
      <c r="AK66" s="31">
        <f ca="1">'Module C Corrected'!EC66-'Module C Initial'!EC66</f>
        <v>334.37000000000262</v>
      </c>
      <c r="AL66" s="31">
        <f ca="1">'Module C Corrected'!ED66-'Module C Initial'!ED66</f>
        <v>0</v>
      </c>
      <c r="AM66" s="31">
        <f ca="1">'Module C Corrected'!EE66-'Module C Initial'!EE66</f>
        <v>0</v>
      </c>
      <c r="AN66" s="31">
        <f ca="1">'Module C Corrected'!EF66-'Module C Initial'!EF66</f>
        <v>0</v>
      </c>
      <c r="AO66" s="32">
        <f t="shared" ca="1" si="32"/>
        <v>1538.1700000000023</v>
      </c>
      <c r="AP66" s="32">
        <f t="shared" ca="1" si="32"/>
        <v>2198.5600000000177</v>
      </c>
      <c r="AQ66" s="32">
        <f t="shared" ca="1" si="32"/>
        <v>757.73999999999614</v>
      </c>
      <c r="AR66" s="32">
        <f t="shared" ca="1" si="31"/>
        <v>1110.930000000003</v>
      </c>
      <c r="AS66" s="32">
        <f t="shared" ca="1" si="31"/>
        <v>457.33999999999924</v>
      </c>
      <c r="AT66" s="32">
        <f t="shared" ca="1" si="31"/>
        <v>1235.2400000000084</v>
      </c>
      <c r="AU66" s="32">
        <f t="shared" ca="1" si="31"/>
        <v>737.96000000000208</v>
      </c>
      <c r="AV66" s="32">
        <f t="shared" ca="1" si="31"/>
        <v>1878.7100000000064</v>
      </c>
      <c r="AW66" s="32">
        <f t="shared" ca="1" si="31"/>
        <v>1716.5899999999965</v>
      </c>
      <c r="AX66" s="32">
        <f t="shared" ca="1" si="31"/>
        <v>0</v>
      </c>
      <c r="AY66" s="32">
        <f t="shared" ca="1" si="31"/>
        <v>0</v>
      </c>
      <c r="AZ66" s="32">
        <f t="shared" ca="1" si="31"/>
        <v>0</v>
      </c>
      <c r="BA66" s="31">
        <f t="shared" ca="1" si="28"/>
        <v>19.309999999999999</v>
      </c>
      <c r="BB66" s="31">
        <f t="shared" ca="1" si="5"/>
        <v>27.65</v>
      </c>
      <c r="BC66" s="31">
        <f t="shared" ca="1" si="6"/>
        <v>9.5500000000000007</v>
      </c>
      <c r="BD66" s="31">
        <f t="shared" ca="1" si="7"/>
        <v>14.02</v>
      </c>
      <c r="BE66" s="31">
        <f t="shared" ca="1" si="8"/>
        <v>5.78</v>
      </c>
      <c r="BF66" s="31">
        <f t="shared" ca="1" si="9"/>
        <v>15.64</v>
      </c>
      <c r="BG66" s="31">
        <f t="shared" ca="1" si="10"/>
        <v>9.36</v>
      </c>
      <c r="BH66" s="31">
        <f t="shared" ca="1" si="11"/>
        <v>23.88</v>
      </c>
      <c r="BI66" s="31">
        <f t="shared" ca="1" si="12"/>
        <v>21.86</v>
      </c>
      <c r="BJ66" s="31">
        <f t="shared" ca="1" si="13"/>
        <v>0</v>
      </c>
      <c r="BK66" s="31">
        <f t="shared" ca="1" si="14"/>
        <v>0</v>
      </c>
      <c r="BL66" s="31">
        <f t="shared" ca="1" si="15"/>
        <v>0</v>
      </c>
      <c r="BM66" s="32">
        <f t="shared" ca="1" si="29"/>
        <v>1557.4800000000023</v>
      </c>
      <c r="BN66" s="32">
        <f t="shared" ca="1" si="16"/>
        <v>2226.2100000000178</v>
      </c>
      <c r="BO66" s="32">
        <f t="shared" ca="1" si="17"/>
        <v>767.2899999999961</v>
      </c>
      <c r="BP66" s="32">
        <f t="shared" ca="1" si="18"/>
        <v>1124.950000000003</v>
      </c>
      <c r="BQ66" s="32">
        <f t="shared" ca="1" si="19"/>
        <v>463.11999999999921</v>
      </c>
      <c r="BR66" s="32">
        <f t="shared" ca="1" si="20"/>
        <v>1250.8800000000085</v>
      </c>
      <c r="BS66" s="32">
        <f t="shared" ca="1" si="21"/>
        <v>747.3200000000021</v>
      </c>
      <c r="BT66" s="32">
        <f t="shared" ca="1" si="22"/>
        <v>1902.5900000000065</v>
      </c>
      <c r="BU66" s="32">
        <f t="shared" ca="1" si="23"/>
        <v>1738.4499999999964</v>
      </c>
      <c r="BV66" s="32">
        <f t="shared" ca="1" si="24"/>
        <v>0</v>
      </c>
      <c r="BW66" s="32">
        <f t="shared" ca="1" si="25"/>
        <v>0</v>
      </c>
      <c r="BX66" s="32">
        <f t="shared" ca="1" si="26"/>
        <v>0</v>
      </c>
    </row>
    <row r="67" spans="1:76" x14ac:dyDescent="0.25">
      <c r="A67" t="s">
        <v>473</v>
      </c>
      <c r="B67" s="1" t="s">
        <v>119</v>
      </c>
      <c r="C67" t="str">
        <f t="shared" ca="1" si="2"/>
        <v>GWW1</v>
      </c>
      <c r="D67" t="str">
        <f t="shared" ca="1" si="3"/>
        <v>Soderglen Wind Facility</v>
      </c>
      <c r="E67" s="31">
        <f ca="1">'Module C Corrected'!CW67-'Module C Initial'!CW67</f>
        <v>179.1299999999901</v>
      </c>
      <c r="F67" s="31">
        <f ca="1">'Module C Corrected'!CX67-'Module C Initial'!CX67</f>
        <v>159.27999999999884</v>
      </c>
      <c r="G67" s="31">
        <f ca="1">'Module C Corrected'!CY67-'Module C Initial'!CY67</f>
        <v>82.479999999999563</v>
      </c>
      <c r="H67" s="31">
        <f ca="1">'Module C Corrected'!CZ67-'Module C Initial'!CZ67</f>
        <v>171.15999999999622</v>
      </c>
      <c r="I67" s="31">
        <f ca="1">'Module C Corrected'!DA67-'Module C Initial'!DA67</f>
        <v>84.370000000002619</v>
      </c>
      <c r="J67" s="31">
        <f ca="1">'Module C Corrected'!DB67-'Module C Initial'!DB67</f>
        <v>241.76000000000931</v>
      </c>
      <c r="K67" s="31">
        <f ca="1">'Module C Corrected'!DC67-'Module C Initial'!DC67</f>
        <v>97.030000000002474</v>
      </c>
      <c r="L67" s="31">
        <f ca="1">'Module C Corrected'!DD67-'Module C Initial'!DD67</f>
        <v>295.44000000000233</v>
      </c>
      <c r="M67" s="31">
        <f ca="1">'Module C Corrected'!DE67-'Module C Initial'!DE67</f>
        <v>168.97000000000116</v>
      </c>
      <c r="N67" s="31">
        <f ca="1">'Module C Corrected'!DF67-'Module C Initial'!DF67</f>
        <v>232.24999999998545</v>
      </c>
      <c r="O67" s="31">
        <f ca="1">'Module C Corrected'!DG67-'Module C Initial'!DG67</f>
        <v>550.9199999999837</v>
      </c>
      <c r="P67" s="31">
        <f ca="1">'Module C Corrected'!DH67-'Module C Initial'!DH67</f>
        <v>209.85000000000582</v>
      </c>
      <c r="Q67" s="32">
        <f ca="1">'Module C Corrected'!DI67-'Module C Initial'!DI67</f>
        <v>8.9600000000000364</v>
      </c>
      <c r="R67" s="32">
        <f ca="1">'Module C Corrected'!DJ67-'Module C Initial'!DJ67</f>
        <v>7.9600000000000364</v>
      </c>
      <c r="S67" s="32">
        <f ca="1">'Module C Corrected'!DK67-'Module C Initial'!DK67</f>
        <v>4.1299999999999955</v>
      </c>
      <c r="T67" s="32">
        <f ca="1">'Module C Corrected'!DL67-'Module C Initial'!DL67</f>
        <v>8.5599999999999454</v>
      </c>
      <c r="U67" s="32">
        <f ca="1">'Module C Corrected'!DM67-'Module C Initial'!DM67</f>
        <v>4.2200000000000273</v>
      </c>
      <c r="V67" s="32">
        <f ca="1">'Module C Corrected'!DN67-'Module C Initial'!DN67</f>
        <v>12.090000000000146</v>
      </c>
      <c r="W67" s="32">
        <f ca="1">'Module C Corrected'!DO67-'Module C Initial'!DO67</f>
        <v>4.8500000000000227</v>
      </c>
      <c r="X67" s="32">
        <f ca="1">'Module C Corrected'!DP67-'Module C Initial'!DP67</f>
        <v>14.779999999999745</v>
      </c>
      <c r="Y67" s="32">
        <f ca="1">'Module C Corrected'!DQ67-'Module C Initial'!DQ67</f>
        <v>8.4499999999998181</v>
      </c>
      <c r="Z67" s="32">
        <f ca="1">'Module C Corrected'!DR67-'Module C Initial'!DR67</f>
        <v>11.6099999999999</v>
      </c>
      <c r="AA67" s="32">
        <f ca="1">'Module C Corrected'!DS67-'Module C Initial'!DS67</f>
        <v>27.539999999999964</v>
      </c>
      <c r="AB67" s="32">
        <f ca="1">'Module C Corrected'!DT67-'Module C Initial'!DT67</f>
        <v>10.490000000000009</v>
      </c>
      <c r="AC67" s="31">
        <f ca="1">'Module C Corrected'!DU67-'Module C Initial'!DU67</f>
        <v>48.780000000000655</v>
      </c>
      <c r="AD67" s="31">
        <f ca="1">'Module C Corrected'!DV67-'Module C Initial'!DV67</f>
        <v>43</v>
      </c>
      <c r="AE67" s="31">
        <f ca="1">'Module C Corrected'!DW67-'Module C Initial'!DW67</f>
        <v>22.090000000000146</v>
      </c>
      <c r="AF67" s="31">
        <f ca="1">'Module C Corrected'!DX67-'Module C Initial'!DX67</f>
        <v>45.440000000000509</v>
      </c>
      <c r="AG67" s="31">
        <f ca="1">'Module C Corrected'!DY67-'Module C Initial'!DY67</f>
        <v>22.210000000000036</v>
      </c>
      <c r="AH67" s="31">
        <f ca="1">'Module C Corrected'!DZ67-'Module C Initial'!DZ67</f>
        <v>63.079999999999927</v>
      </c>
      <c r="AI67" s="31">
        <f ca="1">'Module C Corrected'!EA67-'Module C Initial'!EA67</f>
        <v>25.099999999999909</v>
      </c>
      <c r="AJ67" s="31">
        <f ca="1">'Module C Corrected'!EB67-'Module C Initial'!EB67</f>
        <v>75.729999999999563</v>
      </c>
      <c r="AK67" s="31">
        <f ca="1">'Module C Corrected'!EC67-'Module C Initial'!EC67</f>
        <v>42.920000000000073</v>
      </c>
      <c r="AL67" s="31">
        <f ca="1">'Module C Corrected'!ED67-'Module C Initial'!ED67</f>
        <v>58.469999999999345</v>
      </c>
      <c r="AM67" s="31">
        <f ca="1">'Module C Corrected'!EE67-'Module C Initial'!EE67</f>
        <v>137.39999999999782</v>
      </c>
      <c r="AN67" s="31">
        <f ca="1">'Module C Corrected'!EF67-'Module C Initial'!EF67</f>
        <v>51.860000000000582</v>
      </c>
      <c r="AO67" s="32">
        <f t="shared" ca="1" si="32"/>
        <v>236.8699999999908</v>
      </c>
      <c r="AP67" s="32">
        <f t="shared" ca="1" si="32"/>
        <v>210.23999999999887</v>
      </c>
      <c r="AQ67" s="32">
        <f t="shared" ca="1" si="32"/>
        <v>108.6999999999997</v>
      </c>
      <c r="AR67" s="32">
        <f t="shared" ca="1" si="31"/>
        <v>225.15999999999667</v>
      </c>
      <c r="AS67" s="32">
        <f t="shared" ca="1" si="31"/>
        <v>110.80000000000268</v>
      </c>
      <c r="AT67" s="32">
        <f t="shared" ca="1" si="31"/>
        <v>316.93000000000939</v>
      </c>
      <c r="AU67" s="32">
        <f t="shared" ca="1" si="31"/>
        <v>126.98000000000241</v>
      </c>
      <c r="AV67" s="32">
        <f t="shared" ca="1" si="31"/>
        <v>385.95000000000164</v>
      </c>
      <c r="AW67" s="32">
        <f t="shared" ca="1" si="31"/>
        <v>220.34000000000106</v>
      </c>
      <c r="AX67" s="32">
        <f t="shared" ca="1" si="31"/>
        <v>302.32999999998469</v>
      </c>
      <c r="AY67" s="32">
        <f t="shared" ca="1" si="31"/>
        <v>715.85999999998148</v>
      </c>
      <c r="AZ67" s="32">
        <f t="shared" ca="1" si="31"/>
        <v>272.20000000000641</v>
      </c>
      <c r="BA67" s="31">
        <f t="shared" ca="1" si="28"/>
        <v>2.97</v>
      </c>
      <c r="BB67" s="31">
        <f t="shared" ca="1" si="5"/>
        <v>2.64</v>
      </c>
      <c r="BC67" s="31">
        <f t="shared" ca="1" si="6"/>
        <v>1.37</v>
      </c>
      <c r="BD67" s="31">
        <f t="shared" ca="1" si="7"/>
        <v>2.84</v>
      </c>
      <c r="BE67" s="31">
        <f t="shared" ca="1" si="8"/>
        <v>1.4</v>
      </c>
      <c r="BF67" s="31">
        <f t="shared" ca="1" si="9"/>
        <v>4.01</v>
      </c>
      <c r="BG67" s="31">
        <f t="shared" ca="1" si="10"/>
        <v>1.61</v>
      </c>
      <c r="BH67" s="31">
        <f t="shared" ca="1" si="11"/>
        <v>4.91</v>
      </c>
      <c r="BI67" s="31">
        <f t="shared" ca="1" si="12"/>
        <v>2.81</v>
      </c>
      <c r="BJ67" s="31">
        <f t="shared" ca="1" si="13"/>
        <v>3.86</v>
      </c>
      <c r="BK67" s="31">
        <f t="shared" ca="1" si="14"/>
        <v>9.15</v>
      </c>
      <c r="BL67" s="31">
        <f t="shared" ca="1" si="15"/>
        <v>3.48</v>
      </c>
      <c r="BM67" s="32">
        <f t="shared" ca="1" si="29"/>
        <v>239.83999999999079</v>
      </c>
      <c r="BN67" s="32">
        <f t="shared" ca="1" si="16"/>
        <v>212.87999999999886</v>
      </c>
      <c r="BO67" s="32">
        <f t="shared" ca="1" si="17"/>
        <v>110.06999999999971</v>
      </c>
      <c r="BP67" s="32">
        <f t="shared" ca="1" si="18"/>
        <v>227.99999999999667</v>
      </c>
      <c r="BQ67" s="32">
        <f t="shared" ca="1" si="19"/>
        <v>112.20000000000269</v>
      </c>
      <c r="BR67" s="32">
        <f t="shared" ca="1" si="20"/>
        <v>320.94000000000938</v>
      </c>
      <c r="BS67" s="32">
        <f t="shared" ca="1" si="21"/>
        <v>128.59000000000242</v>
      </c>
      <c r="BT67" s="32">
        <f t="shared" ca="1" si="22"/>
        <v>390.86000000000166</v>
      </c>
      <c r="BU67" s="32">
        <f t="shared" ca="1" si="23"/>
        <v>223.15000000000106</v>
      </c>
      <c r="BV67" s="32">
        <f t="shared" ca="1" si="24"/>
        <v>306.18999999998471</v>
      </c>
      <c r="BW67" s="32">
        <f t="shared" ca="1" si="25"/>
        <v>725.00999999998146</v>
      </c>
      <c r="BX67" s="32">
        <f t="shared" ca="1" si="26"/>
        <v>275.68000000000643</v>
      </c>
    </row>
    <row r="68" spans="1:76" x14ac:dyDescent="0.25">
      <c r="A68" t="s">
        <v>461</v>
      </c>
      <c r="B68" s="1" t="s">
        <v>92</v>
      </c>
      <c r="C68" t="str">
        <f t="shared" ca="1" si="2"/>
        <v>HRM</v>
      </c>
      <c r="D68" t="str">
        <f t="shared" ca="1" si="3"/>
        <v>H. R. Milner</v>
      </c>
      <c r="E68" s="31">
        <f ca="1">'Module C Corrected'!CW68-'Module C Initial'!CW68</f>
        <v>8458.4200000000419</v>
      </c>
      <c r="F68" s="31">
        <f ca="1">'Module C Corrected'!CX68-'Module C Initial'!CX68</f>
        <v>8145.3600000001024</v>
      </c>
      <c r="G68" s="31">
        <f ca="1">'Module C Corrected'!CY68-'Module C Initial'!CY68</f>
        <v>5163.4400000000605</v>
      </c>
      <c r="H68" s="31">
        <f ca="1">'Module C Corrected'!CZ68-'Module C Initial'!CZ68</f>
        <v>4924.0999999999767</v>
      </c>
      <c r="I68" s="31">
        <f ca="1">'Module C Corrected'!DA68-'Module C Initial'!DA68</f>
        <v>1574.8500000000058</v>
      </c>
      <c r="J68" s="31">
        <f ca="1">'Module C Corrected'!DB68-'Module C Initial'!DB68</f>
        <v>931.19000000000233</v>
      </c>
      <c r="K68" s="31">
        <f ca="1">'Module C Corrected'!DC68-'Module C Initial'!DC68</f>
        <v>4476.9800000000396</v>
      </c>
      <c r="L68" s="31">
        <f ca="1">'Module C Corrected'!DD68-'Module C Initial'!DD68</f>
        <v>15614.100000000093</v>
      </c>
      <c r="M68" s="31">
        <f ca="1">'Module C Corrected'!DE68-'Module C Initial'!DE68</f>
        <v>11121.290000000037</v>
      </c>
      <c r="N68" s="31">
        <f ca="1">'Module C Corrected'!DF68-'Module C Initial'!DF68</f>
        <v>7036.1500000000233</v>
      </c>
      <c r="O68" s="31">
        <f ca="1">'Module C Corrected'!DG68-'Module C Initial'!DG68</f>
        <v>12654.020000000019</v>
      </c>
      <c r="P68" s="31">
        <f ca="1">'Module C Corrected'!DH68-'Module C Initial'!DH68</f>
        <v>4827.0499999999302</v>
      </c>
      <c r="Q68" s="32">
        <f ca="1">'Module C Corrected'!DI68-'Module C Initial'!DI68</f>
        <v>422.91999999999825</v>
      </c>
      <c r="R68" s="32">
        <f ca="1">'Module C Corrected'!DJ68-'Module C Initial'!DJ68</f>
        <v>407.27000000000407</v>
      </c>
      <c r="S68" s="32">
        <f ca="1">'Module C Corrected'!DK68-'Module C Initial'!DK68</f>
        <v>258.16999999999825</v>
      </c>
      <c r="T68" s="32">
        <f ca="1">'Module C Corrected'!DL68-'Module C Initial'!DL68</f>
        <v>246.21000000000276</v>
      </c>
      <c r="U68" s="32">
        <f ca="1">'Module C Corrected'!DM68-'Module C Initial'!DM68</f>
        <v>78.739999999999782</v>
      </c>
      <c r="V68" s="32">
        <f ca="1">'Module C Corrected'!DN68-'Module C Initial'!DN68</f>
        <v>46.559999999999491</v>
      </c>
      <c r="W68" s="32">
        <f ca="1">'Module C Corrected'!DO68-'Module C Initial'!DO68</f>
        <v>223.85000000000218</v>
      </c>
      <c r="X68" s="32">
        <f ca="1">'Module C Corrected'!DP68-'Module C Initial'!DP68</f>
        <v>780.70999999999185</v>
      </c>
      <c r="Y68" s="32">
        <f ca="1">'Module C Corrected'!DQ68-'Module C Initial'!DQ68</f>
        <v>556.06999999999971</v>
      </c>
      <c r="Z68" s="32">
        <f ca="1">'Module C Corrected'!DR68-'Module C Initial'!DR68</f>
        <v>351.79999999999563</v>
      </c>
      <c r="AA68" s="32">
        <f ca="1">'Module C Corrected'!DS68-'Module C Initial'!DS68</f>
        <v>632.69999999999709</v>
      </c>
      <c r="AB68" s="32">
        <f ca="1">'Module C Corrected'!DT68-'Module C Initial'!DT68</f>
        <v>241.34999999999854</v>
      </c>
      <c r="AC68" s="31">
        <f ca="1">'Module C Corrected'!DU68-'Module C Initial'!DU68</f>
        <v>2303.2900000000081</v>
      </c>
      <c r="AD68" s="31">
        <f ca="1">'Module C Corrected'!DV68-'Module C Initial'!DV68</f>
        <v>2199.0199999999895</v>
      </c>
      <c r="AE68" s="31">
        <f ca="1">'Module C Corrected'!DW68-'Module C Initial'!DW68</f>
        <v>1383.0899999999965</v>
      </c>
      <c r="AF68" s="31">
        <f ca="1">'Module C Corrected'!DX68-'Module C Initial'!DX68</f>
        <v>1307.4800000000105</v>
      </c>
      <c r="AG68" s="31">
        <f ca="1">'Module C Corrected'!DY68-'Module C Initial'!DY68</f>
        <v>414.59999999999854</v>
      </c>
      <c r="AH68" s="31">
        <f ca="1">'Module C Corrected'!DZ68-'Module C Initial'!DZ68</f>
        <v>242.97999999999956</v>
      </c>
      <c r="AI68" s="31">
        <f ca="1">'Module C Corrected'!EA68-'Module C Initial'!EA68</f>
        <v>1158.0599999999977</v>
      </c>
      <c r="AJ68" s="31">
        <f ca="1">'Module C Corrected'!EB68-'Module C Initial'!EB68</f>
        <v>4002.4300000000512</v>
      </c>
      <c r="AK68" s="31">
        <f ca="1">'Module C Corrected'!EC68-'Module C Initial'!EC68</f>
        <v>2824.7999999999884</v>
      </c>
      <c r="AL68" s="31">
        <f ca="1">'Module C Corrected'!ED68-'Module C Initial'!ED68</f>
        <v>1771.2699999999895</v>
      </c>
      <c r="AM68" s="31">
        <f ca="1">'Module C Corrected'!EE68-'Module C Initial'!EE68</f>
        <v>3155.9500000000116</v>
      </c>
      <c r="AN68" s="31">
        <f ca="1">'Module C Corrected'!EF68-'Module C Initial'!EF68</f>
        <v>1192.9700000000012</v>
      </c>
      <c r="AO68" s="32">
        <f t="shared" ca="1" si="32"/>
        <v>11184.630000000048</v>
      </c>
      <c r="AP68" s="32">
        <f t="shared" ca="1" si="32"/>
        <v>10751.650000000096</v>
      </c>
      <c r="AQ68" s="32">
        <f t="shared" ca="1" si="32"/>
        <v>6804.7000000000553</v>
      </c>
      <c r="AR68" s="32">
        <f t="shared" ca="1" si="31"/>
        <v>6477.78999999999</v>
      </c>
      <c r="AS68" s="32">
        <f t="shared" ca="1" si="31"/>
        <v>2068.1900000000041</v>
      </c>
      <c r="AT68" s="32">
        <f t="shared" ca="1" si="31"/>
        <v>1220.7300000000014</v>
      </c>
      <c r="AU68" s="32">
        <f t="shared" ca="1" si="31"/>
        <v>5858.8900000000394</v>
      </c>
      <c r="AV68" s="32">
        <f t="shared" ca="1" si="31"/>
        <v>20397.240000000136</v>
      </c>
      <c r="AW68" s="32">
        <f t="shared" ca="1" si="31"/>
        <v>14502.160000000025</v>
      </c>
      <c r="AX68" s="32">
        <f t="shared" ca="1" si="31"/>
        <v>9159.2200000000084</v>
      </c>
      <c r="AY68" s="32">
        <f t="shared" ca="1" si="31"/>
        <v>16442.670000000027</v>
      </c>
      <c r="AZ68" s="32">
        <f t="shared" ca="1" si="31"/>
        <v>6261.3699999999299</v>
      </c>
      <c r="BA68" s="31">
        <f t="shared" ca="1" si="28"/>
        <v>140.43</v>
      </c>
      <c r="BB68" s="31">
        <f t="shared" ca="1" si="5"/>
        <v>135.24</v>
      </c>
      <c r="BC68" s="31">
        <f t="shared" ca="1" si="6"/>
        <v>85.73</v>
      </c>
      <c r="BD68" s="31">
        <f t="shared" ca="1" si="7"/>
        <v>81.75</v>
      </c>
      <c r="BE68" s="31">
        <f t="shared" ca="1" si="8"/>
        <v>26.15</v>
      </c>
      <c r="BF68" s="31">
        <f t="shared" ca="1" si="9"/>
        <v>15.46</v>
      </c>
      <c r="BG68" s="31">
        <f t="shared" ca="1" si="10"/>
        <v>74.33</v>
      </c>
      <c r="BH68" s="31">
        <f t="shared" ca="1" si="11"/>
        <v>259.24</v>
      </c>
      <c r="BI68" s="31">
        <f t="shared" ca="1" si="12"/>
        <v>184.64</v>
      </c>
      <c r="BJ68" s="31">
        <f t="shared" ca="1" si="13"/>
        <v>116.82</v>
      </c>
      <c r="BK68" s="31">
        <f t="shared" ca="1" si="14"/>
        <v>210.09</v>
      </c>
      <c r="BL68" s="31">
        <f t="shared" ca="1" si="15"/>
        <v>80.14</v>
      </c>
      <c r="BM68" s="32">
        <f t="shared" ca="1" si="29"/>
        <v>11325.060000000049</v>
      </c>
      <c r="BN68" s="32">
        <f t="shared" ca="1" si="16"/>
        <v>10886.890000000096</v>
      </c>
      <c r="BO68" s="32">
        <f t="shared" ca="1" si="17"/>
        <v>6890.4300000000549</v>
      </c>
      <c r="BP68" s="32">
        <f t="shared" ca="1" si="18"/>
        <v>6559.53999999999</v>
      </c>
      <c r="BQ68" s="32">
        <f t="shared" ca="1" si="19"/>
        <v>2094.3400000000042</v>
      </c>
      <c r="BR68" s="32">
        <f t="shared" ca="1" si="20"/>
        <v>1236.1900000000014</v>
      </c>
      <c r="BS68" s="32">
        <f t="shared" ca="1" si="21"/>
        <v>5933.2200000000394</v>
      </c>
      <c r="BT68" s="32">
        <f t="shared" ca="1" si="22"/>
        <v>20656.480000000138</v>
      </c>
      <c r="BU68" s="32">
        <f t="shared" ca="1" si="23"/>
        <v>14686.800000000025</v>
      </c>
      <c r="BV68" s="32">
        <f t="shared" ca="1" si="24"/>
        <v>9276.0400000000081</v>
      </c>
      <c r="BW68" s="32">
        <f t="shared" ca="1" si="25"/>
        <v>16652.760000000028</v>
      </c>
      <c r="BX68" s="32">
        <f t="shared" ca="1" si="26"/>
        <v>6341.5099999999302</v>
      </c>
    </row>
    <row r="69" spans="1:76" x14ac:dyDescent="0.25">
      <c r="A69" t="s">
        <v>444</v>
      </c>
      <c r="B69" s="1" t="s">
        <v>128</v>
      </c>
      <c r="C69" t="str">
        <f t="shared" ref="C69:C132" ca="1" si="33">VLOOKUP($B69,LocationLookup,2,FALSE)</f>
        <v>HSH</v>
      </c>
      <c r="D69" t="str">
        <f t="shared" ref="D69:D132" ca="1" si="34">VLOOKUP($C69,LossFactorLookup,2,FALSE)</f>
        <v>Horseshoe Hydro Facility</v>
      </c>
      <c r="E69" s="31">
        <f ca="1">'Module C Corrected'!CW69-'Module C Initial'!CW69</f>
        <v>382.05999999999949</v>
      </c>
      <c r="F69" s="31">
        <f ca="1">'Module C Corrected'!CX69-'Module C Initial'!CX69</f>
        <v>544.14000000000033</v>
      </c>
      <c r="G69" s="31">
        <f ca="1">'Module C Corrected'!CY69-'Module C Initial'!CY69</f>
        <v>221.33999999999969</v>
      </c>
      <c r="H69" s="31">
        <f ca="1">'Module C Corrected'!CZ69-'Module C Initial'!CZ69</f>
        <v>205.42999999999984</v>
      </c>
      <c r="I69" s="31">
        <f ca="1">'Module C Corrected'!DA69-'Module C Initial'!DA69</f>
        <v>166.01999999999998</v>
      </c>
      <c r="J69" s="31">
        <f ca="1">'Module C Corrected'!DB69-'Module C Initial'!DB69</f>
        <v>502.06000000000131</v>
      </c>
      <c r="K69" s="31">
        <f ca="1">'Module C Corrected'!DC69-'Module C Initial'!DC69</f>
        <v>450.64000000000033</v>
      </c>
      <c r="L69" s="31">
        <f ca="1">'Module C Corrected'!DD69-'Module C Initial'!DD69</f>
        <v>952.05999999999767</v>
      </c>
      <c r="M69" s="31">
        <f ca="1">'Module C Corrected'!DE69-'Module C Initial'!DE69</f>
        <v>627.5</v>
      </c>
      <c r="N69" s="31">
        <f ca="1">'Module C Corrected'!DF69-'Module C Initial'!DF69</f>
        <v>371.19999999999891</v>
      </c>
      <c r="O69" s="31">
        <f ca="1">'Module C Corrected'!DG69-'Module C Initial'!DG69</f>
        <v>378.80000000000018</v>
      </c>
      <c r="P69" s="31">
        <f ca="1">'Module C Corrected'!DH69-'Module C Initial'!DH69</f>
        <v>220.8100000000004</v>
      </c>
      <c r="Q69" s="32">
        <f ca="1">'Module C Corrected'!DI69-'Module C Initial'!DI69</f>
        <v>19.109999999999985</v>
      </c>
      <c r="R69" s="32">
        <f ca="1">'Module C Corrected'!DJ69-'Module C Initial'!DJ69</f>
        <v>27.200000000000045</v>
      </c>
      <c r="S69" s="32">
        <f ca="1">'Module C Corrected'!DK69-'Module C Initial'!DK69</f>
        <v>11.060000000000002</v>
      </c>
      <c r="T69" s="32">
        <f ca="1">'Module C Corrected'!DL69-'Module C Initial'!DL69</f>
        <v>10.27</v>
      </c>
      <c r="U69" s="32">
        <f ca="1">'Module C Corrected'!DM69-'Module C Initial'!DM69</f>
        <v>8.2999999999999989</v>
      </c>
      <c r="V69" s="32">
        <f ca="1">'Module C Corrected'!DN69-'Module C Initial'!DN69</f>
        <v>25.110000000000003</v>
      </c>
      <c r="W69" s="32">
        <f ca="1">'Module C Corrected'!DO69-'Module C Initial'!DO69</f>
        <v>22.53</v>
      </c>
      <c r="X69" s="32">
        <f ca="1">'Module C Corrected'!DP69-'Module C Initial'!DP69</f>
        <v>47.610000000000014</v>
      </c>
      <c r="Y69" s="32">
        <f ca="1">'Module C Corrected'!DQ69-'Module C Initial'!DQ69</f>
        <v>31.380000000000052</v>
      </c>
      <c r="Z69" s="32">
        <f ca="1">'Module C Corrected'!DR69-'Module C Initial'!DR69</f>
        <v>18.559999999999988</v>
      </c>
      <c r="AA69" s="32">
        <f ca="1">'Module C Corrected'!DS69-'Module C Initial'!DS69</f>
        <v>18.940000000000012</v>
      </c>
      <c r="AB69" s="32">
        <f ca="1">'Module C Corrected'!DT69-'Module C Initial'!DT69</f>
        <v>11.040000000000006</v>
      </c>
      <c r="AC69" s="31">
        <f ca="1">'Module C Corrected'!DU69-'Module C Initial'!DU69</f>
        <v>104.04000000000008</v>
      </c>
      <c r="AD69" s="31">
        <f ca="1">'Module C Corrected'!DV69-'Module C Initial'!DV69</f>
        <v>146.91000000000008</v>
      </c>
      <c r="AE69" s="31">
        <f ca="1">'Module C Corrected'!DW69-'Module C Initial'!DW69</f>
        <v>59.289999999999964</v>
      </c>
      <c r="AF69" s="31">
        <f ca="1">'Module C Corrected'!DX69-'Module C Initial'!DX69</f>
        <v>54.55</v>
      </c>
      <c r="AG69" s="31">
        <f ca="1">'Module C Corrected'!DY69-'Module C Initial'!DY69</f>
        <v>43.710000000000008</v>
      </c>
      <c r="AH69" s="31">
        <f ca="1">'Module C Corrected'!DZ69-'Module C Initial'!DZ69</f>
        <v>131.01000000000002</v>
      </c>
      <c r="AI69" s="31">
        <f ca="1">'Module C Corrected'!EA69-'Module C Initial'!EA69</f>
        <v>116.56999999999994</v>
      </c>
      <c r="AJ69" s="31">
        <f ca="1">'Module C Corrected'!EB69-'Module C Initial'!EB69</f>
        <v>244.05000000000018</v>
      </c>
      <c r="AK69" s="31">
        <f ca="1">'Module C Corrected'!EC69-'Module C Initial'!EC69</f>
        <v>159.38000000000011</v>
      </c>
      <c r="AL69" s="31">
        <f ca="1">'Module C Corrected'!ED69-'Module C Initial'!ED69</f>
        <v>93.450000000000045</v>
      </c>
      <c r="AM69" s="31">
        <f ca="1">'Module C Corrected'!EE69-'Module C Initial'!EE69</f>
        <v>94.469999999999914</v>
      </c>
      <c r="AN69" s="31">
        <f ca="1">'Module C Corrected'!EF69-'Module C Initial'!EF69</f>
        <v>54.579999999999984</v>
      </c>
      <c r="AO69" s="32">
        <f t="shared" ca="1" si="32"/>
        <v>505.20999999999958</v>
      </c>
      <c r="AP69" s="32">
        <f t="shared" ca="1" si="32"/>
        <v>718.25000000000045</v>
      </c>
      <c r="AQ69" s="32">
        <f t="shared" ca="1" si="32"/>
        <v>291.68999999999966</v>
      </c>
      <c r="AR69" s="32">
        <f t="shared" ca="1" si="31"/>
        <v>270.24999999999983</v>
      </c>
      <c r="AS69" s="32">
        <f t="shared" ca="1" si="31"/>
        <v>218.03</v>
      </c>
      <c r="AT69" s="32">
        <f t="shared" ca="1" si="31"/>
        <v>658.18000000000131</v>
      </c>
      <c r="AU69" s="32">
        <f t="shared" ca="1" si="31"/>
        <v>589.74000000000024</v>
      </c>
      <c r="AV69" s="32">
        <f t="shared" ca="1" si="31"/>
        <v>1243.719999999998</v>
      </c>
      <c r="AW69" s="32">
        <f t="shared" ca="1" si="31"/>
        <v>818.26000000000022</v>
      </c>
      <c r="AX69" s="32">
        <f t="shared" ca="1" si="31"/>
        <v>483.20999999999896</v>
      </c>
      <c r="AY69" s="32">
        <f t="shared" ca="1" si="31"/>
        <v>492.21000000000009</v>
      </c>
      <c r="AZ69" s="32">
        <f t="shared" ca="1" si="31"/>
        <v>286.4300000000004</v>
      </c>
      <c r="BA69" s="31">
        <f t="shared" ca="1" si="28"/>
        <v>6.34</v>
      </c>
      <c r="BB69" s="31">
        <f t="shared" ref="BB69:BB132" ca="1" si="35">ROUND(F69*BB$3,2)</f>
        <v>9.0299999999999994</v>
      </c>
      <c r="BC69" s="31">
        <f t="shared" ref="BC69:BC132" ca="1" si="36">ROUND(G69*BC$3,2)</f>
        <v>3.67</v>
      </c>
      <c r="BD69" s="31">
        <f t="shared" ref="BD69:BD132" ca="1" si="37">ROUND(H69*BD$3,2)</f>
        <v>3.41</v>
      </c>
      <c r="BE69" s="31">
        <f t="shared" ref="BE69:BE132" ca="1" si="38">ROUND(I69*BE$3,2)</f>
        <v>2.76</v>
      </c>
      <c r="BF69" s="31">
        <f t="shared" ref="BF69:BF132" ca="1" si="39">ROUND(J69*BF$3,2)</f>
        <v>8.34</v>
      </c>
      <c r="BG69" s="31">
        <f t="shared" ref="BG69:BG132" ca="1" si="40">ROUND(K69*BG$3,2)</f>
        <v>7.48</v>
      </c>
      <c r="BH69" s="31">
        <f t="shared" ref="BH69:BH132" ca="1" si="41">ROUND(L69*BH$3,2)</f>
        <v>15.81</v>
      </c>
      <c r="BI69" s="31">
        <f t="shared" ref="BI69:BI132" ca="1" si="42">ROUND(M69*BI$3,2)</f>
        <v>10.42</v>
      </c>
      <c r="BJ69" s="31">
        <f t="shared" ref="BJ69:BJ132" ca="1" si="43">ROUND(N69*BJ$3,2)</f>
        <v>6.16</v>
      </c>
      <c r="BK69" s="31">
        <f t="shared" ref="BK69:BK132" ca="1" si="44">ROUND(O69*BK$3,2)</f>
        <v>6.29</v>
      </c>
      <c r="BL69" s="31">
        <f t="shared" ref="BL69:BL132" ca="1" si="45">ROUND(P69*BL$3,2)</f>
        <v>3.67</v>
      </c>
      <c r="BM69" s="32">
        <f t="shared" ca="1" si="29"/>
        <v>511.54999999999956</v>
      </c>
      <c r="BN69" s="32">
        <f t="shared" ref="BN69:BN132" ca="1" si="46">AP69+BB69</f>
        <v>727.28000000000043</v>
      </c>
      <c r="BO69" s="32">
        <f t="shared" ref="BO69:BO132" ca="1" si="47">AQ69+BC69</f>
        <v>295.35999999999967</v>
      </c>
      <c r="BP69" s="32">
        <f t="shared" ref="BP69:BP132" ca="1" si="48">AR69+BD69</f>
        <v>273.65999999999985</v>
      </c>
      <c r="BQ69" s="32">
        <f t="shared" ref="BQ69:BQ132" ca="1" si="49">AS69+BE69</f>
        <v>220.79</v>
      </c>
      <c r="BR69" s="32">
        <f t="shared" ref="BR69:BR132" ca="1" si="50">AT69+BF69</f>
        <v>666.52000000000135</v>
      </c>
      <c r="BS69" s="32">
        <f t="shared" ref="BS69:BS132" ca="1" si="51">AU69+BG69</f>
        <v>597.22000000000025</v>
      </c>
      <c r="BT69" s="32">
        <f t="shared" ref="BT69:BT132" ca="1" si="52">AV69+BH69</f>
        <v>1259.5299999999979</v>
      </c>
      <c r="BU69" s="32">
        <f t="shared" ref="BU69:BU132" ca="1" si="53">AW69+BI69</f>
        <v>828.68000000000018</v>
      </c>
      <c r="BV69" s="32">
        <f t="shared" ref="BV69:BV132" ca="1" si="54">AX69+BJ69</f>
        <v>489.36999999999898</v>
      </c>
      <c r="BW69" s="32">
        <f t="shared" ref="BW69:BW132" ca="1" si="55">AY69+BK69</f>
        <v>498.50000000000011</v>
      </c>
      <c r="BX69" s="32">
        <f t="shared" ref="BX69:BX132" ca="1" si="56">AZ69+BL69</f>
        <v>290.10000000000042</v>
      </c>
    </row>
    <row r="70" spans="1:76" x14ac:dyDescent="0.25">
      <c r="A70" t="s">
        <v>443</v>
      </c>
      <c r="B70" s="1" t="s">
        <v>161</v>
      </c>
      <c r="C70" t="str">
        <f t="shared" ca="1" si="33"/>
        <v>IEW1</v>
      </c>
      <c r="D70" t="str">
        <f t="shared" ca="1" si="34"/>
        <v>Summerview 1 Wind Facility</v>
      </c>
      <c r="E70" s="31">
        <f ca="1">'Module C Corrected'!CW70-'Module C Initial'!CW70</f>
        <v>129.20999999999913</v>
      </c>
      <c r="F70" s="31">
        <f ca="1">'Module C Corrected'!CX70-'Module C Initial'!CX70</f>
        <v>131.41999999999825</v>
      </c>
      <c r="G70" s="31">
        <f ca="1">'Module C Corrected'!CY70-'Module C Initial'!CY70</f>
        <v>73.549999999999272</v>
      </c>
      <c r="H70" s="31">
        <f ca="1">'Module C Corrected'!CZ70-'Module C Initial'!CZ70</f>
        <v>153.84999999999854</v>
      </c>
      <c r="I70" s="31">
        <f ca="1">'Module C Corrected'!DA70-'Module C Initial'!DA70</f>
        <v>56.490000000001601</v>
      </c>
      <c r="J70" s="31">
        <f ca="1">'Module C Corrected'!DB70-'Module C Initial'!DB70</f>
        <v>202.72999999999593</v>
      </c>
      <c r="K70" s="31">
        <f ca="1">'Module C Corrected'!DC70-'Module C Initial'!DC70</f>
        <v>73.529999999998836</v>
      </c>
      <c r="L70" s="31">
        <f ca="1">'Module C Corrected'!DD70-'Module C Initial'!DD70</f>
        <v>278.08000000000175</v>
      </c>
      <c r="M70" s="31">
        <f ca="1">'Module C Corrected'!DE70-'Module C Initial'!DE70</f>
        <v>152.72999999998865</v>
      </c>
      <c r="N70" s="31">
        <f ca="1">'Module C Corrected'!DF70-'Module C Initial'!DF70</f>
        <v>133.47000000000116</v>
      </c>
      <c r="O70" s="31">
        <f ca="1">'Module C Corrected'!DG70-'Module C Initial'!DG70</f>
        <v>533.54000000000815</v>
      </c>
      <c r="P70" s="31">
        <f ca="1">'Module C Corrected'!DH70-'Module C Initial'!DH70</f>
        <v>165.75999999999476</v>
      </c>
      <c r="Q70" s="32">
        <f ca="1">'Module C Corrected'!DI70-'Module C Initial'!DI70</f>
        <v>6.4600000000000364</v>
      </c>
      <c r="R70" s="32">
        <f ca="1">'Module C Corrected'!DJ70-'Module C Initial'!DJ70</f>
        <v>6.5699999999999363</v>
      </c>
      <c r="S70" s="32">
        <f ca="1">'Module C Corrected'!DK70-'Module C Initial'!DK70</f>
        <v>3.6800000000000637</v>
      </c>
      <c r="T70" s="32">
        <f ca="1">'Module C Corrected'!DL70-'Module C Initial'!DL70</f>
        <v>7.6900000000000546</v>
      </c>
      <c r="U70" s="32">
        <f ca="1">'Module C Corrected'!DM70-'Module C Initial'!DM70</f>
        <v>2.8299999999999272</v>
      </c>
      <c r="V70" s="32">
        <f ca="1">'Module C Corrected'!DN70-'Module C Initial'!DN70</f>
        <v>10.129999999999654</v>
      </c>
      <c r="W70" s="32">
        <f ca="1">'Module C Corrected'!DO70-'Module C Initial'!DO70</f>
        <v>3.6800000000000637</v>
      </c>
      <c r="X70" s="32">
        <f ca="1">'Module C Corrected'!DP70-'Module C Initial'!DP70</f>
        <v>13.900000000000091</v>
      </c>
      <c r="Y70" s="32">
        <f ca="1">'Module C Corrected'!DQ70-'Module C Initial'!DQ70</f>
        <v>7.6400000000001</v>
      </c>
      <c r="Z70" s="32">
        <f ca="1">'Module C Corrected'!DR70-'Module C Initial'!DR70</f>
        <v>6.6799999999998363</v>
      </c>
      <c r="AA70" s="32">
        <f ca="1">'Module C Corrected'!DS70-'Module C Initial'!DS70</f>
        <v>26.680000000000291</v>
      </c>
      <c r="AB70" s="32">
        <f ca="1">'Module C Corrected'!DT70-'Module C Initial'!DT70</f>
        <v>8.2899999999999636</v>
      </c>
      <c r="AC70" s="31">
        <f ca="1">'Module C Corrected'!DU70-'Module C Initial'!DU70</f>
        <v>35.190000000000509</v>
      </c>
      <c r="AD70" s="31">
        <f ca="1">'Module C Corrected'!DV70-'Module C Initial'!DV70</f>
        <v>35.479999999999563</v>
      </c>
      <c r="AE70" s="31">
        <f ca="1">'Module C Corrected'!DW70-'Module C Initial'!DW70</f>
        <v>19.700000000000728</v>
      </c>
      <c r="AF70" s="31">
        <f ca="1">'Module C Corrected'!DX70-'Module C Initial'!DX70</f>
        <v>40.849999999998545</v>
      </c>
      <c r="AG70" s="31">
        <f ca="1">'Module C Corrected'!DY70-'Module C Initial'!DY70</f>
        <v>14.869999999999891</v>
      </c>
      <c r="AH70" s="31">
        <f ca="1">'Module C Corrected'!DZ70-'Module C Initial'!DZ70</f>
        <v>52.899999999999636</v>
      </c>
      <c r="AI70" s="31">
        <f ca="1">'Module C Corrected'!EA70-'Module C Initial'!EA70</f>
        <v>19.019999999999982</v>
      </c>
      <c r="AJ70" s="31">
        <f ca="1">'Module C Corrected'!EB70-'Module C Initial'!EB70</f>
        <v>71.279999999998836</v>
      </c>
      <c r="AK70" s="31">
        <f ca="1">'Module C Corrected'!EC70-'Module C Initial'!EC70</f>
        <v>38.789999999999964</v>
      </c>
      <c r="AL70" s="31">
        <f ca="1">'Module C Corrected'!ED70-'Module C Initial'!ED70</f>
        <v>33.599999999999454</v>
      </c>
      <c r="AM70" s="31">
        <f ca="1">'Module C Corrected'!EE70-'Module C Initial'!EE70</f>
        <v>133.06000000000131</v>
      </c>
      <c r="AN70" s="31">
        <f ca="1">'Module C Corrected'!EF70-'Module C Initial'!EF70</f>
        <v>40.969999999999345</v>
      </c>
      <c r="AO70" s="32">
        <f t="shared" ca="1" si="32"/>
        <v>170.85999999999967</v>
      </c>
      <c r="AP70" s="32">
        <f t="shared" ca="1" si="32"/>
        <v>173.46999999999775</v>
      </c>
      <c r="AQ70" s="32">
        <f t="shared" ca="1" si="32"/>
        <v>96.930000000000064</v>
      </c>
      <c r="AR70" s="32">
        <f t="shared" ca="1" si="31"/>
        <v>202.38999999999714</v>
      </c>
      <c r="AS70" s="32">
        <f t="shared" ca="1" si="31"/>
        <v>74.190000000001419</v>
      </c>
      <c r="AT70" s="32">
        <f t="shared" ca="1" si="31"/>
        <v>265.75999999999522</v>
      </c>
      <c r="AU70" s="32">
        <f t="shared" ca="1" si="31"/>
        <v>96.229999999998881</v>
      </c>
      <c r="AV70" s="32">
        <f t="shared" ca="1" si="31"/>
        <v>363.26000000000067</v>
      </c>
      <c r="AW70" s="32">
        <f t="shared" ca="1" si="31"/>
        <v>199.15999999998871</v>
      </c>
      <c r="AX70" s="32">
        <f t="shared" ca="1" si="31"/>
        <v>173.75000000000045</v>
      </c>
      <c r="AY70" s="32">
        <f t="shared" ca="1" si="31"/>
        <v>693.28000000000975</v>
      </c>
      <c r="AZ70" s="32">
        <f t="shared" ca="1" si="31"/>
        <v>215.01999999999407</v>
      </c>
      <c r="BA70" s="31">
        <f t="shared" ref="BA70:BA133" ca="1" si="57">ROUND(E70*BA$3,2)</f>
        <v>2.15</v>
      </c>
      <c r="BB70" s="31">
        <f t="shared" ca="1" si="35"/>
        <v>2.1800000000000002</v>
      </c>
      <c r="BC70" s="31">
        <f t="shared" ca="1" si="36"/>
        <v>1.22</v>
      </c>
      <c r="BD70" s="31">
        <f t="shared" ca="1" si="37"/>
        <v>2.5499999999999998</v>
      </c>
      <c r="BE70" s="31">
        <f t="shared" ca="1" si="38"/>
        <v>0.94</v>
      </c>
      <c r="BF70" s="31">
        <f t="shared" ca="1" si="39"/>
        <v>3.37</v>
      </c>
      <c r="BG70" s="31">
        <f t="shared" ca="1" si="40"/>
        <v>1.22</v>
      </c>
      <c r="BH70" s="31">
        <f t="shared" ca="1" si="41"/>
        <v>4.62</v>
      </c>
      <c r="BI70" s="31">
        <f t="shared" ca="1" si="42"/>
        <v>2.54</v>
      </c>
      <c r="BJ70" s="31">
        <f t="shared" ca="1" si="43"/>
        <v>2.2200000000000002</v>
      </c>
      <c r="BK70" s="31">
        <f t="shared" ca="1" si="44"/>
        <v>8.86</v>
      </c>
      <c r="BL70" s="31">
        <f t="shared" ca="1" si="45"/>
        <v>2.75</v>
      </c>
      <c r="BM70" s="32">
        <f t="shared" ref="BM70:BM133" ca="1" si="58">AO70+BA70</f>
        <v>173.00999999999968</v>
      </c>
      <c r="BN70" s="32">
        <f t="shared" ca="1" si="46"/>
        <v>175.64999999999776</v>
      </c>
      <c r="BO70" s="32">
        <f t="shared" ca="1" si="47"/>
        <v>98.150000000000063</v>
      </c>
      <c r="BP70" s="32">
        <f t="shared" ca="1" si="48"/>
        <v>204.93999999999716</v>
      </c>
      <c r="BQ70" s="32">
        <f t="shared" ca="1" si="49"/>
        <v>75.130000000001417</v>
      </c>
      <c r="BR70" s="32">
        <f t="shared" ca="1" si="50"/>
        <v>269.12999999999522</v>
      </c>
      <c r="BS70" s="32">
        <f t="shared" ca="1" si="51"/>
        <v>97.44999999999888</v>
      </c>
      <c r="BT70" s="32">
        <f t="shared" ca="1" si="52"/>
        <v>367.88000000000068</v>
      </c>
      <c r="BU70" s="32">
        <f t="shared" ca="1" si="53"/>
        <v>201.69999999998871</v>
      </c>
      <c r="BV70" s="32">
        <f t="shared" ca="1" si="54"/>
        <v>175.97000000000045</v>
      </c>
      <c r="BW70" s="32">
        <f t="shared" ca="1" si="55"/>
        <v>702.14000000000976</v>
      </c>
      <c r="BX70" s="32">
        <f t="shared" ca="1" si="56"/>
        <v>217.76999999999407</v>
      </c>
    </row>
    <row r="71" spans="1:76" x14ac:dyDescent="0.25">
      <c r="A71" t="s">
        <v>443</v>
      </c>
      <c r="B71" s="1" t="s">
        <v>162</v>
      </c>
      <c r="C71" t="str">
        <f t="shared" ca="1" si="33"/>
        <v>IEW2</v>
      </c>
      <c r="D71" t="str">
        <f t="shared" ca="1" si="34"/>
        <v>Summerview 2 Wind Facility</v>
      </c>
      <c r="E71" s="31">
        <f ca="1">'Module C Corrected'!CW71-'Module C Initial'!CW71</f>
        <v>241.01000000000204</v>
      </c>
      <c r="F71" s="31">
        <f ca="1">'Module C Corrected'!CX71-'Module C Initial'!CX71</f>
        <v>246.63999999999942</v>
      </c>
      <c r="G71" s="31">
        <f ca="1">'Module C Corrected'!CY71-'Module C Initial'!CY71</f>
        <v>128.10999999999694</v>
      </c>
      <c r="H71" s="31">
        <f ca="1">'Module C Corrected'!CZ71-'Module C Initial'!CZ71</f>
        <v>276.5</v>
      </c>
      <c r="I71" s="31">
        <f ca="1">'Module C Corrected'!DA71-'Module C Initial'!DA71</f>
        <v>108.34000000000015</v>
      </c>
      <c r="J71" s="31">
        <f ca="1">'Module C Corrected'!DB71-'Module C Initial'!DB71</f>
        <v>332.16000000000349</v>
      </c>
      <c r="K71" s="31">
        <f ca="1">'Module C Corrected'!DC71-'Module C Initial'!DC71</f>
        <v>129.97000000000116</v>
      </c>
      <c r="L71" s="31">
        <f ca="1">'Module C Corrected'!DD71-'Module C Initial'!DD71</f>
        <v>488.88000000000466</v>
      </c>
      <c r="M71" s="31">
        <f ca="1">'Module C Corrected'!DE71-'Module C Initial'!DE71</f>
        <v>279.08000000000902</v>
      </c>
      <c r="N71" s="31">
        <f ca="1">'Module C Corrected'!DF71-'Module C Initial'!DF71</f>
        <v>225.52999999999884</v>
      </c>
      <c r="O71" s="31">
        <f ca="1">'Module C Corrected'!DG71-'Module C Initial'!DG71</f>
        <v>819.32000000000698</v>
      </c>
      <c r="P71" s="31">
        <f ca="1">'Module C Corrected'!DH71-'Module C Initial'!DH71</f>
        <v>326.89000000001397</v>
      </c>
      <c r="Q71" s="32">
        <f ca="1">'Module C Corrected'!DI71-'Module C Initial'!DI71</f>
        <v>12.050000000000182</v>
      </c>
      <c r="R71" s="32">
        <f ca="1">'Module C Corrected'!DJ71-'Module C Initial'!DJ71</f>
        <v>12.329999999999927</v>
      </c>
      <c r="S71" s="32">
        <f ca="1">'Module C Corrected'!DK71-'Module C Initial'!DK71</f>
        <v>6.4100000000000819</v>
      </c>
      <c r="T71" s="32">
        <f ca="1">'Module C Corrected'!DL71-'Module C Initial'!DL71</f>
        <v>13.829999999999927</v>
      </c>
      <c r="U71" s="32">
        <f ca="1">'Module C Corrected'!DM71-'Module C Initial'!DM71</f>
        <v>5.4199999999999591</v>
      </c>
      <c r="V71" s="32">
        <f ca="1">'Module C Corrected'!DN71-'Module C Initial'!DN71</f>
        <v>16.610000000000127</v>
      </c>
      <c r="W71" s="32">
        <f ca="1">'Module C Corrected'!DO71-'Module C Initial'!DO71</f>
        <v>6.5</v>
      </c>
      <c r="X71" s="32">
        <f ca="1">'Module C Corrected'!DP71-'Module C Initial'!DP71</f>
        <v>24.449999999999818</v>
      </c>
      <c r="Y71" s="32">
        <f ca="1">'Module C Corrected'!DQ71-'Module C Initial'!DQ71</f>
        <v>13.949999999999818</v>
      </c>
      <c r="Z71" s="32">
        <f ca="1">'Module C Corrected'!DR71-'Module C Initial'!DR71</f>
        <v>11.279999999999973</v>
      </c>
      <c r="AA71" s="32">
        <f ca="1">'Module C Corrected'!DS71-'Module C Initial'!DS71</f>
        <v>40.970000000000255</v>
      </c>
      <c r="AB71" s="32">
        <f ca="1">'Module C Corrected'!DT71-'Module C Initial'!DT71</f>
        <v>16.339999999999918</v>
      </c>
      <c r="AC71" s="31">
        <f ca="1">'Module C Corrected'!DU71-'Module C Initial'!DU71</f>
        <v>65.6299999999992</v>
      </c>
      <c r="AD71" s="31">
        <f ca="1">'Module C Corrected'!DV71-'Module C Initial'!DV71</f>
        <v>66.579999999999927</v>
      </c>
      <c r="AE71" s="31">
        <f ca="1">'Module C Corrected'!DW71-'Module C Initial'!DW71</f>
        <v>34.319999999999709</v>
      </c>
      <c r="AF71" s="31">
        <f ca="1">'Module C Corrected'!DX71-'Module C Initial'!DX71</f>
        <v>73.409999999999854</v>
      </c>
      <c r="AG71" s="31">
        <f ca="1">'Module C Corrected'!DY71-'Module C Initial'!DY71</f>
        <v>28.519999999999982</v>
      </c>
      <c r="AH71" s="31">
        <f ca="1">'Module C Corrected'!DZ71-'Module C Initial'!DZ71</f>
        <v>86.669999999998254</v>
      </c>
      <c r="AI71" s="31">
        <f ca="1">'Module C Corrected'!EA71-'Module C Initial'!EA71</f>
        <v>33.619999999999891</v>
      </c>
      <c r="AJ71" s="31">
        <f ca="1">'Module C Corrected'!EB71-'Module C Initial'!EB71</f>
        <v>125.32000000000153</v>
      </c>
      <c r="AK71" s="31">
        <f ca="1">'Module C Corrected'!EC71-'Module C Initial'!EC71</f>
        <v>70.890000000000327</v>
      </c>
      <c r="AL71" s="31">
        <f ca="1">'Module C Corrected'!ED71-'Module C Initial'!ED71</f>
        <v>56.769999999999527</v>
      </c>
      <c r="AM71" s="31">
        <f ca="1">'Module C Corrected'!EE71-'Module C Initial'!EE71</f>
        <v>204.34999999999854</v>
      </c>
      <c r="AN71" s="31">
        <f ca="1">'Module C Corrected'!EF71-'Module C Initial'!EF71</f>
        <v>80.780000000000655</v>
      </c>
      <c r="AO71" s="32">
        <f t="shared" ca="1" si="32"/>
        <v>318.69000000000142</v>
      </c>
      <c r="AP71" s="32">
        <f t="shared" ca="1" si="32"/>
        <v>325.54999999999927</v>
      </c>
      <c r="AQ71" s="32">
        <f t="shared" ca="1" si="32"/>
        <v>168.83999999999673</v>
      </c>
      <c r="AR71" s="32">
        <f t="shared" ca="1" si="31"/>
        <v>363.73999999999978</v>
      </c>
      <c r="AS71" s="32">
        <f t="shared" ca="1" si="31"/>
        <v>142.28000000000009</v>
      </c>
      <c r="AT71" s="32">
        <f t="shared" ca="1" si="31"/>
        <v>435.44000000000187</v>
      </c>
      <c r="AU71" s="32">
        <f t="shared" ca="1" si="31"/>
        <v>170.09000000000106</v>
      </c>
      <c r="AV71" s="32">
        <f t="shared" ca="1" si="31"/>
        <v>638.650000000006</v>
      </c>
      <c r="AW71" s="32">
        <f t="shared" ca="1" si="31"/>
        <v>363.92000000000917</v>
      </c>
      <c r="AX71" s="32">
        <f t="shared" ca="1" si="31"/>
        <v>293.57999999999834</v>
      </c>
      <c r="AY71" s="32">
        <f t="shared" ca="1" si="31"/>
        <v>1064.6400000000058</v>
      </c>
      <c r="AZ71" s="32">
        <f t="shared" ca="1" si="31"/>
        <v>424.01000000001454</v>
      </c>
      <c r="BA71" s="31">
        <f t="shared" ca="1" si="57"/>
        <v>4</v>
      </c>
      <c r="BB71" s="31">
        <f t="shared" ca="1" si="35"/>
        <v>4.09</v>
      </c>
      <c r="BC71" s="31">
        <f t="shared" ca="1" si="36"/>
        <v>2.13</v>
      </c>
      <c r="BD71" s="31">
        <f t="shared" ca="1" si="37"/>
        <v>4.59</v>
      </c>
      <c r="BE71" s="31">
        <f t="shared" ca="1" si="38"/>
        <v>1.8</v>
      </c>
      <c r="BF71" s="31">
        <f t="shared" ca="1" si="39"/>
        <v>5.51</v>
      </c>
      <c r="BG71" s="31">
        <f t="shared" ca="1" si="40"/>
        <v>2.16</v>
      </c>
      <c r="BH71" s="31">
        <f t="shared" ca="1" si="41"/>
        <v>8.1199999999999992</v>
      </c>
      <c r="BI71" s="31">
        <f t="shared" ca="1" si="42"/>
        <v>4.63</v>
      </c>
      <c r="BJ71" s="31">
        <f t="shared" ca="1" si="43"/>
        <v>3.74</v>
      </c>
      <c r="BK71" s="31">
        <f t="shared" ca="1" si="44"/>
        <v>13.6</v>
      </c>
      <c r="BL71" s="31">
        <f t="shared" ca="1" si="45"/>
        <v>5.43</v>
      </c>
      <c r="BM71" s="32">
        <f t="shared" ca="1" si="58"/>
        <v>322.69000000000142</v>
      </c>
      <c r="BN71" s="32">
        <f t="shared" ca="1" si="46"/>
        <v>329.63999999999925</v>
      </c>
      <c r="BO71" s="32">
        <f t="shared" ca="1" si="47"/>
        <v>170.96999999999673</v>
      </c>
      <c r="BP71" s="32">
        <f t="shared" ca="1" si="48"/>
        <v>368.32999999999976</v>
      </c>
      <c r="BQ71" s="32">
        <f t="shared" ca="1" si="49"/>
        <v>144.0800000000001</v>
      </c>
      <c r="BR71" s="32">
        <f t="shared" ca="1" si="50"/>
        <v>440.95000000000186</v>
      </c>
      <c r="BS71" s="32">
        <f t="shared" ca="1" si="51"/>
        <v>172.25000000000105</v>
      </c>
      <c r="BT71" s="32">
        <f t="shared" ca="1" si="52"/>
        <v>646.77000000000601</v>
      </c>
      <c r="BU71" s="32">
        <f t="shared" ca="1" si="53"/>
        <v>368.55000000000916</v>
      </c>
      <c r="BV71" s="32">
        <f t="shared" ca="1" si="54"/>
        <v>297.31999999999834</v>
      </c>
      <c r="BW71" s="32">
        <f t="shared" ca="1" si="55"/>
        <v>1078.2400000000057</v>
      </c>
      <c r="BX71" s="32">
        <f t="shared" ca="1" si="56"/>
        <v>429.44000000001455</v>
      </c>
    </row>
    <row r="72" spans="1:76" x14ac:dyDescent="0.25">
      <c r="A72" t="s">
        <v>444</v>
      </c>
      <c r="B72" s="1" t="s">
        <v>129</v>
      </c>
      <c r="C72" t="str">
        <f t="shared" ca="1" si="33"/>
        <v>INT</v>
      </c>
      <c r="D72" t="str">
        <f t="shared" ca="1" si="34"/>
        <v>Interlakes Hydro Facility</v>
      </c>
      <c r="E72" s="31">
        <f ca="1">'Module C Corrected'!CW72-'Module C Initial'!CW72</f>
        <v>205.3100000000004</v>
      </c>
      <c r="F72" s="31">
        <f ca="1">'Module C Corrected'!CX72-'Module C Initial'!CX72</f>
        <v>284.84000000000015</v>
      </c>
      <c r="G72" s="31">
        <f ca="1">'Module C Corrected'!CY72-'Module C Initial'!CY72</f>
        <v>90.210000000000036</v>
      </c>
      <c r="H72" s="31">
        <f ca="1">'Module C Corrected'!CZ72-'Module C Initial'!CZ72</f>
        <v>39.599999999999909</v>
      </c>
      <c r="I72" s="31">
        <f ca="1">'Module C Corrected'!DA72-'Module C Initial'!DA72</f>
        <v>6.75</v>
      </c>
      <c r="J72" s="31">
        <f ca="1">'Module C Corrected'!DB72-'Module C Initial'!DB72</f>
        <v>54.380000000000109</v>
      </c>
      <c r="K72" s="31">
        <f ca="1">'Module C Corrected'!DC72-'Module C Initial'!DC72</f>
        <v>111.1899999999996</v>
      </c>
      <c r="L72" s="31">
        <f ca="1">'Module C Corrected'!DD72-'Module C Initial'!DD72</f>
        <v>284.02000000000044</v>
      </c>
      <c r="M72" s="31">
        <f ca="1">'Module C Corrected'!DE72-'Module C Initial'!DE72</f>
        <v>187.27999999999975</v>
      </c>
      <c r="N72" s="31">
        <f ca="1">'Module C Corrected'!DF72-'Module C Initial'!DF72</f>
        <v>78.8900000000001</v>
      </c>
      <c r="O72" s="31">
        <f ca="1">'Module C Corrected'!DG72-'Module C Initial'!DG72</f>
        <v>144.77999999999884</v>
      </c>
      <c r="P72" s="31">
        <f ca="1">'Module C Corrected'!DH72-'Module C Initial'!DH72</f>
        <v>112.46000000000004</v>
      </c>
      <c r="Q72" s="32">
        <f ca="1">'Module C Corrected'!DI72-'Module C Initial'!DI72</f>
        <v>10.269999999999982</v>
      </c>
      <c r="R72" s="32">
        <f ca="1">'Module C Corrected'!DJ72-'Module C Initial'!DJ72</f>
        <v>14.240000000000009</v>
      </c>
      <c r="S72" s="32">
        <f ca="1">'Module C Corrected'!DK72-'Module C Initial'!DK72</f>
        <v>4.5099999999999909</v>
      </c>
      <c r="T72" s="32">
        <f ca="1">'Module C Corrected'!DL72-'Module C Initial'!DL72</f>
        <v>1.9799999999999969</v>
      </c>
      <c r="U72" s="32">
        <f ca="1">'Module C Corrected'!DM72-'Module C Initial'!DM72</f>
        <v>0.33999999999999986</v>
      </c>
      <c r="V72" s="32">
        <f ca="1">'Module C Corrected'!DN72-'Module C Initial'!DN72</f>
        <v>2.7199999999999989</v>
      </c>
      <c r="W72" s="32">
        <f ca="1">'Module C Corrected'!DO72-'Module C Initial'!DO72</f>
        <v>5.5600000000000023</v>
      </c>
      <c r="X72" s="32">
        <f ca="1">'Module C Corrected'!DP72-'Module C Initial'!DP72</f>
        <v>14.210000000000036</v>
      </c>
      <c r="Y72" s="32">
        <f ca="1">'Module C Corrected'!DQ72-'Module C Initial'!DQ72</f>
        <v>9.3699999999999761</v>
      </c>
      <c r="Z72" s="32">
        <f ca="1">'Module C Corrected'!DR72-'Module C Initial'!DR72</f>
        <v>3.9500000000000028</v>
      </c>
      <c r="AA72" s="32">
        <f ca="1">'Module C Corrected'!DS72-'Module C Initial'!DS72</f>
        <v>7.2400000000000091</v>
      </c>
      <c r="AB72" s="32">
        <f ca="1">'Module C Corrected'!DT72-'Module C Initial'!DT72</f>
        <v>5.6299999999999955</v>
      </c>
      <c r="AC72" s="31">
        <f ca="1">'Module C Corrected'!DU72-'Module C Initial'!DU72</f>
        <v>55.910000000000082</v>
      </c>
      <c r="AD72" s="31">
        <f ca="1">'Module C Corrected'!DV72-'Module C Initial'!DV72</f>
        <v>76.900000000000091</v>
      </c>
      <c r="AE72" s="31">
        <f ca="1">'Module C Corrected'!DW72-'Module C Initial'!DW72</f>
        <v>24.159999999999968</v>
      </c>
      <c r="AF72" s="31">
        <f ca="1">'Module C Corrected'!DX72-'Module C Initial'!DX72</f>
        <v>10.519999999999982</v>
      </c>
      <c r="AG72" s="31">
        <f ca="1">'Module C Corrected'!DY72-'Module C Initial'!DY72</f>
        <v>1.7800000000000011</v>
      </c>
      <c r="AH72" s="31">
        <f ca="1">'Module C Corrected'!DZ72-'Module C Initial'!DZ72</f>
        <v>14.189999999999998</v>
      </c>
      <c r="AI72" s="31">
        <f ca="1">'Module C Corrected'!EA72-'Module C Initial'!EA72</f>
        <v>28.759999999999991</v>
      </c>
      <c r="AJ72" s="31">
        <f ca="1">'Module C Corrected'!EB72-'Module C Initial'!EB72</f>
        <v>72.809999999999945</v>
      </c>
      <c r="AK72" s="31">
        <f ca="1">'Module C Corrected'!EC72-'Module C Initial'!EC72</f>
        <v>47.570000000000164</v>
      </c>
      <c r="AL72" s="31">
        <f ca="1">'Module C Corrected'!ED72-'Module C Initial'!ED72</f>
        <v>19.86000000000007</v>
      </c>
      <c r="AM72" s="31">
        <f ca="1">'Module C Corrected'!EE72-'Module C Initial'!EE72</f>
        <v>36.110000000000014</v>
      </c>
      <c r="AN72" s="31">
        <f ca="1">'Module C Corrected'!EF72-'Module C Initial'!EF72</f>
        <v>27.789999999999964</v>
      </c>
      <c r="AO72" s="32">
        <f t="shared" ca="1" si="32"/>
        <v>271.49000000000046</v>
      </c>
      <c r="AP72" s="32">
        <f t="shared" ca="1" si="32"/>
        <v>375.98000000000025</v>
      </c>
      <c r="AQ72" s="32">
        <f t="shared" ca="1" si="32"/>
        <v>118.88</v>
      </c>
      <c r="AR72" s="32">
        <f t="shared" ca="1" si="31"/>
        <v>52.099999999999888</v>
      </c>
      <c r="AS72" s="32">
        <f t="shared" ca="1" si="31"/>
        <v>8.870000000000001</v>
      </c>
      <c r="AT72" s="32">
        <f t="shared" ca="1" si="31"/>
        <v>71.290000000000106</v>
      </c>
      <c r="AU72" s="32">
        <f t="shared" ca="1" si="31"/>
        <v>145.50999999999959</v>
      </c>
      <c r="AV72" s="32">
        <f t="shared" ca="1" si="31"/>
        <v>371.04000000000042</v>
      </c>
      <c r="AW72" s="32">
        <f t="shared" ca="1" si="31"/>
        <v>244.21999999999989</v>
      </c>
      <c r="AX72" s="32">
        <f t="shared" ca="1" si="31"/>
        <v>102.70000000000017</v>
      </c>
      <c r="AY72" s="32">
        <f t="shared" ca="1" si="31"/>
        <v>188.12999999999886</v>
      </c>
      <c r="AZ72" s="32">
        <f t="shared" ca="1" si="31"/>
        <v>145.88</v>
      </c>
      <c r="BA72" s="31">
        <f t="shared" ca="1" si="57"/>
        <v>3.41</v>
      </c>
      <c r="BB72" s="31">
        <f t="shared" ca="1" si="35"/>
        <v>4.7300000000000004</v>
      </c>
      <c r="BC72" s="31">
        <f t="shared" ca="1" si="36"/>
        <v>1.5</v>
      </c>
      <c r="BD72" s="31">
        <f t="shared" ca="1" si="37"/>
        <v>0.66</v>
      </c>
      <c r="BE72" s="31">
        <f t="shared" ca="1" si="38"/>
        <v>0.11</v>
      </c>
      <c r="BF72" s="31">
        <f t="shared" ca="1" si="39"/>
        <v>0.9</v>
      </c>
      <c r="BG72" s="31">
        <f t="shared" ca="1" si="40"/>
        <v>1.85</v>
      </c>
      <c r="BH72" s="31">
        <f t="shared" ca="1" si="41"/>
        <v>4.72</v>
      </c>
      <c r="BI72" s="31">
        <f t="shared" ca="1" si="42"/>
        <v>3.11</v>
      </c>
      <c r="BJ72" s="31">
        <f t="shared" ca="1" si="43"/>
        <v>1.31</v>
      </c>
      <c r="BK72" s="31">
        <f t="shared" ca="1" si="44"/>
        <v>2.4</v>
      </c>
      <c r="BL72" s="31">
        <f t="shared" ca="1" si="45"/>
        <v>1.87</v>
      </c>
      <c r="BM72" s="32">
        <f t="shared" ca="1" si="58"/>
        <v>274.90000000000049</v>
      </c>
      <c r="BN72" s="32">
        <f t="shared" ca="1" si="46"/>
        <v>380.71000000000026</v>
      </c>
      <c r="BO72" s="32">
        <f t="shared" ca="1" si="47"/>
        <v>120.38</v>
      </c>
      <c r="BP72" s="32">
        <f t="shared" ca="1" si="48"/>
        <v>52.759999999999884</v>
      </c>
      <c r="BQ72" s="32">
        <f t="shared" ca="1" si="49"/>
        <v>8.98</v>
      </c>
      <c r="BR72" s="32">
        <f t="shared" ca="1" si="50"/>
        <v>72.190000000000111</v>
      </c>
      <c r="BS72" s="32">
        <f t="shared" ca="1" si="51"/>
        <v>147.35999999999959</v>
      </c>
      <c r="BT72" s="32">
        <f t="shared" ca="1" si="52"/>
        <v>375.76000000000045</v>
      </c>
      <c r="BU72" s="32">
        <f t="shared" ca="1" si="53"/>
        <v>247.3299999999999</v>
      </c>
      <c r="BV72" s="32">
        <f t="shared" ca="1" si="54"/>
        <v>104.01000000000018</v>
      </c>
      <c r="BW72" s="32">
        <f t="shared" ca="1" si="55"/>
        <v>190.52999999999886</v>
      </c>
      <c r="BX72" s="32">
        <f t="shared" ca="1" si="56"/>
        <v>147.75</v>
      </c>
    </row>
    <row r="73" spans="1:76" x14ac:dyDescent="0.25">
      <c r="A73" t="s">
        <v>462</v>
      </c>
      <c r="B73" s="1" t="s">
        <v>81</v>
      </c>
      <c r="C73" t="str">
        <f t="shared" ca="1" si="33"/>
        <v>IOR1</v>
      </c>
      <c r="D73" t="str">
        <f t="shared" ca="1" si="34"/>
        <v>Cold Lake Industrial System</v>
      </c>
      <c r="E73" s="31">
        <f ca="1">'Module C Corrected'!CW73-'Module C Initial'!CW73</f>
        <v>-7711.2700000000041</v>
      </c>
      <c r="F73" s="31">
        <f ca="1">'Module C Corrected'!CX73-'Module C Initial'!CX73</f>
        <v>-9315</v>
      </c>
      <c r="G73" s="31">
        <f ca="1">'Module C Corrected'!CY73-'Module C Initial'!CY73</f>
        <v>-3571.1399999999994</v>
      </c>
      <c r="H73" s="31">
        <f ca="1">'Module C Corrected'!CZ73-'Module C Initial'!CZ73</f>
        <v>-3737.6600000000035</v>
      </c>
      <c r="I73" s="31">
        <f ca="1">'Module C Corrected'!DA73-'Module C Initial'!DA73</f>
        <v>-2316.1800000000003</v>
      </c>
      <c r="J73" s="31">
        <f ca="1">'Module C Corrected'!DB73-'Module C Initial'!DB73</f>
        <v>-318.71999999999935</v>
      </c>
      <c r="K73" s="31">
        <f ca="1">'Module C Corrected'!DC73-'Module C Initial'!DC73</f>
        <v>-3619.7100000000064</v>
      </c>
      <c r="L73" s="31">
        <f ca="1">'Module C Corrected'!DD73-'Module C Initial'!DD73</f>
        <v>-7200.4100000000035</v>
      </c>
      <c r="M73" s="31">
        <f ca="1">'Module C Corrected'!DE73-'Module C Initial'!DE73</f>
        <v>-5263.6000000000058</v>
      </c>
      <c r="N73" s="31">
        <f ca="1">'Module C Corrected'!DF73-'Module C Initial'!DF73</f>
        <v>-5050.6600000000035</v>
      </c>
      <c r="O73" s="31">
        <f ca="1">'Module C Corrected'!DG73-'Module C Initial'!DG73</f>
        <v>-8711.9800000000105</v>
      </c>
      <c r="P73" s="31">
        <f ca="1">'Module C Corrected'!DH73-'Module C Initial'!DH73</f>
        <v>-4173.0100000000093</v>
      </c>
      <c r="Q73" s="32">
        <f ca="1">'Module C Corrected'!DI73-'Module C Initial'!DI73</f>
        <v>-385.55999999999949</v>
      </c>
      <c r="R73" s="32">
        <f ca="1">'Module C Corrected'!DJ73-'Module C Initial'!DJ73</f>
        <v>-465.75</v>
      </c>
      <c r="S73" s="32">
        <f ca="1">'Module C Corrected'!DK73-'Module C Initial'!DK73</f>
        <v>-178.55999999999995</v>
      </c>
      <c r="T73" s="32">
        <f ca="1">'Module C Corrected'!DL73-'Module C Initial'!DL73</f>
        <v>-186.88999999999987</v>
      </c>
      <c r="U73" s="32">
        <f ca="1">'Module C Corrected'!DM73-'Module C Initial'!DM73</f>
        <v>-115.79999999999973</v>
      </c>
      <c r="V73" s="32">
        <f ca="1">'Module C Corrected'!DN73-'Module C Initial'!DN73</f>
        <v>-15.939999999999998</v>
      </c>
      <c r="W73" s="32">
        <f ca="1">'Module C Corrected'!DO73-'Module C Initial'!DO73</f>
        <v>-180.99000000000024</v>
      </c>
      <c r="X73" s="32">
        <f ca="1">'Module C Corrected'!DP73-'Module C Initial'!DP73</f>
        <v>-360.02000000000044</v>
      </c>
      <c r="Y73" s="32">
        <f ca="1">'Module C Corrected'!DQ73-'Module C Initial'!DQ73</f>
        <v>-263.18000000000029</v>
      </c>
      <c r="Z73" s="32">
        <f ca="1">'Module C Corrected'!DR73-'Module C Initial'!DR73</f>
        <v>-252.53999999999996</v>
      </c>
      <c r="AA73" s="32">
        <f ca="1">'Module C Corrected'!DS73-'Module C Initial'!DS73</f>
        <v>-435.59000000000015</v>
      </c>
      <c r="AB73" s="32">
        <f ca="1">'Module C Corrected'!DT73-'Module C Initial'!DT73</f>
        <v>-208.65000000000009</v>
      </c>
      <c r="AC73" s="31">
        <f ca="1">'Module C Corrected'!DU73-'Module C Initial'!DU73</f>
        <v>-2099.8300000000017</v>
      </c>
      <c r="AD73" s="31">
        <f ca="1">'Module C Corrected'!DV73-'Module C Initial'!DV73</f>
        <v>-2514.7799999999988</v>
      </c>
      <c r="AE73" s="31">
        <f ca="1">'Module C Corrected'!DW73-'Module C Initial'!DW73</f>
        <v>-956.57999999999993</v>
      </c>
      <c r="AF73" s="31">
        <f ca="1">'Module C Corrected'!DX73-'Module C Initial'!DX73</f>
        <v>-992.45000000000073</v>
      </c>
      <c r="AG73" s="31">
        <f ca="1">'Module C Corrected'!DY73-'Module C Initial'!DY73</f>
        <v>-609.77000000000044</v>
      </c>
      <c r="AH73" s="31">
        <f ca="1">'Module C Corrected'!DZ73-'Module C Initial'!DZ73</f>
        <v>-83.160000000000082</v>
      </c>
      <c r="AI73" s="31">
        <f ca="1">'Module C Corrected'!EA73-'Module C Initial'!EA73</f>
        <v>-936.31000000000131</v>
      </c>
      <c r="AJ73" s="31">
        <f ca="1">'Module C Corrected'!EB73-'Module C Initial'!EB73</f>
        <v>-1845.7099999999991</v>
      </c>
      <c r="AK73" s="31">
        <f ca="1">'Module C Corrected'!EC73-'Module C Initial'!EC73</f>
        <v>-1336.9500000000007</v>
      </c>
      <c r="AL73" s="31">
        <f ca="1">'Module C Corrected'!ED73-'Module C Initial'!ED73</f>
        <v>-1271.4399999999987</v>
      </c>
      <c r="AM73" s="31">
        <f ca="1">'Module C Corrected'!EE73-'Module C Initial'!EE73</f>
        <v>-2172.7900000000009</v>
      </c>
      <c r="AN73" s="31">
        <f ca="1">'Module C Corrected'!EF73-'Module C Initial'!EF73</f>
        <v>-1031.3299999999981</v>
      </c>
      <c r="AO73" s="32">
        <f t="shared" ca="1" si="32"/>
        <v>-10196.660000000005</v>
      </c>
      <c r="AP73" s="32">
        <f t="shared" ca="1" si="32"/>
        <v>-12295.529999999999</v>
      </c>
      <c r="AQ73" s="32">
        <f t="shared" ca="1" si="32"/>
        <v>-4706.2799999999988</v>
      </c>
      <c r="AR73" s="32">
        <f t="shared" ca="1" si="31"/>
        <v>-4917.0000000000036</v>
      </c>
      <c r="AS73" s="32">
        <f t="shared" ca="1" si="31"/>
        <v>-3041.7500000000005</v>
      </c>
      <c r="AT73" s="32">
        <f t="shared" ca="1" si="31"/>
        <v>-417.81999999999942</v>
      </c>
      <c r="AU73" s="32">
        <f t="shared" ca="1" si="31"/>
        <v>-4737.0100000000075</v>
      </c>
      <c r="AV73" s="32">
        <f t="shared" ca="1" si="31"/>
        <v>-9406.1400000000031</v>
      </c>
      <c r="AW73" s="32">
        <f t="shared" ca="1" si="31"/>
        <v>-6863.7300000000068</v>
      </c>
      <c r="AX73" s="32">
        <f t="shared" ca="1" si="31"/>
        <v>-6574.6400000000021</v>
      </c>
      <c r="AY73" s="32">
        <f t="shared" ca="1" si="31"/>
        <v>-11320.360000000011</v>
      </c>
      <c r="AZ73" s="32">
        <f t="shared" ca="1" si="31"/>
        <v>-5412.9900000000071</v>
      </c>
      <c r="BA73" s="31">
        <f t="shared" ca="1" si="57"/>
        <v>-128.03</v>
      </c>
      <c r="BB73" s="31">
        <f t="shared" ca="1" si="35"/>
        <v>-154.65</v>
      </c>
      <c r="BC73" s="31">
        <f t="shared" ca="1" si="36"/>
        <v>-59.29</v>
      </c>
      <c r="BD73" s="31">
        <f t="shared" ca="1" si="37"/>
        <v>-62.06</v>
      </c>
      <c r="BE73" s="31">
        <f t="shared" ca="1" si="38"/>
        <v>-38.450000000000003</v>
      </c>
      <c r="BF73" s="31">
        <f t="shared" ca="1" si="39"/>
        <v>-5.29</v>
      </c>
      <c r="BG73" s="31">
        <f t="shared" ca="1" si="40"/>
        <v>-60.1</v>
      </c>
      <c r="BH73" s="31">
        <f t="shared" ca="1" si="41"/>
        <v>-119.55</v>
      </c>
      <c r="BI73" s="31">
        <f t="shared" ca="1" si="42"/>
        <v>-87.39</v>
      </c>
      <c r="BJ73" s="31">
        <f t="shared" ca="1" si="43"/>
        <v>-83.85</v>
      </c>
      <c r="BK73" s="31">
        <f t="shared" ca="1" si="44"/>
        <v>-144.63999999999999</v>
      </c>
      <c r="BL73" s="31">
        <f t="shared" ca="1" si="45"/>
        <v>-69.28</v>
      </c>
      <c r="BM73" s="32">
        <f t="shared" ca="1" si="58"/>
        <v>-10324.690000000006</v>
      </c>
      <c r="BN73" s="32">
        <f t="shared" ca="1" si="46"/>
        <v>-12450.179999999998</v>
      </c>
      <c r="BO73" s="32">
        <f t="shared" ca="1" si="47"/>
        <v>-4765.5699999999988</v>
      </c>
      <c r="BP73" s="32">
        <f t="shared" ca="1" si="48"/>
        <v>-4979.060000000004</v>
      </c>
      <c r="BQ73" s="32">
        <f t="shared" ca="1" si="49"/>
        <v>-3080.2000000000003</v>
      </c>
      <c r="BR73" s="32">
        <f t="shared" ca="1" si="50"/>
        <v>-423.10999999999945</v>
      </c>
      <c r="BS73" s="32">
        <f t="shared" ca="1" si="51"/>
        <v>-4797.1100000000079</v>
      </c>
      <c r="BT73" s="32">
        <f t="shared" ca="1" si="52"/>
        <v>-9525.6900000000023</v>
      </c>
      <c r="BU73" s="32">
        <f t="shared" ca="1" si="53"/>
        <v>-6951.1200000000072</v>
      </c>
      <c r="BV73" s="32">
        <f t="shared" ca="1" si="54"/>
        <v>-6658.4900000000025</v>
      </c>
      <c r="BW73" s="32">
        <f t="shared" ca="1" si="55"/>
        <v>-11465.000000000011</v>
      </c>
      <c r="BX73" s="32">
        <f t="shared" ca="1" si="56"/>
        <v>-5482.2700000000068</v>
      </c>
    </row>
    <row r="74" spans="1:76" x14ac:dyDescent="0.25">
      <c r="A74" t="s">
        <v>444</v>
      </c>
      <c r="B74" s="1" t="s">
        <v>130</v>
      </c>
      <c r="C74" t="str">
        <f t="shared" ca="1" si="33"/>
        <v>KAN</v>
      </c>
      <c r="D74" t="str">
        <f t="shared" ca="1" si="34"/>
        <v>Kananaskis Hydro Facility</v>
      </c>
      <c r="E74" s="31">
        <f ca="1">'Module C Corrected'!CW74-'Module C Initial'!CW74</f>
        <v>334.08000000000084</v>
      </c>
      <c r="F74" s="31">
        <f ca="1">'Module C Corrected'!CX74-'Module C Initial'!CX74</f>
        <v>487.45000000000073</v>
      </c>
      <c r="G74" s="31">
        <f ca="1">'Module C Corrected'!CY74-'Module C Initial'!CY74</f>
        <v>195.78999999999951</v>
      </c>
      <c r="H74" s="31">
        <f ca="1">'Module C Corrected'!CZ74-'Module C Initial'!CZ74</f>
        <v>200.07000000000016</v>
      </c>
      <c r="I74" s="31">
        <f ca="1">'Module C Corrected'!DA74-'Module C Initial'!DA74</f>
        <v>172.7800000000002</v>
      </c>
      <c r="J74" s="31">
        <f ca="1">'Module C Corrected'!DB74-'Module C Initial'!DB74</f>
        <v>457.03000000000065</v>
      </c>
      <c r="K74" s="31">
        <f ca="1">'Module C Corrected'!DC74-'Module C Initial'!DC74</f>
        <v>434.8799999999992</v>
      </c>
      <c r="L74" s="31">
        <f ca="1">'Module C Corrected'!DD74-'Module C Initial'!DD74</f>
        <v>965.98999999999796</v>
      </c>
      <c r="M74" s="31">
        <f ca="1">'Module C Corrected'!DE74-'Module C Initial'!DE74</f>
        <v>557.40999999999985</v>
      </c>
      <c r="N74" s="31">
        <f ca="1">'Module C Corrected'!DF74-'Module C Initial'!DF74</f>
        <v>356.56999999999971</v>
      </c>
      <c r="O74" s="31">
        <f ca="1">'Module C Corrected'!DG74-'Module C Initial'!DG74</f>
        <v>366.85000000000036</v>
      </c>
      <c r="P74" s="31">
        <f ca="1">'Module C Corrected'!DH74-'Module C Initial'!DH74</f>
        <v>164.51000000000022</v>
      </c>
      <c r="Q74" s="32">
        <f ca="1">'Module C Corrected'!DI74-'Module C Initial'!DI74</f>
        <v>16.699999999999989</v>
      </c>
      <c r="R74" s="32">
        <f ca="1">'Module C Corrected'!DJ74-'Module C Initial'!DJ74</f>
        <v>24.370000000000005</v>
      </c>
      <c r="S74" s="32">
        <f ca="1">'Module C Corrected'!DK74-'Module C Initial'!DK74</f>
        <v>9.7900000000000063</v>
      </c>
      <c r="T74" s="32">
        <f ca="1">'Module C Corrected'!DL74-'Module C Initial'!DL74</f>
        <v>10.01</v>
      </c>
      <c r="U74" s="32">
        <f ca="1">'Module C Corrected'!DM74-'Module C Initial'!DM74</f>
        <v>8.64</v>
      </c>
      <c r="V74" s="32">
        <f ca="1">'Module C Corrected'!DN74-'Module C Initial'!DN74</f>
        <v>22.849999999999998</v>
      </c>
      <c r="W74" s="32">
        <f ca="1">'Module C Corrected'!DO74-'Module C Initial'!DO74</f>
        <v>21.739999999999952</v>
      </c>
      <c r="X74" s="32">
        <f ca="1">'Module C Corrected'!DP74-'Module C Initial'!DP74</f>
        <v>48.300000000000068</v>
      </c>
      <c r="Y74" s="32">
        <f ca="1">'Module C Corrected'!DQ74-'Module C Initial'!DQ74</f>
        <v>27.870000000000005</v>
      </c>
      <c r="Z74" s="32">
        <f ca="1">'Module C Corrected'!DR74-'Module C Initial'!DR74</f>
        <v>17.819999999999993</v>
      </c>
      <c r="AA74" s="32">
        <f ca="1">'Module C Corrected'!DS74-'Module C Initial'!DS74</f>
        <v>18.340000000000003</v>
      </c>
      <c r="AB74" s="32">
        <f ca="1">'Module C Corrected'!DT74-'Module C Initial'!DT74</f>
        <v>8.230000000000004</v>
      </c>
      <c r="AC74" s="31">
        <f ca="1">'Module C Corrected'!DU74-'Module C Initial'!DU74</f>
        <v>90.970000000000027</v>
      </c>
      <c r="AD74" s="31">
        <f ca="1">'Module C Corrected'!DV74-'Module C Initial'!DV74</f>
        <v>131.58999999999992</v>
      </c>
      <c r="AE74" s="31">
        <f ca="1">'Module C Corrected'!DW74-'Module C Initial'!DW74</f>
        <v>52.440000000000055</v>
      </c>
      <c r="AF74" s="31">
        <f ca="1">'Module C Corrected'!DX74-'Module C Initial'!DX74</f>
        <v>53.12</v>
      </c>
      <c r="AG74" s="31">
        <f ca="1">'Module C Corrected'!DY74-'Module C Initial'!DY74</f>
        <v>45.489999999999995</v>
      </c>
      <c r="AH74" s="31">
        <f ca="1">'Module C Corrected'!DZ74-'Module C Initial'!DZ74</f>
        <v>119.25999999999999</v>
      </c>
      <c r="AI74" s="31">
        <f ca="1">'Module C Corrected'!EA74-'Module C Initial'!EA74</f>
        <v>112.48999999999978</v>
      </c>
      <c r="AJ74" s="31">
        <f ca="1">'Module C Corrected'!EB74-'Module C Initial'!EB74</f>
        <v>247.61999999999989</v>
      </c>
      <c r="AK74" s="31">
        <f ca="1">'Module C Corrected'!EC74-'Module C Initial'!EC74</f>
        <v>141.57999999999993</v>
      </c>
      <c r="AL74" s="31">
        <f ca="1">'Module C Corrected'!ED74-'Module C Initial'!ED74</f>
        <v>89.759999999999991</v>
      </c>
      <c r="AM74" s="31">
        <f ca="1">'Module C Corrected'!EE74-'Module C Initial'!EE74</f>
        <v>91.489999999999895</v>
      </c>
      <c r="AN74" s="31">
        <f ca="1">'Module C Corrected'!EF74-'Module C Initial'!EF74</f>
        <v>40.659999999999968</v>
      </c>
      <c r="AO74" s="32">
        <f t="shared" ca="1" si="32"/>
        <v>441.75000000000085</v>
      </c>
      <c r="AP74" s="32">
        <f t="shared" ca="1" si="32"/>
        <v>643.41000000000065</v>
      </c>
      <c r="AQ74" s="32">
        <f t="shared" ca="1" si="32"/>
        <v>258.01999999999958</v>
      </c>
      <c r="AR74" s="32">
        <f t="shared" ca="1" si="31"/>
        <v>263.20000000000016</v>
      </c>
      <c r="AS74" s="32">
        <f t="shared" ca="1" si="31"/>
        <v>226.9100000000002</v>
      </c>
      <c r="AT74" s="32">
        <f t="shared" ca="1" si="31"/>
        <v>599.14000000000067</v>
      </c>
      <c r="AU74" s="32">
        <f t="shared" ca="1" si="31"/>
        <v>569.10999999999899</v>
      </c>
      <c r="AV74" s="32">
        <f t="shared" ca="1" si="31"/>
        <v>1261.909999999998</v>
      </c>
      <c r="AW74" s="32">
        <f t="shared" ca="1" si="31"/>
        <v>726.85999999999979</v>
      </c>
      <c r="AX74" s="32">
        <f t="shared" ca="1" si="31"/>
        <v>464.14999999999969</v>
      </c>
      <c r="AY74" s="32">
        <f t="shared" ca="1" si="31"/>
        <v>476.68000000000029</v>
      </c>
      <c r="AZ74" s="32">
        <f t="shared" ca="1" si="31"/>
        <v>213.4000000000002</v>
      </c>
      <c r="BA74" s="31">
        <f t="shared" ca="1" si="57"/>
        <v>5.55</v>
      </c>
      <c r="BB74" s="31">
        <f t="shared" ca="1" si="35"/>
        <v>8.09</v>
      </c>
      <c r="BC74" s="31">
        <f t="shared" ca="1" si="36"/>
        <v>3.25</v>
      </c>
      <c r="BD74" s="31">
        <f t="shared" ca="1" si="37"/>
        <v>3.32</v>
      </c>
      <c r="BE74" s="31">
        <f t="shared" ca="1" si="38"/>
        <v>2.87</v>
      </c>
      <c r="BF74" s="31">
        <f t="shared" ca="1" si="39"/>
        <v>7.59</v>
      </c>
      <c r="BG74" s="31">
        <f t="shared" ca="1" si="40"/>
        <v>7.22</v>
      </c>
      <c r="BH74" s="31">
        <f t="shared" ca="1" si="41"/>
        <v>16.04</v>
      </c>
      <c r="BI74" s="31">
        <f t="shared" ca="1" si="42"/>
        <v>9.25</v>
      </c>
      <c r="BJ74" s="31">
        <f t="shared" ca="1" si="43"/>
        <v>5.92</v>
      </c>
      <c r="BK74" s="31">
        <f t="shared" ca="1" si="44"/>
        <v>6.09</v>
      </c>
      <c r="BL74" s="31">
        <f t="shared" ca="1" si="45"/>
        <v>2.73</v>
      </c>
      <c r="BM74" s="32">
        <f t="shared" ca="1" si="58"/>
        <v>447.30000000000086</v>
      </c>
      <c r="BN74" s="32">
        <f t="shared" ca="1" si="46"/>
        <v>651.50000000000068</v>
      </c>
      <c r="BO74" s="32">
        <f t="shared" ca="1" si="47"/>
        <v>261.26999999999958</v>
      </c>
      <c r="BP74" s="32">
        <f t="shared" ca="1" si="48"/>
        <v>266.52000000000015</v>
      </c>
      <c r="BQ74" s="32">
        <f t="shared" ca="1" si="49"/>
        <v>229.7800000000002</v>
      </c>
      <c r="BR74" s="32">
        <f t="shared" ca="1" si="50"/>
        <v>606.7300000000007</v>
      </c>
      <c r="BS74" s="32">
        <f t="shared" ca="1" si="51"/>
        <v>576.32999999999902</v>
      </c>
      <c r="BT74" s="32">
        <f t="shared" ca="1" si="52"/>
        <v>1277.949999999998</v>
      </c>
      <c r="BU74" s="32">
        <f t="shared" ca="1" si="53"/>
        <v>736.10999999999979</v>
      </c>
      <c r="BV74" s="32">
        <f t="shared" ca="1" si="54"/>
        <v>470.06999999999971</v>
      </c>
      <c r="BW74" s="32">
        <f t="shared" ca="1" si="55"/>
        <v>482.77000000000027</v>
      </c>
      <c r="BX74" s="32">
        <f t="shared" ca="1" si="56"/>
        <v>216.13000000000019</v>
      </c>
    </row>
    <row r="75" spans="1:76" x14ac:dyDescent="0.25">
      <c r="A75" t="s">
        <v>442</v>
      </c>
      <c r="B75" s="1" t="s">
        <v>63</v>
      </c>
      <c r="C75" t="str">
        <f t="shared" ca="1" si="33"/>
        <v>KH1</v>
      </c>
      <c r="D75" t="str">
        <f t="shared" ca="1" si="34"/>
        <v>Keephills #1</v>
      </c>
      <c r="E75" s="31">
        <f ca="1">'Module C Corrected'!CW75-'Module C Initial'!CW75</f>
        <v>-10372.09999999986</v>
      </c>
      <c r="F75" s="31">
        <f ca="1">'Module C Corrected'!CX75-'Module C Initial'!CX75</f>
        <v>-15632.839999999851</v>
      </c>
      <c r="G75" s="31">
        <f ca="1">'Module C Corrected'!CY75-'Module C Initial'!CY75</f>
        <v>-6787.1199999999953</v>
      </c>
      <c r="H75" s="31">
        <f ca="1">'Module C Corrected'!CZ75-'Module C Initial'!CZ75</f>
        <v>-5457.3199999999488</v>
      </c>
      <c r="I75" s="31">
        <f ca="1">'Module C Corrected'!DA75-'Module C Initial'!DA75</f>
        <v>-3017.0199999999604</v>
      </c>
      <c r="J75" s="31">
        <f ca="1">'Module C Corrected'!DB75-'Module C Initial'!DB75</f>
        <v>-9129.4899999997579</v>
      </c>
      <c r="K75" s="31">
        <f ca="1">'Module C Corrected'!DC75-'Module C Initial'!DC75</f>
        <v>-8141.75</v>
      </c>
      <c r="L75" s="31">
        <f ca="1">'Module C Corrected'!DD75-'Module C Initial'!DD75</f>
        <v>-15455.489999999758</v>
      </c>
      <c r="M75" s="31">
        <f ca="1">'Module C Corrected'!DE75-'Module C Initial'!DE75</f>
        <v>-12914.580000000089</v>
      </c>
      <c r="N75" s="31">
        <f ca="1">'Module C Corrected'!DF75-'Module C Initial'!DF75</f>
        <v>-7386.7699999999022</v>
      </c>
      <c r="O75" s="31">
        <f ca="1">'Module C Corrected'!DG75-'Module C Initial'!DG75</f>
        <v>-14477.520000000019</v>
      </c>
      <c r="P75" s="31">
        <f ca="1">'Module C Corrected'!DH75-'Module C Initial'!DH75</f>
        <v>-6547.2200000000885</v>
      </c>
      <c r="Q75" s="32">
        <f ca="1">'Module C Corrected'!DI75-'Module C Initial'!DI75</f>
        <v>-518.59999999999945</v>
      </c>
      <c r="R75" s="32">
        <f ca="1">'Module C Corrected'!DJ75-'Module C Initial'!DJ75</f>
        <v>-781.64000000000124</v>
      </c>
      <c r="S75" s="32">
        <f ca="1">'Module C Corrected'!DK75-'Module C Initial'!DK75</f>
        <v>-339.36000000000013</v>
      </c>
      <c r="T75" s="32">
        <f ca="1">'Module C Corrected'!DL75-'Module C Initial'!DL75</f>
        <v>-272.87</v>
      </c>
      <c r="U75" s="32">
        <f ca="1">'Module C Corrected'!DM75-'Module C Initial'!DM75</f>
        <v>-150.85000000000002</v>
      </c>
      <c r="V75" s="32">
        <f ca="1">'Module C Corrected'!DN75-'Module C Initial'!DN75</f>
        <v>-456.47999999999996</v>
      </c>
      <c r="W75" s="32">
        <f ca="1">'Module C Corrected'!DO75-'Module C Initial'!DO75</f>
        <v>-407.09000000000015</v>
      </c>
      <c r="X75" s="32">
        <f ca="1">'Module C Corrected'!DP75-'Module C Initial'!DP75</f>
        <v>-772.77999999999975</v>
      </c>
      <c r="Y75" s="32">
        <f ca="1">'Module C Corrected'!DQ75-'Module C Initial'!DQ75</f>
        <v>-645.72999999999956</v>
      </c>
      <c r="Z75" s="32">
        <f ca="1">'Module C Corrected'!DR75-'Module C Initial'!DR75</f>
        <v>-369.33999999999924</v>
      </c>
      <c r="AA75" s="32">
        <f ca="1">'Module C Corrected'!DS75-'Module C Initial'!DS75</f>
        <v>-723.8799999999992</v>
      </c>
      <c r="AB75" s="32">
        <f ca="1">'Module C Corrected'!DT75-'Module C Initial'!DT75</f>
        <v>-327.36000000000058</v>
      </c>
      <c r="AC75" s="31">
        <f ca="1">'Module C Corrected'!DU75-'Module C Initial'!DU75</f>
        <v>-2824.4000000000015</v>
      </c>
      <c r="AD75" s="31">
        <f ca="1">'Module C Corrected'!DV75-'Module C Initial'!DV75</f>
        <v>-4220.4200000000055</v>
      </c>
      <c r="AE75" s="31">
        <f ca="1">'Module C Corrected'!DW75-'Module C Initial'!DW75</f>
        <v>-1818.0200000000004</v>
      </c>
      <c r="AF75" s="31">
        <f ca="1">'Module C Corrected'!DX75-'Module C Initial'!DX75</f>
        <v>-1449.06</v>
      </c>
      <c r="AG75" s="31">
        <f ca="1">'Module C Corrected'!DY75-'Module C Initial'!DY75</f>
        <v>-794.28</v>
      </c>
      <c r="AH75" s="31">
        <f ca="1">'Module C Corrected'!DZ75-'Module C Initial'!DZ75</f>
        <v>-2382.1600000000003</v>
      </c>
      <c r="AI75" s="31">
        <f ca="1">'Module C Corrected'!EA75-'Module C Initial'!EA75</f>
        <v>-2106.0299999999988</v>
      </c>
      <c r="AJ75" s="31">
        <f ca="1">'Module C Corrected'!EB75-'Module C Initial'!EB75</f>
        <v>-3961.7799999999988</v>
      </c>
      <c r="AK75" s="31">
        <f ca="1">'Module C Corrected'!EC75-'Module C Initial'!EC75</f>
        <v>-3280.2900000000009</v>
      </c>
      <c r="AL75" s="31">
        <f ca="1">'Module C Corrected'!ED75-'Module C Initial'!ED75</f>
        <v>-1859.5399999999972</v>
      </c>
      <c r="AM75" s="31">
        <f ca="1">'Module C Corrected'!EE75-'Module C Initial'!EE75</f>
        <v>-3610.7400000000052</v>
      </c>
      <c r="AN75" s="31">
        <f ca="1">'Module C Corrected'!EF75-'Module C Initial'!EF75</f>
        <v>-1618.0999999999985</v>
      </c>
      <c r="AO75" s="32">
        <f t="shared" ca="1" si="32"/>
        <v>-13715.09999999986</v>
      </c>
      <c r="AP75" s="32">
        <f t="shared" ca="1" si="32"/>
        <v>-20634.899999999856</v>
      </c>
      <c r="AQ75" s="32">
        <f t="shared" ca="1" si="32"/>
        <v>-8944.4999999999964</v>
      </c>
      <c r="AR75" s="32">
        <f t="shared" ca="1" si="31"/>
        <v>-7179.2499999999491</v>
      </c>
      <c r="AS75" s="32">
        <f t="shared" ca="1" si="31"/>
        <v>-3962.1499999999605</v>
      </c>
      <c r="AT75" s="32">
        <f t="shared" ca="1" si="31"/>
        <v>-11968.129999999757</v>
      </c>
      <c r="AU75" s="32">
        <f t="shared" ca="1" si="31"/>
        <v>-10654.869999999999</v>
      </c>
      <c r="AV75" s="32">
        <f t="shared" ca="1" si="31"/>
        <v>-20190.049999999756</v>
      </c>
      <c r="AW75" s="32">
        <f t="shared" ca="1" si="31"/>
        <v>-16840.600000000089</v>
      </c>
      <c r="AX75" s="32">
        <f t="shared" ca="1" si="31"/>
        <v>-9615.6499999998996</v>
      </c>
      <c r="AY75" s="32">
        <f t="shared" ca="1" si="31"/>
        <v>-18812.140000000021</v>
      </c>
      <c r="AZ75" s="32">
        <f t="shared" ca="1" si="31"/>
        <v>-8492.6800000000876</v>
      </c>
      <c r="BA75" s="31">
        <f t="shared" ca="1" si="57"/>
        <v>-172.21</v>
      </c>
      <c r="BB75" s="31">
        <f t="shared" ca="1" si="35"/>
        <v>-259.55</v>
      </c>
      <c r="BC75" s="31">
        <f t="shared" ca="1" si="36"/>
        <v>-112.68</v>
      </c>
      <c r="BD75" s="31">
        <f t="shared" ca="1" si="37"/>
        <v>-90.61</v>
      </c>
      <c r="BE75" s="31">
        <f t="shared" ca="1" si="38"/>
        <v>-50.09</v>
      </c>
      <c r="BF75" s="31">
        <f t="shared" ca="1" si="39"/>
        <v>-151.57</v>
      </c>
      <c r="BG75" s="31">
        <f t="shared" ca="1" si="40"/>
        <v>-135.18</v>
      </c>
      <c r="BH75" s="31">
        <f t="shared" ca="1" si="41"/>
        <v>-256.60000000000002</v>
      </c>
      <c r="BI75" s="31">
        <f t="shared" ca="1" si="42"/>
        <v>-214.42</v>
      </c>
      <c r="BJ75" s="31">
        <f t="shared" ca="1" si="43"/>
        <v>-122.64</v>
      </c>
      <c r="BK75" s="31">
        <f t="shared" ca="1" si="44"/>
        <v>-240.37</v>
      </c>
      <c r="BL75" s="31">
        <f t="shared" ca="1" si="45"/>
        <v>-108.7</v>
      </c>
      <c r="BM75" s="32">
        <f t="shared" ca="1" si="58"/>
        <v>-13887.309999999859</v>
      </c>
      <c r="BN75" s="32">
        <f t="shared" ca="1" si="46"/>
        <v>-20894.449999999855</v>
      </c>
      <c r="BO75" s="32">
        <f t="shared" ca="1" si="47"/>
        <v>-9057.1799999999967</v>
      </c>
      <c r="BP75" s="32">
        <f t="shared" ca="1" si="48"/>
        <v>-7269.8599999999487</v>
      </c>
      <c r="BQ75" s="32">
        <f t="shared" ca="1" si="49"/>
        <v>-4012.2399999999607</v>
      </c>
      <c r="BR75" s="32">
        <f t="shared" ca="1" si="50"/>
        <v>-12119.699999999757</v>
      </c>
      <c r="BS75" s="32">
        <f t="shared" ca="1" si="51"/>
        <v>-10790.05</v>
      </c>
      <c r="BT75" s="32">
        <f t="shared" ca="1" si="52"/>
        <v>-20446.649999999754</v>
      </c>
      <c r="BU75" s="32">
        <f t="shared" ca="1" si="53"/>
        <v>-17055.020000000088</v>
      </c>
      <c r="BV75" s="32">
        <f t="shared" ca="1" si="54"/>
        <v>-9738.289999999899</v>
      </c>
      <c r="BW75" s="32">
        <f t="shared" ca="1" si="55"/>
        <v>-19052.51000000002</v>
      </c>
      <c r="BX75" s="32">
        <f t="shared" ca="1" si="56"/>
        <v>-8601.3800000000883</v>
      </c>
    </row>
    <row r="76" spans="1:76" x14ac:dyDescent="0.25">
      <c r="A76" t="s">
        <v>442</v>
      </c>
      <c r="B76" s="1" t="s">
        <v>64</v>
      </c>
      <c r="C76" t="str">
        <f t="shared" ca="1" si="33"/>
        <v>KH2</v>
      </c>
      <c r="D76" t="str">
        <f t="shared" ca="1" si="34"/>
        <v>Keephills #2</v>
      </c>
      <c r="E76" s="31">
        <f ca="1">'Module C Corrected'!CW76-'Module C Initial'!CW76</f>
        <v>-9313.2099999999627</v>
      </c>
      <c r="F76" s="31">
        <f ca="1">'Module C Corrected'!CX76-'Module C Initial'!CX76</f>
        <v>-10368.530000000028</v>
      </c>
      <c r="G76" s="31">
        <f ca="1">'Module C Corrected'!CY76-'Module C Initial'!CY76</f>
        <v>-5919.4400000000605</v>
      </c>
      <c r="H76" s="31">
        <f ca="1">'Module C Corrected'!CZ76-'Module C Initial'!CZ76</f>
        <v>-6318.7600000000093</v>
      </c>
      <c r="I76" s="31">
        <f ca="1">'Module C Corrected'!DA76-'Module C Initial'!DA76</f>
        <v>-4000.9499999999534</v>
      </c>
      <c r="J76" s="31">
        <f ca="1">'Module C Corrected'!DB76-'Module C Initial'!DB76</f>
        <v>-9278.100000000326</v>
      </c>
      <c r="K76" s="31">
        <f ca="1">'Module C Corrected'!DC76-'Module C Initial'!DC76</f>
        <v>-7584.1999999999534</v>
      </c>
      <c r="L76" s="31">
        <f ca="1">'Module C Corrected'!DD76-'Module C Initial'!DD76</f>
        <v>-17380.759999999776</v>
      </c>
      <c r="M76" s="31">
        <f ca="1">'Module C Corrected'!DE76-'Module C Initial'!DE76</f>
        <v>-12020.840000000084</v>
      </c>
      <c r="N76" s="31">
        <f ca="1">'Module C Corrected'!DF76-'Module C Initial'!DF76</f>
        <v>-4601.1500000000233</v>
      </c>
      <c r="O76" s="31">
        <f ca="1">'Module C Corrected'!DG76-'Module C Initial'!DG76</f>
        <v>-14167.370000000112</v>
      </c>
      <c r="P76" s="31">
        <f ca="1">'Module C Corrected'!DH76-'Module C Initial'!DH76</f>
        <v>-6456</v>
      </c>
      <c r="Q76" s="32">
        <f ca="1">'Module C Corrected'!DI76-'Module C Initial'!DI76</f>
        <v>-465.65999999999985</v>
      </c>
      <c r="R76" s="32">
        <f ca="1">'Module C Corrected'!DJ76-'Module C Initial'!DJ76</f>
        <v>-518.42000000000007</v>
      </c>
      <c r="S76" s="32">
        <f ca="1">'Module C Corrected'!DK76-'Module C Initial'!DK76</f>
        <v>-295.9699999999998</v>
      </c>
      <c r="T76" s="32">
        <f ca="1">'Module C Corrected'!DL76-'Module C Initial'!DL76</f>
        <v>-315.94</v>
      </c>
      <c r="U76" s="32">
        <f ca="1">'Module C Corrected'!DM76-'Module C Initial'!DM76</f>
        <v>-200.04999999999998</v>
      </c>
      <c r="V76" s="32">
        <f ca="1">'Module C Corrected'!DN76-'Module C Initial'!DN76</f>
        <v>-463.9</v>
      </c>
      <c r="W76" s="32">
        <f ca="1">'Module C Corrected'!DO76-'Module C Initial'!DO76</f>
        <v>-379.21000000000004</v>
      </c>
      <c r="X76" s="32">
        <f ca="1">'Module C Corrected'!DP76-'Module C Initial'!DP76</f>
        <v>-869.03999999999905</v>
      </c>
      <c r="Y76" s="32">
        <f ca="1">'Module C Corrected'!DQ76-'Module C Initial'!DQ76</f>
        <v>-601.05000000000018</v>
      </c>
      <c r="Z76" s="32">
        <f ca="1">'Module C Corrected'!DR76-'Module C Initial'!DR76</f>
        <v>-230.05999999999995</v>
      </c>
      <c r="AA76" s="32">
        <f ca="1">'Module C Corrected'!DS76-'Module C Initial'!DS76</f>
        <v>-708.36999999999898</v>
      </c>
      <c r="AB76" s="32">
        <f ca="1">'Module C Corrected'!DT76-'Module C Initial'!DT76</f>
        <v>-322.79999999999927</v>
      </c>
      <c r="AC76" s="31">
        <f ca="1">'Module C Corrected'!DU76-'Module C Initial'!DU76</f>
        <v>-2536.0600000000013</v>
      </c>
      <c r="AD76" s="31">
        <f ca="1">'Module C Corrected'!DV76-'Module C Initial'!DV76</f>
        <v>-2799.2099999999955</v>
      </c>
      <c r="AE76" s="31">
        <f ca="1">'Module C Corrected'!DW76-'Module C Initial'!DW76</f>
        <v>-1585.5900000000001</v>
      </c>
      <c r="AF76" s="31">
        <f ca="1">'Module C Corrected'!DX76-'Module C Initial'!DX76</f>
        <v>-1677.8</v>
      </c>
      <c r="AG76" s="31">
        <f ca="1">'Module C Corrected'!DY76-'Module C Initial'!DY76</f>
        <v>-1053.31</v>
      </c>
      <c r="AH76" s="31">
        <f ca="1">'Module C Corrected'!DZ76-'Module C Initial'!DZ76</f>
        <v>-2420.94</v>
      </c>
      <c r="AI76" s="31">
        <f ca="1">'Module C Corrected'!EA76-'Module C Initial'!EA76</f>
        <v>-1961.8100000000013</v>
      </c>
      <c r="AJ76" s="31">
        <f ca="1">'Module C Corrected'!EB76-'Module C Initial'!EB76</f>
        <v>-4455.2900000000009</v>
      </c>
      <c r="AK76" s="31">
        <f ca="1">'Module C Corrected'!EC76-'Module C Initial'!EC76</f>
        <v>-3053.2799999999988</v>
      </c>
      <c r="AL76" s="31">
        <f ca="1">'Module C Corrected'!ED76-'Module C Initial'!ED76</f>
        <v>-1158.2900000000009</v>
      </c>
      <c r="AM76" s="31">
        <f ca="1">'Module C Corrected'!EE76-'Module C Initial'!EE76</f>
        <v>-3533.3799999999974</v>
      </c>
      <c r="AN76" s="31">
        <f ca="1">'Module C Corrected'!EF76-'Module C Initial'!EF76</f>
        <v>-1595.5499999999993</v>
      </c>
      <c r="AO76" s="32">
        <f t="shared" ca="1" si="32"/>
        <v>-12314.929999999964</v>
      </c>
      <c r="AP76" s="32">
        <f t="shared" ca="1" si="32"/>
        <v>-13686.160000000024</v>
      </c>
      <c r="AQ76" s="32">
        <f t="shared" ca="1" si="32"/>
        <v>-7801.00000000006</v>
      </c>
      <c r="AR76" s="32">
        <f t="shared" ca="1" si="31"/>
        <v>-8312.5000000000091</v>
      </c>
      <c r="AS76" s="32">
        <f t="shared" ca="1" si="31"/>
        <v>-5254.309999999954</v>
      </c>
      <c r="AT76" s="32">
        <f t="shared" ca="1" si="31"/>
        <v>-12162.940000000326</v>
      </c>
      <c r="AU76" s="32">
        <f t="shared" ca="1" si="31"/>
        <v>-9925.2199999999539</v>
      </c>
      <c r="AV76" s="32">
        <f t="shared" ca="1" si="31"/>
        <v>-22705.089999999778</v>
      </c>
      <c r="AW76" s="32">
        <f t="shared" ca="1" si="31"/>
        <v>-15675.170000000082</v>
      </c>
      <c r="AX76" s="32">
        <f t="shared" ca="1" si="31"/>
        <v>-5989.5000000000236</v>
      </c>
      <c r="AY76" s="32">
        <f t="shared" ca="1" si="31"/>
        <v>-18409.120000000108</v>
      </c>
      <c r="AZ76" s="32">
        <f t="shared" ca="1" si="31"/>
        <v>-8374.3499999999985</v>
      </c>
      <c r="BA76" s="31">
        <f t="shared" ca="1" si="57"/>
        <v>-154.62</v>
      </c>
      <c r="BB76" s="31">
        <f t="shared" ca="1" si="35"/>
        <v>-172.15</v>
      </c>
      <c r="BC76" s="31">
        <f t="shared" ca="1" si="36"/>
        <v>-98.28</v>
      </c>
      <c r="BD76" s="31">
        <f t="shared" ca="1" si="37"/>
        <v>-104.91</v>
      </c>
      <c r="BE76" s="31">
        <f t="shared" ca="1" si="38"/>
        <v>-66.430000000000007</v>
      </c>
      <c r="BF76" s="31">
        <f t="shared" ca="1" si="39"/>
        <v>-154.04</v>
      </c>
      <c r="BG76" s="31">
        <f t="shared" ca="1" si="40"/>
        <v>-125.92</v>
      </c>
      <c r="BH76" s="31">
        <f t="shared" ca="1" si="41"/>
        <v>-288.57</v>
      </c>
      <c r="BI76" s="31">
        <f t="shared" ca="1" si="42"/>
        <v>-199.58</v>
      </c>
      <c r="BJ76" s="31">
        <f t="shared" ca="1" si="43"/>
        <v>-76.39</v>
      </c>
      <c r="BK76" s="31">
        <f t="shared" ca="1" si="44"/>
        <v>-235.22</v>
      </c>
      <c r="BL76" s="31">
        <f t="shared" ca="1" si="45"/>
        <v>-107.19</v>
      </c>
      <c r="BM76" s="32">
        <f t="shared" ca="1" si="58"/>
        <v>-12469.549999999965</v>
      </c>
      <c r="BN76" s="32">
        <f t="shared" ca="1" si="46"/>
        <v>-13858.310000000023</v>
      </c>
      <c r="BO76" s="32">
        <f t="shared" ca="1" si="47"/>
        <v>-7899.2800000000598</v>
      </c>
      <c r="BP76" s="32">
        <f t="shared" ca="1" si="48"/>
        <v>-8417.4100000000089</v>
      </c>
      <c r="BQ76" s="32">
        <f t="shared" ca="1" si="49"/>
        <v>-5320.7399999999543</v>
      </c>
      <c r="BR76" s="32">
        <f t="shared" ca="1" si="50"/>
        <v>-12316.980000000327</v>
      </c>
      <c r="BS76" s="32">
        <f t="shared" ca="1" si="51"/>
        <v>-10051.139999999954</v>
      </c>
      <c r="BT76" s="32">
        <f t="shared" ca="1" si="52"/>
        <v>-22993.659999999778</v>
      </c>
      <c r="BU76" s="32">
        <f t="shared" ca="1" si="53"/>
        <v>-15874.750000000082</v>
      </c>
      <c r="BV76" s="32">
        <f t="shared" ca="1" si="54"/>
        <v>-6065.890000000024</v>
      </c>
      <c r="BW76" s="32">
        <f t="shared" ca="1" si="55"/>
        <v>-18644.340000000109</v>
      </c>
      <c r="BX76" s="32">
        <f t="shared" ca="1" si="56"/>
        <v>-8481.5399999999991</v>
      </c>
    </row>
    <row r="77" spans="1:76" x14ac:dyDescent="0.25">
      <c r="A77" t="s">
        <v>463</v>
      </c>
      <c r="B77" s="1" t="s">
        <v>121</v>
      </c>
      <c r="C77" t="str">
        <f t="shared" ca="1" si="33"/>
        <v>KH3</v>
      </c>
      <c r="D77" t="str">
        <f t="shared" ca="1" si="34"/>
        <v>Keephills #3</v>
      </c>
      <c r="E77" s="31">
        <f ca="1">'Module C Corrected'!CW77-'Module C Initial'!CW77</f>
        <v>0</v>
      </c>
      <c r="F77" s="31">
        <f ca="1">'Module C Corrected'!CX77-'Module C Initial'!CX77</f>
        <v>0</v>
      </c>
      <c r="G77" s="31">
        <f ca="1">'Module C Corrected'!CY77-'Module C Initial'!CY77</f>
        <v>0</v>
      </c>
      <c r="H77" s="31">
        <f ca="1">'Module C Corrected'!CZ77-'Module C Initial'!CZ77</f>
        <v>0</v>
      </c>
      <c r="I77" s="31">
        <f ca="1">'Module C Corrected'!DA77-'Module C Initial'!DA77</f>
        <v>-22.510000000001128</v>
      </c>
      <c r="J77" s="31">
        <f ca="1">'Module C Corrected'!DB77-'Module C Initial'!DB77</f>
        <v>-542.36000000001513</v>
      </c>
      <c r="K77" s="31">
        <f ca="1">'Module C Corrected'!DC77-'Module C Initial'!DC77</f>
        <v>-942.07999999995809</v>
      </c>
      <c r="L77" s="31">
        <f ca="1">'Module C Corrected'!DD77-'Module C Initial'!DD77</f>
        <v>-5383.8400000000838</v>
      </c>
      <c r="M77" s="31">
        <f ca="1">'Module C Corrected'!DE77-'Module C Initial'!DE77</f>
        <v>-6170.559999999823</v>
      </c>
      <c r="N77" s="31">
        <f ca="1">'Module C Corrected'!DF77-'Module C Initial'!DF77</f>
        <v>-3681.2700000002515</v>
      </c>
      <c r="O77" s="31">
        <f ca="1">'Module C Corrected'!DG77-'Module C Initial'!DG77</f>
        <v>-6376.8000000000466</v>
      </c>
      <c r="P77" s="31">
        <f ca="1">'Module C Corrected'!DH77-'Module C Initial'!DH77</f>
        <v>-3418.1599999999162</v>
      </c>
      <c r="Q77" s="32">
        <f ca="1">'Module C Corrected'!DI77-'Module C Initial'!DI77</f>
        <v>0</v>
      </c>
      <c r="R77" s="32">
        <f ca="1">'Module C Corrected'!DJ77-'Module C Initial'!DJ77</f>
        <v>0</v>
      </c>
      <c r="S77" s="32">
        <f ca="1">'Module C Corrected'!DK77-'Module C Initial'!DK77</f>
        <v>0</v>
      </c>
      <c r="T77" s="32">
        <f ca="1">'Module C Corrected'!DL77-'Module C Initial'!DL77</f>
        <v>0</v>
      </c>
      <c r="U77" s="32">
        <f ca="1">'Module C Corrected'!DM77-'Module C Initial'!DM77</f>
        <v>-1.1300000000000008</v>
      </c>
      <c r="V77" s="32">
        <f ca="1">'Module C Corrected'!DN77-'Module C Initial'!DN77</f>
        <v>-27.120000000000005</v>
      </c>
      <c r="W77" s="32">
        <f ca="1">'Module C Corrected'!DO77-'Module C Initial'!DO77</f>
        <v>-47.110000000000014</v>
      </c>
      <c r="X77" s="32">
        <f ca="1">'Module C Corrected'!DP77-'Module C Initial'!DP77</f>
        <v>-269.19000000000005</v>
      </c>
      <c r="Y77" s="32">
        <f ca="1">'Module C Corrected'!DQ77-'Module C Initial'!DQ77</f>
        <v>-308.52999999999975</v>
      </c>
      <c r="Z77" s="32">
        <f ca="1">'Module C Corrected'!DR77-'Module C Initial'!DR77</f>
        <v>-184.06999999999971</v>
      </c>
      <c r="AA77" s="32">
        <f ca="1">'Module C Corrected'!DS77-'Module C Initial'!DS77</f>
        <v>-318.84000000000015</v>
      </c>
      <c r="AB77" s="32">
        <f ca="1">'Module C Corrected'!DT77-'Module C Initial'!DT77</f>
        <v>-170.90999999999985</v>
      </c>
      <c r="AC77" s="31">
        <f ca="1">'Module C Corrected'!DU77-'Module C Initial'!DU77</f>
        <v>0</v>
      </c>
      <c r="AD77" s="31">
        <f ca="1">'Module C Corrected'!DV77-'Module C Initial'!DV77</f>
        <v>0</v>
      </c>
      <c r="AE77" s="31">
        <f ca="1">'Module C Corrected'!DW77-'Module C Initial'!DW77</f>
        <v>0</v>
      </c>
      <c r="AF77" s="31">
        <f ca="1">'Module C Corrected'!DX77-'Module C Initial'!DX77</f>
        <v>0</v>
      </c>
      <c r="AG77" s="31">
        <f ca="1">'Module C Corrected'!DY77-'Module C Initial'!DY77</f>
        <v>-5.9200000000000017</v>
      </c>
      <c r="AH77" s="31">
        <f ca="1">'Module C Corrected'!DZ77-'Module C Initial'!DZ77</f>
        <v>-141.51999999999998</v>
      </c>
      <c r="AI77" s="31">
        <f ca="1">'Module C Corrected'!EA77-'Module C Initial'!EA77</f>
        <v>-243.69000000000005</v>
      </c>
      <c r="AJ77" s="31">
        <f ca="1">'Module C Corrected'!EB77-'Module C Initial'!EB77</f>
        <v>-1380.0699999999997</v>
      </c>
      <c r="AK77" s="31">
        <f ca="1">'Module C Corrected'!EC77-'Module C Initial'!EC77</f>
        <v>-1567.3100000000013</v>
      </c>
      <c r="AL77" s="31">
        <f ca="1">'Module C Corrected'!ED77-'Module C Initial'!ED77</f>
        <v>-926.71999999999753</v>
      </c>
      <c r="AM77" s="31">
        <f ca="1">'Module C Corrected'!EE77-'Module C Initial'!EE77</f>
        <v>-1590.3900000000067</v>
      </c>
      <c r="AN77" s="31">
        <f ca="1">'Module C Corrected'!EF77-'Module C Initial'!EF77</f>
        <v>-844.77000000000044</v>
      </c>
      <c r="AO77" s="32">
        <f t="shared" ca="1" si="32"/>
        <v>0</v>
      </c>
      <c r="AP77" s="32">
        <f t="shared" ca="1" si="32"/>
        <v>0</v>
      </c>
      <c r="AQ77" s="32">
        <f t="shared" ca="1" si="32"/>
        <v>0</v>
      </c>
      <c r="AR77" s="32">
        <f t="shared" ca="1" si="31"/>
        <v>0</v>
      </c>
      <c r="AS77" s="32">
        <f t="shared" ca="1" si="31"/>
        <v>-29.560000000001132</v>
      </c>
      <c r="AT77" s="32">
        <f t="shared" ca="1" si="31"/>
        <v>-711.00000000001512</v>
      </c>
      <c r="AU77" s="32">
        <f t="shared" ca="1" si="31"/>
        <v>-1232.8799999999583</v>
      </c>
      <c r="AV77" s="32">
        <f t="shared" ca="1" si="31"/>
        <v>-7033.100000000084</v>
      </c>
      <c r="AW77" s="32">
        <f t="shared" ca="1" si="31"/>
        <v>-8046.3999999998241</v>
      </c>
      <c r="AX77" s="32">
        <f t="shared" ca="1" si="31"/>
        <v>-4792.0600000002487</v>
      </c>
      <c r="AY77" s="32">
        <f t="shared" ca="1" si="31"/>
        <v>-8286.0300000000534</v>
      </c>
      <c r="AZ77" s="32">
        <f t="shared" ca="1" si="31"/>
        <v>-4433.8399999999165</v>
      </c>
      <c r="BA77" s="31">
        <f t="shared" ca="1" si="57"/>
        <v>0</v>
      </c>
      <c r="BB77" s="31">
        <f t="shared" ca="1" si="35"/>
        <v>0</v>
      </c>
      <c r="BC77" s="31">
        <f t="shared" ca="1" si="36"/>
        <v>0</v>
      </c>
      <c r="BD77" s="31">
        <f t="shared" ca="1" si="37"/>
        <v>0</v>
      </c>
      <c r="BE77" s="31">
        <f t="shared" ca="1" si="38"/>
        <v>-0.37</v>
      </c>
      <c r="BF77" s="31">
        <f t="shared" ca="1" si="39"/>
        <v>-9</v>
      </c>
      <c r="BG77" s="31">
        <f t="shared" ca="1" si="40"/>
        <v>-15.64</v>
      </c>
      <c r="BH77" s="31">
        <f t="shared" ca="1" si="41"/>
        <v>-89.39</v>
      </c>
      <c r="BI77" s="31">
        <f t="shared" ca="1" si="42"/>
        <v>-102.45</v>
      </c>
      <c r="BJ77" s="31">
        <f t="shared" ca="1" si="43"/>
        <v>-61.12</v>
      </c>
      <c r="BK77" s="31">
        <f t="shared" ca="1" si="44"/>
        <v>-105.87</v>
      </c>
      <c r="BL77" s="31">
        <f t="shared" ca="1" si="45"/>
        <v>-56.75</v>
      </c>
      <c r="BM77" s="32">
        <f t="shared" ca="1" si="58"/>
        <v>0</v>
      </c>
      <c r="BN77" s="32">
        <f t="shared" ca="1" si="46"/>
        <v>0</v>
      </c>
      <c r="BO77" s="32">
        <f t="shared" ca="1" si="47"/>
        <v>0</v>
      </c>
      <c r="BP77" s="32">
        <f t="shared" ca="1" si="48"/>
        <v>0</v>
      </c>
      <c r="BQ77" s="32">
        <f t="shared" ca="1" si="49"/>
        <v>-29.930000000001133</v>
      </c>
      <c r="BR77" s="32">
        <f t="shared" ca="1" si="50"/>
        <v>-720.00000000001512</v>
      </c>
      <c r="BS77" s="32">
        <f t="shared" ca="1" si="51"/>
        <v>-1248.5199999999584</v>
      </c>
      <c r="BT77" s="32">
        <f t="shared" ca="1" si="52"/>
        <v>-7122.4900000000844</v>
      </c>
      <c r="BU77" s="32">
        <f t="shared" ca="1" si="53"/>
        <v>-8148.8499999998239</v>
      </c>
      <c r="BV77" s="32">
        <f t="shared" ca="1" si="54"/>
        <v>-4853.1800000002486</v>
      </c>
      <c r="BW77" s="32">
        <f t="shared" ca="1" si="55"/>
        <v>-8391.9000000000542</v>
      </c>
      <c r="BX77" s="32">
        <f t="shared" ca="1" si="56"/>
        <v>-4490.5899999999165</v>
      </c>
    </row>
    <row r="78" spans="1:76" x14ac:dyDescent="0.25">
      <c r="A78" t="s">
        <v>464</v>
      </c>
      <c r="B78" s="1" t="s">
        <v>88</v>
      </c>
      <c r="C78" t="str">
        <f t="shared" ca="1" si="33"/>
        <v>KHW1</v>
      </c>
      <c r="D78" t="str">
        <f t="shared" ca="1" si="34"/>
        <v>Kettles Hill Wind Facility</v>
      </c>
      <c r="E78" s="31">
        <f ca="1">'Module C Corrected'!CW78-'Module C Initial'!CW78</f>
        <v>148.33999999999651</v>
      </c>
      <c r="F78" s="31">
        <f ca="1">'Module C Corrected'!CX78-'Module C Initial'!CX78</f>
        <v>130.7100000000064</v>
      </c>
      <c r="G78" s="31">
        <f ca="1">'Module C Corrected'!CY78-'Module C Initial'!CY78</f>
        <v>65.659999999998035</v>
      </c>
      <c r="H78" s="31">
        <f ca="1">'Module C Corrected'!CZ78-'Module C Initial'!CZ78</f>
        <v>143.94999999998981</v>
      </c>
      <c r="I78" s="31">
        <f ca="1">'Module C Corrected'!DA78-'Module C Initial'!DA78</f>
        <v>66.140000000003056</v>
      </c>
      <c r="J78" s="31">
        <f ca="1">'Module C Corrected'!DB78-'Module C Initial'!DB78</f>
        <v>200.80000000000291</v>
      </c>
      <c r="K78" s="31">
        <f ca="1">'Module C Corrected'!DC78-'Module C Initial'!DC78</f>
        <v>97.400000000001455</v>
      </c>
      <c r="L78" s="31">
        <f ca="1">'Module C Corrected'!DD78-'Module C Initial'!DD78</f>
        <v>297.75</v>
      </c>
      <c r="M78" s="31">
        <f ca="1">'Module C Corrected'!DE78-'Module C Initial'!DE78</f>
        <v>167.38999999999942</v>
      </c>
      <c r="N78" s="31">
        <f ca="1">'Module C Corrected'!DF78-'Module C Initial'!DF78</f>
        <v>140.07999999999447</v>
      </c>
      <c r="O78" s="31">
        <f ca="1">'Module C Corrected'!DG78-'Module C Initial'!DG78</f>
        <v>513.48000000001048</v>
      </c>
      <c r="P78" s="31">
        <f ca="1">'Module C Corrected'!DH78-'Module C Initial'!DH78</f>
        <v>212.55999999999767</v>
      </c>
      <c r="Q78" s="32">
        <f ca="1">'Module C Corrected'!DI78-'Module C Initial'!DI78</f>
        <v>7.4099999999998545</v>
      </c>
      <c r="R78" s="32">
        <f ca="1">'Module C Corrected'!DJ78-'Module C Initial'!DJ78</f>
        <v>6.5399999999999636</v>
      </c>
      <c r="S78" s="32">
        <f ca="1">'Module C Corrected'!DK78-'Module C Initial'!DK78</f>
        <v>3.2799999999999727</v>
      </c>
      <c r="T78" s="32">
        <f ca="1">'Module C Corrected'!DL78-'Module C Initial'!DL78</f>
        <v>7.1999999999998181</v>
      </c>
      <c r="U78" s="32">
        <f ca="1">'Module C Corrected'!DM78-'Module C Initial'!DM78</f>
        <v>3.3099999999999454</v>
      </c>
      <c r="V78" s="32">
        <f ca="1">'Module C Corrected'!DN78-'Module C Initial'!DN78</f>
        <v>10.039999999999964</v>
      </c>
      <c r="W78" s="32">
        <f ca="1">'Module C Corrected'!DO78-'Module C Initial'!DO78</f>
        <v>4.8700000000000045</v>
      </c>
      <c r="X78" s="32">
        <f ca="1">'Module C Corrected'!DP78-'Module C Initial'!DP78</f>
        <v>14.8900000000001</v>
      </c>
      <c r="Y78" s="32">
        <f ca="1">'Module C Corrected'!DQ78-'Module C Initial'!DQ78</f>
        <v>8.3699999999998909</v>
      </c>
      <c r="Z78" s="32">
        <f ca="1">'Module C Corrected'!DR78-'Module C Initial'!DR78</f>
        <v>7</v>
      </c>
      <c r="AA78" s="32">
        <f ca="1">'Module C Corrected'!DS78-'Module C Initial'!DS78</f>
        <v>25.680000000000291</v>
      </c>
      <c r="AB78" s="32">
        <f ca="1">'Module C Corrected'!DT78-'Module C Initial'!DT78</f>
        <v>10.629999999999882</v>
      </c>
      <c r="AC78" s="31">
        <f ca="1">'Module C Corrected'!DU78-'Module C Initial'!DU78</f>
        <v>40.390000000001237</v>
      </c>
      <c r="AD78" s="31">
        <f ca="1">'Module C Corrected'!DV78-'Module C Initial'!DV78</f>
        <v>35.280000000000655</v>
      </c>
      <c r="AE78" s="31">
        <f ca="1">'Module C Corrected'!DW78-'Module C Initial'!DW78</f>
        <v>17.590000000000146</v>
      </c>
      <c r="AF78" s="31">
        <f ca="1">'Module C Corrected'!DX78-'Module C Initial'!DX78</f>
        <v>38.220000000000255</v>
      </c>
      <c r="AG78" s="31">
        <f ca="1">'Module C Corrected'!DY78-'Module C Initial'!DY78</f>
        <v>17.409999999999854</v>
      </c>
      <c r="AH78" s="31">
        <f ca="1">'Module C Corrected'!DZ78-'Module C Initial'!DZ78</f>
        <v>52.400000000001455</v>
      </c>
      <c r="AI78" s="31">
        <f ca="1">'Module C Corrected'!EA78-'Module C Initial'!EA78</f>
        <v>25.1899999999996</v>
      </c>
      <c r="AJ78" s="31">
        <f ca="1">'Module C Corrected'!EB78-'Module C Initial'!EB78</f>
        <v>76.320000000001528</v>
      </c>
      <c r="AK78" s="31">
        <f ca="1">'Module C Corrected'!EC78-'Module C Initial'!EC78</f>
        <v>42.509999999999309</v>
      </c>
      <c r="AL78" s="31">
        <f ca="1">'Module C Corrected'!ED78-'Module C Initial'!ED78</f>
        <v>35.260000000000218</v>
      </c>
      <c r="AM78" s="31">
        <f ca="1">'Module C Corrected'!EE78-'Module C Initial'!EE78</f>
        <v>128.05999999999767</v>
      </c>
      <c r="AN78" s="31">
        <f ca="1">'Module C Corrected'!EF78-'Module C Initial'!EF78</f>
        <v>52.539999999999964</v>
      </c>
      <c r="AO78" s="32">
        <f t="shared" ca="1" si="32"/>
        <v>196.1399999999976</v>
      </c>
      <c r="AP78" s="32">
        <f t="shared" ca="1" si="32"/>
        <v>172.53000000000702</v>
      </c>
      <c r="AQ78" s="32">
        <f t="shared" ca="1" si="32"/>
        <v>86.529999999998154</v>
      </c>
      <c r="AR78" s="32">
        <f t="shared" ca="1" si="31"/>
        <v>189.36999999998989</v>
      </c>
      <c r="AS78" s="32">
        <f t="shared" ca="1" si="31"/>
        <v>86.860000000002856</v>
      </c>
      <c r="AT78" s="32">
        <f t="shared" ca="1" si="31"/>
        <v>263.24000000000433</v>
      </c>
      <c r="AU78" s="32">
        <f t="shared" ca="1" si="31"/>
        <v>127.46000000000106</v>
      </c>
      <c r="AV78" s="32">
        <f t="shared" ca="1" si="31"/>
        <v>388.96000000000163</v>
      </c>
      <c r="AW78" s="32">
        <f t="shared" ca="1" si="31"/>
        <v>218.26999999999862</v>
      </c>
      <c r="AX78" s="32">
        <f t="shared" ca="1" si="31"/>
        <v>182.33999999999469</v>
      </c>
      <c r="AY78" s="32">
        <f t="shared" ca="1" si="31"/>
        <v>667.22000000000844</v>
      </c>
      <c r="AZ78" s="32">
        <f t="shared" ca="1" si="31"/>
        <v>275.72999999999752</v>
      </c>
      <c r="BA78" s="31">
        <f t="shared" ca="1" si="57"/>
        <v>2.46</v>
      </c>
      <c r="BB78" s="31">
        <f t="shared" ca="1" si="35"/>
        <v>2.17</v>
      </c>
      <c r="BC78" s="31">
        <f t="shared" ca="1" si="36"/>
        <v>1.0900000000000001</v>
      </c>
      <c r="BD78" s="31">
        <f t="shared" ca="1" si="37"/>
        <v>2.39</v>
      </c>
      <c r="BE78" s="31">
        <f t="shared" ca="1" si="38"/>
        <v>1.1000000000000001</v>
      </c>
      <c r="BF78" s="31">
        <f t="shared" ca="1" si="39"/>
        <v>3.33</v>
      </c>
      <c r="BG78" s="31">
        <f t="shared" ca="1" si="40"/>
        <v>1.62</v>
      </c>
      <c r="BH78" s="31">
        <f t="shared" ca="1" si="41"/>
        <v>4.9400000000000004</v>
      </c>
      <c r="BI78" s="31">
        <f t="shared" ca="1" si="42"/>
        <v>2.78</v>
      </c>
      <c r="BJ78" s="31">
        <f t="shared" ca="1" si="43"/>
        <v>2.33</v>
      </c>
      <c r="BK78" s="31">
        <f t="shared" ca="1" si="44"/>
        <v>8.5299999999999994</v>
      </c>
      <c r="BL78" s="31">
        <f t="shared" ca="1" si="45"/>
        <v>3.53</v>
      </c>
      <c r="BM78" s="32">
        <f t="shared" ca="1" si="58"/>
        <v>198.59999999999761</v>
      </c>
      <c r="BN78" s="32">
        <f t="shared" ca="1" si="46"/>
        <v>174.70000000000701</v>
      </c>
      <c r="BO78" s="32">
        <f t="shared" ca="1" si="47"/>
        <v>87.619999999998157</v>
      </c>
      <c r="BP78" s="32">
        <f t="shared" ca="1" si="48"/>
        <v>191.75999999998987</v>
      </c>
      <c r="BQ78" s="32">
        <f t="shared" ca="1" si="49"/>
        <v>87.96000000000285</v>
      </c>
      <c r="BR78" s="32">
        <f t="shared" ca="1" si="50"/>
        <v>266.57000000000431</v>
      </c>
      <c r="BS78" s="32">
        <f t="shared" ca="1" si="51"/>
        <v>129.08000000000106</v>
      </c>
      <c r="BT78" s="32">
        <f t="shared" ca="1" si="52"/>
        <v>393.90000000000163</v>
      </c>
      <c r="BU78" s="32">
        <f t="shared" ca="1" si="53"/>
        <v>221.04999999999862</v>
      </c>
      <c r="BV78" s="32">
        <f t="shared" ca="1" si="54"/>
        <v>184.6699999999947</v>
      </c>
      <c r="BW78" s="32">
        <f t="shared" ca="1" si="55"/>
        <v>675.75000000000841</v>
      </c>
      <c r="BX78" s="32">
        <f t="shared" ca="1" si="56"/>
        <v>279.25999999999749</v>
      </c>
    </row>
    <row r="79" spans="1:76" x14ac:dyDescent="0.25">
      <c r="A79" t="s">
        <v>465</v>
      </c>
      <c r="B79" s="1" t="s">
        <v>90</v>
      </c>
      <c r="C79" t="str">
        <f t="shared" ca="1" si="33"/>
        <v>SPCIMP</v>
      </c>
      <c r="D79" t="str">
        <f t="shared" ca="1" si="34"/>
        <v>Alberta-Saskatchewan Intertie - Import</v>
      </c>
      <c r="E79" s="31">
        <f ca="1">'Module C Corrected'!CW79-'Module C Initial'!CW79</f>
        <v>1570.9500000000044</v>
      </c>
      <c r="F79" s="31">
        <f ca="1">'Module C Corrected'!CX79-'Module C Initial'!CX79</f>
        <v>419.20000000000073</v>
      </c>
      <c r="G79" s="31">
        <f ca="1">'Module C Corrected'!CY79-'Module C Initial'!CY79</f>
        <v>127.80000000000018</v>
      </c>
      <c r="H79" s="31">
        <f ca="1">'Module C Corrected'!CZ79-'Module C Initial'!CZ79</f>
        <v>402.23999999999978</v>
      </c>
      <c r="I79" s="31">
        <f ca="1">'Module C Corrected'!DA79-'Module C Initial'!DA79</f>
        <v>65.180000000000064</v>
      </c>
      <c r="J79" s="31">
        <f ca="1">'Module C Corrected'!DB79-'Module C Initial'!DB79</f>
        <v>0</v>
      </c>
      <c r="K79" s="31">
        <f ca="1">'Module C Corrected'!DC79-'Module C Initial'!DC79</f>
        <v>0</v>
      </c>
      <c r="L79" s="31">
        <f ca="1">'Module C Corrected'!DD79-'Module C Initial'!DD79</f>
        <v>1.8400000000000034</v>
      </c>
      <c r="M79" s="31">
        <f ca="1">'Module C Corrected'!DE79-'Module C Initial'!DE79</f>
        <v>686.91000000000304</v>
      </c>
      <c r="N79" s="31">
        <f ca="1">'Module C Corrected'!DF79-'Module C Initial'!DF79</f>
        <v>172.16999999999962</v>
      </c>
      <c r="O79" s="31">
        <f ca="1">'Module C Corrected'!DG79-'Module C Initial'!DG79</f>
        <v>1249.0699999999997</v>
      </c>
      <c r="P79" s="31">
        <f ca="1">'Module C Corrected'!DH79-'Module C Initial'!DH79</f>
        <v>284.52999999999906</v>
      </c>
      <c r="Q79" s="32">
        <f ca="1">'Module C Corrected'!DI79-'Module C Initial'!DI79</f>
        <v>78.550000000000068</v>
      </c>
      <c r="R79" s="32">
        <f ca="1">'Module C Corrected'!DJ79-'Module C Initial'!DJ79</f>
        <v>20.95999999999998</v>
      </c>
      <c r="S79" s="32">
        <f ca="1">'Module C Corrected'!DK79-'Module C Initial'!DK79</f>
        <v>6.3900000000000006</v>
      </c>
      <c r="T79" s="32">
        <f ca="1">'Module C Corrected'!DL79-'Module C Initial'!DL79</f>
        <v>20.110000000000014</v>
      </c>
      <c r="U79" s="32">
        <f ca="1">'Module C Corrected'!DM79-'Module C Initial'!DM79</f>
        <v>3.259999999999998</v>
      </c>
      <c r="V79" s="32">
        <f ca="1">'Module C Corrected'!DN79-'Module C Initial'!DN79</f>
        <v>0</v>
      </c>
      <c r="W79" s="32">
        <f ca="1">'Module C Corrected'!DO79-'Module C Initial'!DO79</f>
        <v>0</v>
      </c>
      <c r="X79" s="32">
        <f ca="1">'Module C Corrected'!DP79-'Module C Initial'!DP79</f>
        <v>8.9999999999999969E-2</v>
      </c>
      <c r="Y79" s="32">
        <f ca="1">'Module C Corrected'!DQ79-'Module C Initial'!DQ79</f>
        <v>34.349999999999994</v>
      </c>
      <c r="Z79" s="32">
        <f ca="1">'Module C Corrected'!DR79-'Module C Initial'!DR79</f>
        <v>8.6100000000000065</v>
      </c>
      <c r="AA79" s="32">
        <f ca="1">'Module C Corrected'!DS79-'Module C Initial'!DS79</f>
        <v>62.449999999999989</v>
      </c>
      <c r="AB79" s="32">
        <f ca="1">'Module C Corrected'!DT79-'Module C Initial'!DT79</f>
        <v>14.22999999999999</v>
      </c>
      <c r="AC79" s="31">
        <f ca="1">'Module C Corrected'!DU79-'Module C Initial'!DU79</f>
        <v>427.77999999999975</v>
      </c>
      <c r="AD79" s="31">
        <f ca="1">'Module C Corrected'!DV79-'Module C Initial'!DV79</f>
        <v>113.16999999999985</v>
      </c>
      <c r="AE79" s="31">
        <f ca="1">'Module C Corrected'!DW79-'Module C Initial'!DW79</f>
        <v>34.230000000000018</v>
      </c>
      <c r="AF79" s="31">
        <f ca="1">'Module C Corrected'!DX79-'Module C Initial'!DX79</f>
        <v>106.79999999999995</v>
      </c>
      <c r="AG79" s="31">
        <f ca="1">'Module C Corrected'!DY79-'Module C Initial'!DY79</f>
        <v>17.159999999999997</v>
      </c>
      <c r="AH79" s="31">
        <f ca="1">'Module C Corrected'!DZ79-'Module C Initial'!DZ79</f>
        <v>0</v>
      </c>
      <c r="AI79" s="31">
        <f ca="1">'Module C Corrected'!EA79-'Module C Initial'!EA79</f>
        <v>0</v>
      </c>
      <c r="AJ79" s="31">
        <f ca="1">'Module C Corrected'!EB79-'Module C Initial'!EB79</f>
        <v>0.4700000000000002</v>
      </c>
      <c r="AK79" s="31">
        <f ca="1">'Module C Corrected'!EC79-'Module C Initial'!EC79</f>
        <v>174.48000000000013</v>
      </c>
      <c r="AL79" s="31">
        <f ca="1">'Module C Corrected'!ED79-'Module C Initial'!ED79</f>
        <v>43.339999999999975</v>
      </c>
      <c r="AM79" s="31">
        <f ca="1">'Module C Corrected'!EE79-'Module C Initial'!EE79</f>
        <v>311.52</v>
      </c>
      <c r="AN79" s="31">
        <f ca="1">'Module C Corrected'!EF79-'Module C Initial'!EF79</f>
        <v>70.319999999999993</v>
      </c>
      <c r="AO79" s="32">
        <f t="shared" ca="1" si="32"/>
        <v>2077.2800000000043</v>
      </c>
      <c r="AP79" s="32">
        <f t="shared" ca="1" si="32"/>
        <v>553.33000000000061</v>
      </c>
      <c r="AQ79" s="32">
        <f t="shared" ca="1" si="32"/>
        <v>168.42000000000019</v>
      </c>
      <c r="AR79" s="32">
        <f t="shared" ca="1" si="31"/>
        <v>529.14999999999975</v>
      </c>
      <c r="AS79" s="32">
        <f t="shared" ca="1" si="31"/>
        <v>85.600000000000051</v>
      </c>
      <c r="AT79" s="32">
        <f t="shared" ca="1" si="31"/>
        <v>0</v>
      </c>
      <c r="AU79" s="32">
        <f t="shared" ca="1" si="31"/>
        <v>0</v>
      </c>
      <c r="AV79" s="32">
        <f t="shared" ca="1" si="31"/>
        <v>2.4000000000000035</v>
      </c>
      <c r="AW79" s="32">
        <f t="shared" ca="1" si="31"/>
        <v>895.74000000000319</v>
      </c>
      <c r="AX79" s="32">
        <f t="shared" ca="1" si="31"/>
        <v>224.11999999999961</v>
      </c>
      <c r="AY79" s="32">
        <f t="shared" ca="1" si="31"/>
        <v>1623.0399999999997</v>
      </c>
      <c r="AZ79" s="32">
        <f t="shared" ca="1" si="31"/>
        <v>369.07999999999907</v>
      </c>
      <c r="BA79" s="31">
        <f t="shared" ca="1" si="57"/>
        <v>26.08</v>
      </c>
      <c r="BB79" s="31">
        <f t="shared" ca="1" si="35"/>
        <v>6.96</v>
      </c>
      <c r="BC79" s="31">
        <f t="shared" ca="1" si="36"/>
        <v>2.12</v>
      </c>
      <c r="BD79" s="31">
        <f t="shared" ca="1" si="37"/>
        <v>6.68</v>
      </c>
      <c r="BE79" s="31">
        <f t="shared" ca="1" si="38"/>
        <v>1.08</v>
      </c>
      <c r="BF79" s="31">
        <f t="shared" ca="1" si="39"/>
        <v>0</v>
      </c>
      <c r="BG79" s="31">
        <f t="shared" ca="1" si="40"/>
        <v>0</v>
      </c>
      <c r="BH79" s="31">
        <f t="shared" ca="1" si="41"/>
        <v>0.03</v>
      </c>
      <c r="BI79" s="31">
        <f t="shared" ca="1" si="42"/>
        <v>11.4</v>
      </c>
      <c r="BJ79" s="31">
        <f t="shared" ca="1" si="43"/>
        <v>2.86</v>
      </c>
      <c r="BK79" s="31">
        <f t="shared" ca="1" si="44"/>
        <v>20.74</v>
      </c>
      <c r="BL79" s="31">
        <f t="shared" ca="1" si="45"/>
        <v>4.72</v>
      </c>
      <c r="BM79" s="32">
        <f t="shared" ca="1" si="58"/>
        <v>2103.3600000000042</v>
      </c>
      <c r="BN79" s="32">
        <f t="shared" ca="1" si="46"/>
        <v>560.29000000000065</v>
      </c>
      <c r="BO79" s="32">
        <f t="shared" ca="1" si="47"/>
        <v>170.54000000000019</v>
      </c>
      <c r="BP79" s="32">
        <f t="shared" ca="1" si="48"/>
        <v>535.8299999999997</v>
      </c>
      <c r="BQ79" s="32">
        <f t="shared" ca="1" si="49"/>
        <v>86.680000000000049</v>
      </c>
      <c r="BR79" s="32">
        <f t="shared" ca="1" si="50"/>
        <v>0</v>
      </c>
      <c r="BS79" s="32">
        <f t="shared" ca="1" si="51"/>
        <v>0</v>
      </c>
      <c r="BT79" s="32">
        <f t="shared" ca="1" si="52"/>
        <v>2.4300000000000033</v>
      </c>
      <c r="BU79" s="32">
        <f t="shared" ca="1" si="53"/>
        <v>907.14000000000317</v>
      </c>
      <c r="BV79" s="32">
        <f t="shared" ca="1" si="54"/>
        <v>226.97999999999962</v>
      </c>
      <c r="BW79" s="32">
        <f t="shared" ca="1" si="55"/>
        <v>1643.7799999999997</v>
      </c>
      <c r="BX79" s="32">
        <f t="shared" ca="1" si="56"/>
        <v>373.7999999999991</v>
      </c>
    </row>
    <row r="80" spans="1:76" x14ac:dyDescent="0.25">
      <c r="A80" t="s">
        <v>466</v>
      </c>
      <c r="B80" s="1" t="s">
        <v>91</v>
      </c>
      <c r="C80" t="str">
        <f t="shared" ca="1" si="33"/>
        <v>MEG1</v>
      </c>
      <c r="D80" t="str">
        <f t="shared" ca="1" si="34"/>
        <v>MEG Christina Lake Industrial System</v>
      </c>
      <c r="E80" s="31">
        <f ca="1">'Module C Corrected'!CW80-'Module C Initial'!CW80</f>
        <v>2342</v>
      </c>
      <c r="F80" s="31">
        <f ca="1">'Module C Corrected'!CX80-'Module C Initial'!CX80</f>
        <v>3308.6399999999849</v>
      </c>
      <c r="G80" s="31">
        <f ca="1">'Module C Corrected'!CY80-'Module C Initial'!CY80</f>
        <v>1402.1599999999889</v>
      </c>
      <c r="H80" s="31">
        <f ca="1">'Module C Corrected'!CZ80-'Module C Initial'!CZ80</f>
        <v>1302.6299999999901</v>
      </c>
      <c r="I80" s="31">
        <f ca="1">'Module C Corrected'!DA80-'Module C Initial'!DA80</f>
        <v>782.15999999999622</v>
      </c>
      <c r="J80" s="31">
        <f ca="1">'Module C Corrected'!DB80-'Module C Initial'!DB80</f>
        <v>1706.6100000000151</v>
      </c>
      <c r="K80" s="31">
        <f ca="1">'Module C Corrected'!DC80-'Module C Initial'!DC80</f>
        <v>1449.4400000000023</v>
      </c>
      <c r="L80" s="31">
        <f ca="1">'Module C Corrected'!DD80-'Module C Initial'!DD80</f>
        <v>3030.1000000000058</v>
      </c>
      <c r="M80" s="31">
        <f ca="1">'Module C Corrected'!DE80-'Module C Initial'!DE80</f>
        <v>196.80999999999767</v>
      </c>
      <c r="N80" s="31">
        <f ca="1">'Module C Corrected'!DF80-'Module C Initial'!DF80</f>
        <v>1899.7200000000012</v>
      </c>
      <c r="O80" s="31">
        <f ca="1">'Module C Corrected'!DG80-'Module C Initial'!DG80</f>
        <v>3100.0799999999872</v>
      </c>
      <c r="P80" s="31">
        <f ca="1">'Module C Corrected'!DH80-'Module C Initial'!DH80</f>
        <v>1144.9200000000128</v>
      </c>
      <c r="Q80" s="32">
        <f ca="1">'Module C Corrected'!DI80-'Module C Initial'!DI80</f>
        <v>117.10000000000036</v>
      </c>
      <c r="R80" s="32">
        <f ca="1">'Module C Corrected'!DJ80-'Module C Initial'!DJ80</f>
        <v>165.4399999999996</v>
      </c>
      <c r="S80" s="32">
        <f ca="1">'Module C Corrected'!DK80-'Module C Initial'!DK80</f>
        <v>70.110000000000127</v>
      </c>
      <c r="T80" s="32">
        <f ca="1">'Module C Corrected'!DL80-'Module C Initial'!DL80</f>
        <v>65.130000000000109</v>
      </c>
      <c r="U80" s="32">
        <f ca="1">'Module C Corrected'!DM80-'Module C Initial'!DM80</f>
        <v>39.099999999999909</v>
      </c>
      <c r="V80" s="32">
        <f ca="1">'Module C Corrected'!DN80-'Module C Initial'!DN80</f>
        <v>85.329999999999927</v>
      </c>
      <c r="W80" s="32">
        <f ca="1">'Module C Corrected'!DO80-'Module C Initial'!DO80</f>
        <v>72.480000000000018</v>
      </c>
      <c r="X80" s="32">
        <f ca="1">'Module C Corrected'!DP80-'Module C Initial'!DP80</f>
        <v>151.51000000000022</v>
      </c>
      <c r="Y80" s="32">
        <f ca="1">'Module C Corrected'!DQ80-'Module C Initial'!DQ80</f>
        <v>9.8399999999999181</v>
      </c>
      <c r="Z80" s="32">
        <f ca="1">'Module C Corrected'!DR80-'Module C Initial'!DR80</f>
        <v>94.979999999999563</v>
      </c>
      <c r="AA80" s="32">
        <f ca="1">'Module C Corrected'!DS80-'Module C Initial'!DS80</f>
        <v>155.01000000000022</v>
      </c>
      <c r="AB80" s="32">
        <f ca="1">'Module C Corrected'!DT80-'Module C Initial'!DT80</f>
        <v>57.240000000000236</v>
      </c>
      <c r="AC80" s="31">
        <f ca="1">'Module C Corrected'!DU80-'Module C Initial'!DU80</f>
        <v>637.7400000000016</v>
      </c>
      <c r="AD80" s="31">
        <f ca="1">'Module C Corrected'!DV80-'Module C Initial'!DV80</f>
        <v>893.24000000000524</v>
      </c>
      <c r="AE80" s="31">
        <f ca="1">'Module C Corrected'!DW80-'Module C Initial'!DW80</f>
        <v>375.57999999999993</v>
      </c>
      <c r="AF80" s="31">
        <f ca="1">'Module C Corrected'!DX80-'Module C Initial'!DX80</f>
        <v>345.87999999999738</v>
      </c>
      <c r="AG80" s="31">
        <f ca="1">'Module C Corrected'!DY80-'Module C Initial'!DY80</f>
        <v>205.91999999999825</v>
      </c>
      <c r="AH80" s="31">
        <f ca="1">'Module C Corrected'!DZ80-'Module C Initial'!DZ80</f>
        <v>445.29999999999927</v>
      </c>
      <c r="AI80" s="31">
        <f ca="1">'Module C Corrected'!EA80-'Module C Initial'!EA80</f>
        <v>374.93000000000029</v>
      </c>
      <c r="AJ80" s="31">
        <f ca="1">'Module C Corrected'!EB80-'Module C Initial'!EB80</f>
        <v>776.72000000000116</v>
      </c>
      <c r="AK80" s="31">
        <f ca="1">'Module C Corrected'!EC80-'Module C Initial'!EC80</f>
        <v>49.989999999999782</v>
      </c>
      <c r="AL80" s="31">
        <f ca="1">'Module C Corrected'!ED80-'Module C Initial'!ED80</f>
        <v>478.22999999999956</v>
      </c>
      <c r="AM80" s="31">
        <f ca="1">'Module C Corrected'!EE80-'Module C Initial'!EE80</f>
        <v>773.16999999999825</v>
      </c>
      <c r="AN80" s="31">
        <f ca="1">'Module C Corrected'!EF80-'Module C Initial'!EF80</f>
        <v>282.95999999999913</v>
      </c>
      <c r="AO80" s="32">
        <f t="shared" ca="1" si="32"/>
        <v>3096.840000000002</v>
      </c>
      <c r="AP80" s="32">
        <f t="shared" ca="1" si="32"/>
        <v>4367.3199999999897</v>
      </c>
      <c r="AQ80" s="32">
        <f t="shared" ca="1" si="32"/>
        <v>1847.849999999989</v>
      </c>
      <c r="AR80" s="32">
        <f t="shared" ca="1" si="31"/>
        <v>1713.6399999999876</v>
      </c>
      <c r="AS80" s="32">
        <f t="shared" ca="1" si="31"/>
        <v>1027.1799999999944</v>
      </c>
      <c r="AT80" s="32">
        <f t="shared" ca="1" si="31"/>
        <v>2237.2400000000143</v>
      </c>
      <c r="AU80" s="32">
        <f t="shared" ca="1" si="31"/>
        <v>1896.8500000000026</v>
      </c>
      <c r="AV80" s="32">
        <f t="shared" ca="1" si="31"/>
        <v>3958.3300000000072</v>
      </c>
      <c r="AW80" s="32">
        <f t="shared" ca="1" si="31"/>
        <v>256.63999999999737</v>
      </c>
      <c r="AX80" s="32">
        <f t="shared" ca="1" si="31"/>
        <v>2472.9300000000003</v>
      </c>
      <c r="AY80" s="32">
        <f t="shared" ca="1" si="31"/>
        <v>4028.2599999999857</v>
      </c>
      <c r="AZ80" s="32">
        <f t="shared" ca="1" si="31"/>
        <v>1485.1200000000122</v>
      </c>
      <c r="BA80" s="31">
        <f t="shared" ca="1" si="57"/>
        <v>38.880000000000003</v>
      </c>
      <c r="BB80" s="31">
        <f t="shared" ca="1" si="35"/>
        <v>54.93</v>
      </c>
      <c r="BC80" s="31">
        <f t="shared" ca="1" si="36"/>
        <v>23.28</v>
      </c>
      <c r="BD80" s="31">
        <f t="shared" ca="1" si="37"/>
        <v>21.63</v>
      </c>
      <c r="BE80" s="31">
        <f t="shared" ca="1" si="38"/>
        <v>12.99</v>
      </c>
      <c r="BF80" s="31">
        <f t="shared" ca="1" si="39"/>
        <v>28.33</v>
      </c>
      <c r="BG80" s="31">
        <f t="shared" ca="1" si="40"/>
        <v>24.06</v>
      </c>
      <c r="BH80" s="31">
        <f t="shared" ca="1" si="41"/>
        <v>50.31</v>
      </c>
      <c r="BI80" s="31">
        <f t="shared" ca="1" si="42"/>
        <v>3.27</v>
      </c>
      <c r="BJ80" s="31">
        <f t="shared" ca="1" si="43"/>
        <v>31.54</v>
      </c>
      <c r="BK80" s="31">
        <f t="shared" ca="1" si="44"/>
        <v>51.47</v>
      </c>
      <c r="BL80" s="31">
        <f t="shared" ca="1" si="45"/>
        <v>19.010000000000002</v>
      </c>
      <c r="BM80" s="32">
        <f t="shared" ca="1" si="58"/>
        <v>3135.7200000000021</v>
      </c>
      <c r="BN80" s="32">
        <f t="shared" ca="1" si="46"/>
        <v>4422.24999999999</v>
      </c>
      <c r="BO80" s="32">
        <f t="shared" ca="1" si="47"/>
        <v>1871.129999999989</v>
      </c>
      <c r="BP80" s="32">
        <f t="shared" ca="1" si="48"/>
        <v>1735.2699999999877</v>
      </c>
      <c r="BQ80" s="32">
        <f t="shared" ca="1" si="49"/>
        <v>1040.1699999999944</v>
      </c>
      <c r="BR80" s="32">
        <f t="shared" ca="1" si="50"/>
        <v>2265.5700000000143</v>
      </c>
      <c r="BS80" s="32">
        <f t="shared" ca="1" si="51"/>
        <v>1920.9100000000026</v>
      </c>
      <c r="BT80" s="32">
        <f t="shared" ca="1" si="52"/>
        <v>4008.6400000000071</v>
      </c>
      <c r="BU80" s="32">
        <f t="shared" ca="1" si="53"/>
        <v>259.90999999999735</v>
      </c>
      <c r="BV80" s="32">
        <f t="shared" ca="1" si="54"/>
        <v>2504.4700000000003</v>
      </c>
      <c r="BW80" s="32">
        <f t="shared" ca="1" si="55"/>
        <v>4079.7299999999855</v>
      </c>
      <c r="BX80" s="32">
        <f t="shared" ca="1" si="56"/>
        <v>1504.1300000000122</v>
      </c>
    </row>
    <row r="81" spans="1:76" x14ac:dyDescent="0.25">
      <c r="A81" t="s">
        <v>467</v>
      </c>
      <c r="B81" s="1" t="s">
        <v>111</v>
      </c>
      <c r="C81" t="str">
        <f t="shared" ca="1" si="33"/>
        <v>MKR1</v>
      </c>
      <c r="D81" t="str">
        <f t="shared" ca="1" si="34"/>
        <v>Muskeg River Industrial System</v>
      </c>
      <c r="E81" s="31">
        <f ca="1">'Module C Corrected'!CW81-'Module C Initial'!CW81</f>
        <v>3254.4400000000023</v>
      </c>
      <c r="F81" s="31">
        <f ca="1">'Module C Corrected'!CX81-'Module C Initial'!CX81</f>
        <v>4496.679999999993</v>
      </c>
      <c r="G81" s="31">
        <f ca="1">'Module C Corrected'!CY81-'Module C Initial'!CY81</f>
        <v>2077.7799999999988</v>
      </c>
      <c r="H81" s="31">
        <f ca="1">'Module C Corrected'!CZ81-'Module C Initial'!CZ81</f>
        <v>2202.75</v>
      </c>
      <c r="I81" s="31">
        <f ca="1">'Module C Corrected'!DA81-'Module C Initial'!DA81</f>
        <v>928.15000000000146</v>
      </c>
      <c r="J81" s="31">
        <f ca="1">'Module C Corrected'!DB81-'Module C Initial'!DB81</f>
        <v>1365.0200000000041</v>
      </c>
      <c r="K81" s="31">
        <f ca="1">'Module C Corrected'!DC81-'Module C Initial'!DC81</f>
        <v>1007.4499999999971</v>
      </c>
      <c r="L81" s="31">
        <f ca="1">'Module C Corrected'!DD81-'Module C Initial'!DD81</f>
        <v>2540.3300000000017</v>
      </c>
      <c r="M81" s="31">
        <f ca="1">'Module C Corrected'!DE81-'Module C Initial'!DE81</f>
        <v>959.80000000000291</v>
      </c>
      <c r="N81" s="31">
        <f ca="1">'Module C Corrected'!DF81-'Module C Initial'!DF81</f>
        <v>668.84999999999854</v>
      </c>
      <c r="O81" s="31">
        <f ca="1">'Module C Corrected'!DG81-'Module C Initial'!DG81</f>
        <v>3699.0400000000081</v>
      </c>
      <c r="P81" s="31">
        <f ca="1">'Module C Corrected'!DH81-'Module C Initial'!DH81</f>
        <v>1831.6900000000169</v>
      </c>
      <c r="Q81" s="32">
        <f ca="1">'Module C Corrected'!DI81-'Module C Initial'!DI81</f>
        <v>162.72000000000003</v>
      </c>
      <c r="R81" s="32">
        <f ca="1">'Module C Corrected'!DJ81-'Module C Initial'!DJ81</f>
        <v>224.82999999999993</v>
      </c>
      <c r="S81" s="32">
        <f ca="1">'Module C Corrected'!DK81-'Module C Initial'!DK81</f>
        <v>103.88</v>
      </c>
      <c r="T81" s="32">
        <f ca="1">'Module C Corrected'!DL81-'Module C Initial'!DL81</f>
        <v>110.1400000000001</v>
      </c>
      <c r="U81" s="32">
        <f ca="1">'Module C Corrected'!DM81-'Module C Initial'!DM81</f>
        <v>46.409999999999968</v>
      </c>
      <c r="V81" s="32">
        <f ca="1">'Module C Corrected'!DN81-'Module C Initial'!DN81</f>
        <v>68.25</v>
      </c>
      <c r="W81" s="32">
        <f ca="1">'Module C Corrected'!DO81-'Module C Initial'!DO81</f>
        <v>50.370000000000005</v>
      </c>
      <c r="X81" s="32">
        <f ca="1">'Module C Corrected'!DP81-'Module C Initial'!DP81</f>
        <v>127.01999999999998</v>
      </c>
      <c r="Y81" s="32">
        <f ca="1">'Module C Corrected'!DQ81-'Module C Initial'!DQ81</f>
        <v>47.990000000000009</v>
      </c>
      <c r="Z81" s="32">
        <f ca="1">'Module C Corrected'!DR81-'Module C Initial'!DR81</f>
        <v>33.44</v>
      </c>
      <c r="AA81" s="32">
        <f ca="1">'Module C Corrected'!DS81-'Module C Initial'!DS81</f>
        <v>184.95000000000005</v>
      </c>
      <c r="AB81" s="32">
        <f ca="1">'Module C Corrected'!DT81-'Module C Initial'!DT81</f>
        <v>91.590000000000032</v>
      </c>
      <c r="AC81" s="31">
        <f ca="1">'Module C Corrected'!DU81-'Module C Initial'!DU81</f>
        <v>886.21</v>
      </c>
      <c r="AD81" s="31">
        <f ca="1">'Module C Corrected'!DV81-'Module C Initial'!DV81</f>
        <v>1213.9800000000005</v>
      </c>
      <c r="AE81" s="31">
        <f ca="1">'Module C Corrected'!DW81-'Module C Initial'!DW81</f>
        <v>556.55000000000018</v>
      </c>
      <c r="AF81" s="31">
        <f ca="1">'Module C Corrected'!DX81-'Module C Initial'!DX81</f>
        <v>584.89000000000033</v>
      </c>
      <c r="AG81" s="31">
        <f ca="1">'Module C Corrected'!DY81-'Module C Initial'!DY81</f>
        <v>244.35000000000036</v>
      </c>
      <c r="AH81" s="31">
        <f ca="1">'Module C Corrected'!DZ81-'Module C Initial'!DZ81</f>
        <v>356.16999999999962</v>
      </c>
      <c r="AI81" s="31">
        <f ca="1">'Module C Corrected'!EA81-'Module C Initial'!EA81</f>
        <v>260.59999999999991</v>
      </c>
      <c r="AJ81" s="31">
        <f ca="1">'Module C Corrected'!EB81-'Module C Initial'!EB81</f>
        <v>651.17000000000007</v>
      </c>
      <c r="AK81" s="31">
        <f ca="1">'Module C Corrected'!EC81-'Module C Initial'!EC81</f>
        <v>243.78999999999996</v>
      </c>
      <c r="AL81" s="31">
        <f ca="1">'Module C Corrected'!ED81-'Module C Initial'!ED81</f>
        <v>168.38000000000011</v>
      </c>
      <c r="AM81" s="31">
        <f ca="1">'Module C Corrected'!EE81-'Module C Initial'!EE81</f>
        <v>922.55999999999949</v>
      </c>
      <c r="AN81" s="31">
        <f ca="1">'Module C Corrected'!EF81-'Module C Initial'!EF81</f>
        <v>452.69000000000051</v>
      </c>
      <c r="AO81" s="32">
        <f t="shared" ca="1" si="32"/>
        <v>4303.3700000000026</v>
      </c>
      <c r="AP81" s="32">
        <f t="shared" ca="1" si="32"/>
        <v>5935.4899999999934</v>
      </c>
      <c r="AQ81" s="32">
        <f t="shared" ca="1" si="32"/>
        <v>2738.2099999999991</v>
      </c>
      <c r="AR81" s="32">
        <f t="shared" ca="1" si="31"/>
        <v>2897.7800000000007</v>
      </c>
      <c r="AS81" s="32">
        <f t="shared" ca="1" si="31"/>
        <v>1218.9100000000017</v>
      </c>
      <c r="AT81" s="32">
        <f t="shared" ca="1" si="31"/>
        <v>1789.4400000000037</v>
      </c>
      <c r="AU81" s="32">
        <f t="shared" ca="1" si="31"/>
        <v>1318.4199999999969</v>
      </c>
      <c r="AV81" s="32">
        <f t="shared" ca="1" si="31"/>
        <v>3318.5200000000018</v>
      </c>
      <c r="AW81" s="32">
        <f t="shared" ca="1" si="31"/>
        <v>1251.5800000000029</v>
      </c>
      <c r="AX81" s="32">
        <f t="shared" ca="1" si="31"/>
        <v>870.66999999999871</v>
      </c>
      <c r="AY81" s="32">
        <f t="shared" ca="1" si="31"/>
        <v>4806.5500000000075</v>
      </c>
      <c r="AZ81" s="32">
        <f t="shared" ca="1" si="31"/>
        <v>2375.9700000000175</v>
      </c>
      <c r="BA81" s="31">
        <f t="shared" ca="1" si="57"/>
        <v>54.03</v>
      </c>
      <c r="BB81" s="31">
        <f t="shared" ca="1" si="35"/>
        <v>74.66</v>
      </c>
      <c r="BC81" s="31">
        <f t="shared" ca="1" si="36"/>
        <v>34.5</v>
      </c>
      <c r="BD81" s="31">
        <f t="shared" ca="1" si="37"/>
        <v>36.57</v>
      </c>
      <c r="BE81" s="31">
        <f t="shared" ca="1" si="38"/>
        <v>15.41</v>
      </c>
      <c r="BF81" s="31">
        <f t="shared" ca="1" si="39"/>
        <v>22.66</v>
      </c>
      <c r="BG81" s="31">
        <f t="shared" ca="1" si="40"/>
        <v>16.73</v>
      </c>
      <c r="BH81" s="31">
        <f t="shared" ca="1" si="41"/>
        <v>42.18</v>
      </c>
      <c r="BI81" s="31">
        <f t="shared" ca="1" si="42"/>
        <v>15.94</v>
      </c>
      <c r="BJ81" s="31">
        <f t="shared" ca="1" si="43"/>
        <v>11.1</v>
      </c>
      <c r="BK81" s="31">
        <f t="shared" ca="1" si="44"/>
        <v>61.41</v>
      </c>
      <c r="BL81" s="31">
        <f t="shared" ca="1" si="45"/>
        <v>30.41</v>
      </c>
      <c r="BM81" s="32">
        <f t="shared" ca="1" si="58"/>
        <v>4357.4000000000024</v>
      </c>
      <c r="BN81" s="32">
        <f t="shared" ca="1" si="46"/>
        <v>6010.1499999999933</v>
      </c>
      <c r="BO81" s="32">
        <f t="shared" ca="1" si="47"/>
        <v>2772.7099999999991</v>
      </c>
      <c r="BP81" s="32">
        <f t="shared" ca="1" si="48"/>
        <v>2934.3500000000008</v>
      </c>
      <c r="BQ81" s="32">
        <f t="shared" ca="1" si="49"/>
        <v>1234.3200000000018</v>
      </c>
      <c r="BR81" s="32">
        <f t="shared" ca="1" si="50"/>
        <v>1812.1000000000038</v>
      </c>
      <c r="BS81" s="32">
        <f t="shared" ca="1" si="51"/>
        <v>1335.1499999999969</v>
      </c>
      <c r="BT81" s="32">
        <f t="shared" ca="1" si="52"/>
        <v>3360.7000000000016</v>
      </c>
      <c r="BU81" s="32">
        <f t="shared" ca="1" si="53"/>
        <v>1267.5200000000029</v>
      </c>
      <c r="BV81" s="32">
        <f t="shared" ca="1" si="54"/>
        <v>881.76999999999873</v>
      </c>
      <c r="BW81" s="32">
        <f t="shared" ca="1" si="55"/>
        <v>4867.9600000000073</v>
      </c>
      <c r="BX81" s="32">
        <f t="shared" ca="1" si="56"/>
        <v>2406.3800000000174</v>
      </c>
    </row>
    <row r="82" spans="1:76" x14ac:dyDescent="0.25">
      <c r="A82" t="s">
        <v>445</v>
      </c>
      <c r="B82" s="1" t="s">
        <v>140</v>
      </c>
      <c r="C82" t="str">
        <f t="shared" ca="1" si="33"/>
        <v>MKRC</v>
      </c>
      <c r="D82" t="str">
        <f t="shared" ca="1" si="34"/>
        <v>MacKay River Industrial System</v>
      </c>
      <c r="E82" s="31">
        <f ca="1">'Module C Corrected'!CW82-'Module C Initial'!CW82</f>
        <v>5448.5199999999604</v>
      </c>
      <c r="F82" s="31">
        <f ca="1">'Module C Corrected'!CX82-'Module C Initial'!CX82</f>
        <v>8003.0599999999395</v>
      </c>
      <c r="G82" s="31">
        <f ca="1">'Module C Corrected'!CY82-'Module C Initial'!CY82</f>
        <v>3447.6600000000035</v>
      </c>
      <c r="H82" s="31">
        <f ca="1">'Module C Corrected'!CZ82-'Module C Initial'!CZ82</f>
        <v>3542.789999999979</v>
      </c>
      <c r="I82" s="31">
        <f ca="1">'Module C Corrected'!DA82-'Module C Initial'!DA82</f>
        <v>1406.1700000000128</v>
      </c>
      <c r="J82" s="31">
        <f ca="1">'Module C Corrected'!DB82-'Module C Initial'!DB82</f>
        <v>4343.5199999999604</v>
      </c>
      <c r="K82" s="31">
        <f ca="1">'Module C Corrected'!DC82-'Module C Initial'!DC82</f>
        <v>3885.7599999999802</v>
      </c>
      <c r="L82" s="31">
        <f ca="1">'Module C Corrected'!DD82-'Module C Initial'!DD82</f>
        <v>8079.5</v>
      </c>
      <c r="M82" s="31">
        <f ca="1">'Module C Corrected'!DE82-'Module C Initial'!DE82</f>
        <v>5190.25</v>
      </c>
      <c r="N82" s="31">
        <f ca="1">'Module C Corrected'!DF82-'Module C Initial'!DF82</f>
        <v>1760.0800000000017</v>
      </c>
      <c r="O82" s="31">
        <f ca="1">'Module C Corrected'!DG82-'Module C Initial'!DG82</f>
        <v>7302.0999999999767</v>
      </c>
      <c r="P82" s="31">
        <f ca="1">'Module C Corrected'!DH82-'Module C Initial'!DH82</f>
        <v>3653.4599999999919</v>
      </c>
      <c r="Q82" s="32">
        <f ca="1">'Module C Corrected'!DI82-'Module C Initial'!DI82</f>
        <v>272.43000000000029</v>
      </c>
      <c r="R82" s="32">
        <f ca="1">'Module C Corrected'!DJ82-'Module C Initial'!DJ82</f>
        <v>400.14999999999782</v>
      </c>
      <c r="S82" s="32">
        <f ca="1">'Module C Corrected'!DK82-'Module C Initial'!DK82</f>
        <v>172.3799999999992</v>
      </c>
      <c r="T82" s="32">
        <f ca="1">'Module C Corrected'!DL82-'Module C Initial'!DL82</f>
        <v>177.14000000000124</v>
      </c>
      <c r="U82" s="32">
        <f ca="1">'Module C Corrected'!DM82-'Module C Initial'!DM82</f>
        <v>70.3100000000004</v>
      </c>
      <c r="V82" s="32">
        <f ca="1">'Module C Corrected'!DN82-'Module C Initial'!DN82</f>
        <v>217.17000000000007</v>
      </c>
      <c r="W82" s="32">
        <f ca="1">'Module C Corrected'!DO82-'Module C Initial'!DO82</f>
        <v>194.28999999999905</v>
      </c>
      <c r="X82" s="32">
        <f ca="1">'Module C Corrected'!DP82-'Module C Initial'!DP82</f>
        <v>403.96999999999753</v>
      </c>
      <c r="Y82" s="32">
        <f ca="1">'Module C Corrected'!DQ82-'Module C Initial'!DQ82</f>
        <v>259.52000000000044</v>
      </c>
      <c r="Z82" s="32">
        <f ca="1">'Module C Corrected'!DR82-'Module C Initial'!DR82</f>
        <v>88</v>
      </c>
      <c r="AA82" s="32">
        <f ca="1">'Module C Corrected'!DS82-'Module C Initial'!DS82</f>
        <v>365.11000000000058</v>
      </c>
      <c r="AB82" s="32">
        <f ca="1">'Module C Corrected'!DT82-'Module C Initial'!DT82</f>
        <v>182.67000000000007</v>
      </c>
      <c r="AC82" s="31">
        <f ca="1">'Module C Corrected'!DU82-'Module C Initial'!DU82</f>
        <v>1483.6699999999983</v>
      </c>
      <c r="AD82" s="31">
        <f ca="1">'Module C Corrected'!DV82-'Module C Initial'!DV82</f>
        <v>2160.5899999999965</v>
      </c>
      <c r="AE82" s="31">
        <f ca="1">'Module C Corrected'!DW82-'Module C Initial'!DW82</f>
        <v>923.5</v>
      </c>
      <c r="AF82" s="31">
        <f ca="1">'Module C Corrected'!DX82-'Module C Initial'!DX82</f>
        <v>940.70000000000437</v>
      </c>
      <c r="AG82" s="31">
        <f ca="1">'Module C Corrected'!DY82-'Module C Initial'!DY82</f>
        <v>370.19999999999709</v>
      </c>
      <c r="AH82" s="31">
        <f ca="1">'Module C Corrected'!DZ82-'Module C Initial'!DZ82</f>
        <v>1133.3600000000006</v>
      </c>
      <c r="AI82" s="31">
        <f ca="1">'Module C Corrected'!EA82-'Module C Initial'!EA82</f>
        <v>1005.1299999999901</v>
      </c>
      <c r="AJ82" s="31">
        <f ca="1">'Module C Corrected'!EB82-'Module C Initial'!EB82</f>
        <v>2071.0499999999884</v>
      </c>
      <c r="AK82" s="31">
        <f ca="1">'Module C Corrected'!EC82-'Module C Initial'!EC82</f>
        <v>1318.320000000007</v>
      </c>
      <c r="AL82" s="31">
        <f ca="1">'Module C Corrected'!ED82-'Module C Initial'!ED82</f>
        <v>443.07999999999811</v>
      </c>
      <c r="AM82" s="31">
        <f ca="1">'Module C Corrected'!EE82-'Module C Initial'!EE82</f>
        <v>1821.1699999999983</v>
      </c>
      <c r="AN82" s="31">
        <f ca="1">'Module C Corrected'!EF82-'Module C Initial'!EF82</f>
        <v>902.91999999999825</v>
      </c>
      <c r="AO82" s="32">
        <f t="shared" ca="1" si="32"/>
        <v>7204.619999999959</v>
      </c>
      <c r="AP82" s="32">
        <f t="shared" ca="1" si="32"/>
        <v>10563.799999999934</v>
      </c>
      <c r="AQ82" s="32">
        <f t="shared" ca="1" si="32"/>
        <v>4543.5400000000027</v>
      </c>
      <c r="AR82" s="32">
        <f t="shared" ca="1" si="31"/>
        <v>4660.6299999999846</v>
      </c>
      <c r="AS82" s="32">
        <f t="shared" ca="1" si="31"/>
        <v>1846.6800000000103</v>
      </c>
      <c r="AT82" s="32">
        <f t="shared" ca="1" si="31"/>
        <v>5694.0499999999611</v>
      </c>
      <c r="AU82" s="32">
        <f t="shared" ca="1" si="31"/>
        <v>5085.1799999999694</v>
      </c>
      <c r="AV82" s="32">
        <f t="shared" ca="1" si="31"/>
        <v>10554.519999999986</v>
      </c>
      <c r="AW82" s="32">
        <f t="shared" ca="1" si="31"/>
        <v>6768.0900000000074</v>
      </c>
      <c r="AX82" s="32">
        <f t="shared" ca="1" si="31"/>
        <v>2291.16</v>
      </c>
      <c r="AY82" s="32">
        <f t="shared" ca="1" si="31"/>
        <v>9488.3799999999756</v>
      </c>
      <c r="AZ82" s="32">
        <f t="shared" ca="1" si="31"/>
        <v>4739.0499999999902</v>
      </c>
      <c r="BA82" s="31">
        <f t="shared" ca="1" si="57"/>
        <v>90.46</v>
      </c>
      <c r="BB82" s="31">
        <f t="shared" ca="1" si="35"/>
        <v>132.87</v>
      </c>
      <c r="BC82" s="31">
        <f t="shared" ca="1" si="36"/>
        <v>57.24</v>
      </c>
      <c r="BD82" s="31">
        <f t="shared" ca="1" si="37"/>
        <v>58.82</v>
      </c>
      <c r="BE82" s="31">
        <f t="shared" ca="1" si="38"/>
        <v>23.35</v>
      </c>
      <c r="BF82" s="31">
        <f t="shared" ca="1" si="39"/>
        <v>72.11</v>
      </c>
      <c r="BG82" s="31">
        <f t="shared" ca="1" si="40"/>
        <v>64.510000000000005</v>
      </c>
      <c r="BH82" s="31">
        <f t="shared" ca="1" si="41"/>
        <v>134.13999999999999</v>
      </c>
      <c r="BI82" s="31">
        <f t="shared" ca="1" si="42"/>
        <v>86.17</v>
      </c>
      <c r="BJ82" s="31">
        <f t="shared" ca="1" si="43"/>
        <v>29.22</v>
      </c>
      <c r="BK82" s="31">
        <f t="shared" ca="1" si="44"/>
        <v>121.23</v>
      </c>
      <c r="BL82" s="31">
        <f t="shared" ca="1" si="45"/>
        <v>60.66</v>
      </c>
      <c r="BM82" s="32">
        <f t="shared" ca="1" si="58"/>
        <v>7295.079999999959</v>
      </c>
      <c r="BN82" s="32">
        <f t="shared" ca="1" si="46"/>
        <v>10696.669999999935</v>
      </c>
      <c r="BO82" s="32">
        <f t="shared" ca="1" si="47"/>
        <v>4600.7800000000025</v>
      </c>
      <c r="BP82" s="32">
        <f t="shared" ca="1" si="48"/>
        <v>4719.4499999999844</v>
      </c>
      <c r="BQ82" s="32">
        <f t="shared" ca="1" si="49"/>
        <v>1870.0300000000102</v>
      </c>
      <c r="BR82" s="32">
        <f t="shared" ca="1" si="50"/>
        <v>5766.1599999999607</v>
      </c>
      <c r="BS82" s="32">
        <f t="shared" ca="1" si="51"/>
        <v>5149.6899999999696</v>
      </c>
      <c r="BT82" s="32">
        <f t="shared" ca="1" si="52"/>
        <v>10688.659999999985</v>
      </c>
      <c r="BU82" s="32">
        <f t="shared" ca="1" si="53"/>
        <v>6854.2600000000075</v>
      </c>
      <c r="BV82" s="32">
        <f t="shared" ca="1" si="54"/>
        <v>2320.3799999999997</v>
      </c>
      <c r="BW82" s="32">
        <f t="shared" ca="1" si="55"/>
        <v>9609.6099999999751</v>
      </c>
      <c r="BX82" s="32">
        <f t="shared" ca="1" si="56"/>
        <v>4799.70999999999</v>
      </c>
    </row>
    <row r="83" spans="1:76" x14ac:dyDescent="0.25">
      <c r="A83" t="s">
        <v>468</v>
      </c>
      <c r="B83" s="1" t="s">
        <v>93</v>
      </c>
      <c r="C83" t="str">
        <f t="shared" ca="1" si="33"/>
        <v>BCHIMP</v>
      </c>
      <c r="D83" t="str">
        <f t="shared" ca="1" si="34"/>
        <v>Alberta-BC Intertie - Import</v>
      </c>
      <c r="E83" s="31">
        <f ca="1">'Module C Corrected'!CW83-'Module C Initial'!CW83</f>
        <v>-326.92000000000189</v>
      </c>
      <c r="F83" s="31">
        <f ca="1">'Module C Corrected'!CX83-'Module C Initial'!CX83</f>
        <v>-487.60000000000036</v>
      </c>
      <c r="G83" s="31">
        <f ca="1">'Module C Corrected'!CY83-'Module C Initial'!CY83</f>
        <v>-205.40999999999894</v>
      </c>
      <c r="H83" s="31">
        <f ca="1">'Module C Corrected'!CZ83-'Module C Initial'!CZ83</f>
        <v>-197.24999999999909</v>
      </c>
      <c r="I83" s="31">
        <f ca="1">'Module C Corrected'!DA83-'Module C Initial'!DA83</f>
        <v>-5.4500000000000171</v>
      </c>
      <c r="J83" s="31">
        <f ca="1">'Module C Corrected'!DB83-'Module C Initial'!DB83</f>
        <v>0</v>
      </c>
      <c r="K83" s="31">
        <f ca="1">'Module C Corrected'!DC83-'Module C Initial'!DC83</f>
        <v>0</v>
      </c>
      <c r="L83" s="31">
        <f ca="1">'Module C Corrected'!DD83-'Module C Initial'!DD83</f>
        <v>0</v>
      </c>
      <c r="M83" s="31">
        <f ca="1">'Module C Corrected'!DE83-'Module C Initial'!DE83</f>
        <v>0</v>
      </c>
      <c r="N83" s="31">
        <f ca="1">'Module C Corrected'!DF83-'Module C Initial'!DF83</f>
        <v>-4.0100000000000051</v>
      </c>
      <c r="O83" s="31">
        <f ca="1">'Module C Corrected'!DG83-'Module C Initial'!DG83</f>
        <v>0</v>
      </c>
      <c r="P83" s="31">
        <f ca="1">'Module C Corrected'!DH83-'Module C Initial'!DH83</f>
        <v>0</v>
      </c>
      <c r="Q83" s="32">
        <f ca="1">'Module C Corrected'!DI83-'Module C Initial'!DI83</f>
        <v>-16.350000000000023</v>
      </c>
      <c r="R83" s="32">
        <f ca="1">'Module C Corrected'!DJ83-'Module C Initial'!DJ83</f>
        <v>-24.379999999999995</v>
      </c>
      <c r="S83" s="32">
        <f ca="1">'Module C Corrected'!DK83-'Module C Initial'!DK83</f>
        <v>-10.269999999999982</v>
      </c>
      <c r="T83" s="32">
        <f ca="1">'Module C Corrected'!DL83-'Module C Initial'!DL83</f>
        <v>-9.8599999999999959</v>
      </c>
      <c r="U83" s="32">
        <f ca="1">'Module C Corrected'!DM83-'Module C Initial'!DM83</f>
        <v>-0.27</v>
      </c>
      <c r="V83" s="32">
        <f ca="1">'Module C Corrected'!DN83-'Module C Initial'!DN83</f>
        <v>0</v>
      </c>
      <c r="W83" s="32">
        <f ca="1">'Module C Corrected'!DO83-'Module C Initial'!DO83</f>
        <v>0</v>
      </c>
      <c r="X83" s="32">
        <f ca="1">'Module C Corrected'!DP83-'Module C Initial'!DP83</f>
        <v>0</v>
      </c>
      <c r="Y83" s="32">
        <f ca="1">'Module C Corrected'!DQ83-'Module C Initial'!DQ83</f>
        <v>0</v>
      </c>
      <c r="Z83" s="32">
        <f ca="1">'Module C Corrected'!DR83-'Module C Initial'!DR83</f>
        <v>-0.19999999999999996</v>
      </c>
      <c r="AA83" s="32">
        <f ca="1">'Module C Corrected'!DS83-'Module C Initial'!DS83</f>
        <v>0</v>
      </c>
      <c r="AB83" s="32">
        <f ca="1">'Module C Corrected'!DT83-'Module C Initial'!DT83</f>
        <v>0</v>
      </c>
      <c r="AC83" s="31">
        <f ca="1">'Module C Corrected'!DU83-'Module C Initial'!DU83</f>
        <v>-89.019999999999982</v>
      </c>
      <c r="AD83" s="31">
        <f ca="1">'Module C Corrected'!DV83-'Module C Initial'!DV83</f>
        <v>-131.63999999999987</v>
      </c>
      <c r="AE83" s="31">
        <f ca="1">'Module C Corrected'!DW83-'Module C Initial'!DW83</f>
        <v>-55.020000000000095</v>
      </c>
      <c r="AF83" s="31">
        <f ca="1">'Module C Corrected'!DX83-'Module C Initial'!DX83</f>
        <v>-52.379999999999995</v>
      </c>
      <c r="AG83" s="31">
        <f ca="1">'Module C Corrected'!DY83-'Module C Initial'!DY83</f>
        <v>-1.44</v>
      </c>
      <c r="AH83" s="31">
        <f ca="1">'Module C Corrected'!DZ83-'Module C Initial'!DZ83</f>
        <v>0</v>
      </c>
      <c r="AI83" s="31">
        <f ca="1">'Module C Corrected'!EA83-'Module C Initial'!EA83</f>
        <v>0</v>
      </c>
      <c r="AJ83" s="31">
        <f ca="1">'Module C Corrected'!EB83-'Module C Initial'!EB83</f>
        <v>0</v>
      </c>
      <c r="AK83" s="31">
        <f ca="1">'Module C Corrected'!EC83-'Module C Initial'!EC83</f>
        <v>0</v>
      </c>
      <c r="AL83" s="31">
        <f ca="1">'Module C Corrected'!ED83-'Module C Initial'!ED83</f>
        <v>-1.0099999999999998</v>
      </c>
      <c r="AM83" s="31">
        <f ca="1">'Module C Corrected'!EE83-'Module C Initial'!EE83</f>
        <v>0</v>
      </c>
      <c r="AN83" s="31">
        <f ca="1">'Module C Corrected'!EF83-'Module C Initial'!EF83</f>
        <v>0</v>
      </c>
      <c r="AO83" s="32">
        <f t="shared" ca="1" si="32"/>
        <v>-432.2900000000019</v>
      </c>
      <c r="AP83" s="32">
        <f t="shared" ca="1" si="32"/>
        <v>-643.62000000000023</v>
      </c>
      <c r="AQ83" s="32">
        <f t="shared" ca="1" si="32"/>
        <v>-270.69999999999902</v>
      </c>
      <c r="AR83" s="32">
        <f t="shared" ca="1" si="31"/>
        <v>-259.4899999999991</v>
      </c>
      <c r="AS83" s="32">
        <f t="shared" ca="1" si="31"/>
        <v>-7.1600000000000161</v>
      </c>
      <c r="AT83" s="32">
        <f t="shared" ca="1" si="31"/>
        <v>0</v>
      </c>
      <c r="AU83" s="32">
        <f t="shared" ca="1" si="31"/>
        <v>0</v>
      </c>
      <c r="AV83" s="32">
        <f t="shared" ca="1" si="31"/>
        <v>0</v>
      </c>
      <c r="AW83" s="32">
        <f t="shared" ca="1" si="31"/>
        <v>0</v>
      </c>
      <c r="AX83" s="32">
        <f t="shared" ca="1" si="31"/>
        <v>-5.2200000000000051</v>
      </c>
      <c r="AY83" s="32">
        <f t="shared" ca="1" si="31"/>
        <v>0</v>
      </c>
      <c r="AZ83" s="32">
        <f t="shared" ca="1" si="31"/>
        <v>0</v>
      </c>
      <c r="BA83" s="31">
        <f t="shared" ca="1" si="57"/>
        <v>-5.43</v>
      </c>
      <c r="BB83" s="31">
        <f t="shared" ca="1" si="35"/>
        <v>-8.1</v>
      </c>
      <c r="BC83" s="31">
        <f t="shared" ca="1" si="36"/>
        <v>-3.41</v>
      </c>
      <c r="BD83" s="31">
        <f t="shared" ca="1" si="37"/>
        <v>-3.27</v>
      </c>
      <c r="BE83" s="31">
        <f t="shared" ca="1" si="38"/>
        <v>-0.09</v>
      </c>
      <c r="BF83" s="31">
        <f t="shared" ca="1" si="39"/>
        <v>0</v>
      </c>
      <c r="BG83" s="31">
        <f t="shared" ca="1" si="40"/>
        <v>0</v>
      </c>
      <c r="BH83" s="31">
        <f t="shared" ca="1" si="41"/>
        <v>0</v>
      </c>
      <c r="BI83" s="31">
        <f t="shared" ca="1" si="42"/>
        <v>0</v>
      </c>
      <c r="BJ83" s="31">
        <f t="shared" ca="1" si="43"/>
        <v>-7.0000000000000007E-2</v>
      </c>
      <c r="BK83" s="31">
        <f t="shared" ca="1" si="44"/>
        <v>0</v>
      </c>
      <c r="BL83" s="31">
        <f t="shared" ca="1" si="45"/>
        <v>0</v>
      </c>
      <c r="BM83" s="32">
        <f t="shared" ca="1" si="58"/>
        <v>-437.7200000000019</v>
      </c>
      <c r="BN83" s="32">
        <f t="shared" ca="1" si="46"/>
        <v>-651.72000000000025</v>
      </c>
      <c r="BO83" s="32">
        <f t="shared" ca="1" si="47"/>
        <v>-274.10999999999905</v>
      </c>
      <c r="BP83" s="32">
        <f t="shared" ca="1" si="48"/>
        <v>-262.75999999999908</v>
      </c>
      <c r="BQ83" s="32">
        <f t="shared" ca="1" si="49"/>
        <v>-7.250000000000016</v>
      </c>
      <c r="BR83" s="32">
        <f t="shared" ca="1" si="50"/>
        <v>0</v>
      </c>
      <c r="BS83" s="32">
        <f t="shared" ca="1" si="51"/>
        <v>0</v>
      </c>
      <c r="BT83" s="32">
        <f t="shared" ca="1" si="52"/>
        <v>0</v>
      </c>
      <c r="BU83" s="32">
        <f t="shared" ca="1" si="53"/>
        <v>0</v>
      </c>
      <c r="BV83" s="32">
        <f t="shared" ca="1" si="54"/>
        <v>-5.2900000000000054</v>
      </c>
      <c r="BW83" s="32">
        <f t="shared" ca="1" si="55"/>
        <v>0</v>
      </c>
      <c r="BX83" s="32">
        <f t="shared" ca="1" si="56"/>
        <v>0</v>
      </c>
    </row>
    <row r="84" spans="1:76" x14ac:dyDescent="0.25">
      <c r="A84" t="s">
        <v>468</v>
      </c>
      <c r="B84" s="1" t="s">
        <v>389</v>
      </c>
      <c r="C84" t="str">
        <f t="shared" ca="1" si="33"/>
        <v>SPCIMP</v>
      </c>
      <c r="D84" t="str">
        <f t="shared" ca="1" si="34"/>
        <v>Alberta-Saskatchewan Intertie - Import</v>
      </c>
      <c r="E84" s="31">
        <f ca="1">'Module C Corrected'!CW84-'Module C Initial'!CW84</f>
        <v>0</v>
      </c>
      <c r="F84" s="31">
        <f ca="1">'Module C Corrected'!CX84-'Module C Initial'!CX84</f>
        <v>0</v>
      </c>
      <c r="G84" s="31">
        <f ca="1">'Module C Corrected'!CY84-'Module C Initial'!CY84</f>
        <v>0</v>
      </c>
      <c r="H84" s="31">
        <f ca="1">'Module C Corrected'!CZ84-'Module C Initial'!CZ84</f>
        <v>0</v>
      </c>
      <c r="I84" s="31">
        <f ca="1">'Module C Corrected'!DA84-'Module C Initial'!DA84</f>
        <v>0</v>
      </c>
      <c r="J84" s="31">
        <f ca="1">'Module C Corrected'!DB84-'Module C Initial'!DB84</f>
        <v>8.6899999999999693</v>
      </c>
      <c r="K84" s="31">
        <f ca="1">'Module C Corrected'!DC84-'Module C Initial'!DC84</f>
        <v>0</v>
      </c>
      <c r="L84" s="31">
        <f ca="1">'Module C Corrected'!DD84-'Module C Initial'!DD84</f>
        <v>0</v>
      </c>
      <c r="M84" s="31">
        <f ca="1">'Module C Corrected'!DE84-'Module C Initial'!DE84</f>
        <v>0</v>
      </c>
      <c r="N84" s="31">
        <f ca="1">'Module C Corrected'!DF84-'Module C Initial'!DF84</f>
        <v>0</v>
      </c>
      <c r="O84" s="31">
        <f ca="1">'Module C Corrected'!DG84-'Module C Initial'!DG84</f>
        <v>0</v>
      </c>
      <c r="P84" s="31">
        <f ca="1">'Module C Corrected'!DH84-'Module C Initial'!DH84</f>
        <v>0</v>
      </c>
      <c r="Q84" s="32">
        <f ca="1">'Module C Corrected'!DI84-'Module C Initial'!DI84</f>
        <v>0</v>
      </c>
      <c r="R84" s="32">
        <f ca="1">'Module C Corrected'!DJ84-'Module C Initial'!DJ84</f>
        <v>0</v>
      </c>
      <c r="S84" s="32">
        <f ca="1">'Module C Corrected'!DK84-'Module C Initial'!DK84</f>
        <v>0</v>
      </c>
      <c r="T84" s="32">
        <f ca="1">'Module C Corrected'!DL84-'Module C Initial'!DL84</f>
        <v>0</v>
      </c>
      <c r="U84" s="32">
        <f ca="1">'Module C Corrected'!DM84-'Module C Initial'!DM84</f>
        <v>0</v>
      </c>
      <c r="V84" s="32">
        <f ca="1">'Module C Corrected'!DN84-'Module C Initial'!DN84</f>
        <v>0.4300000000000006</v>
      </c>
      <c r="W84" s="32">
        <f ca="1">'Module C Corrected'!DO84-'Module C Initial'!DO84</f>
        <v>0</v>
      </c>
      <c r="X84" s="32">
        <f ca="1">'Module C Corrected'!DP84-'Module C Initial'!DP84</f>
        <v>0</v>
      </c>
      <c r="Y84" s="32">
        <f ca="1">'Module C Corrected'!DQ84-'Module C Initial'!DQ84</f>
        <v>0</v>
      </c>
      <c r="Z84" s="32">
        <f ca="1">'Module C Corrected'!DR84-'Module C Initial'!DR84</f>
        <v>0</v>
      </c>
      <c r="AA84" s="32">
        <f ca="1">'Module C Corrected'!DS84-'Module C Initial'!DS84</f>
        <v>0</v>
      </c>
      <c r="AB84" s="32">
        <f ca="1">'Module C Corrected'!DT84-'Module C Initial'!DT84</f>
        <v>0</v>
      </c>
      <c r="AC84" s="31">
        <f ca="1">'Module C Corrected'!DU84-'Module C Initial'!DU84</f>
        <v>0</v>
      </c>
      <c r="AD84" s="31">
        <f ca="1">'Module C Corrected'!DV84-'Module C Initial'!DV84</f>
        <v>0</v>
      </c>
      <c r="AE84" s="31">
        <f ca="1">'Module C Corrected'!DW84-'Module C Initial'!DW84</f>
        <v>0</v>
      </c>
      <c r="AF84" s="31">
        <f ca="1">'Module C Corrected'!DX84-'Module C Initial'!DX84</f>
        <v>0</v>
      </c>
      <c r="AG84" s="31">
        <f ca="1">'Module C Corrected'!DY84-'Module C Initial'!DY84</f>
        <v>0</v>
      </c>
      <c r="AH84" s="31">
        <f ca="1">'Module C Corrected'!DZ84-'Module C Initial'!DZ84</f>
        <v>2.2699999999999996</v>
      </c>
      <c r="AI84" s="31">
        <f ca="1">'Module C Corrected'!EA84-'Module C Initial'!EA84</f>
        <v>0</v>
      </c>
      <c r="AJ84" s="31">
        <f ca="1">'Module C Corrected'!EB84-'Module C Initial'!EB84</f>
        <v>0</v>
      </c>
      <c r="AK84" s="31">
        <f ca="1">'Module C Corrected'!EC84-'Module C Initial'!EC84</f>
        <v>0</v>
      </c>
      <c r="AL84" s="31">
        <f ca="1">'Module C Corrected'!ED84-'Module C Initial'!ED84</f>
        <v>0</v>
      </c>
      <c r="AM84" s="31">
        <f ca="1">'Module C Corrected'!EE84-'Module C Initial'!EE84</f>
        <v>0</v>
      </c>
      <c r="AN84" s="31">
        <f ca="1">'Module C Corrected'!EF84-'Module C Initial'!EF84</f>
        <v>0</v>
      </c>
      <c r="AO84" s="32">
        <f t="shared" ca="1" si="32"/>
        <v>0</v>
      </c>
      <c r="AP84" s="32">
        <f t="shared" ca="1" si="32"/>
        <v>0</v>
      </c>
      <c r="AQ84" s="32">
        <f t="shared" ca="1" si="32"/>
        <v>0</v>
      </c>
      <c r="AR84" s="32">
        <f t="shared" ca="1" si="31"/>
        <v>0</v>
      </c>
      <c r="AS84" s="32">
        <f t="shared" ca="1" si="31"/>
        <v>0</v>
      </c>
      <c r="AT84" s="32">
        <f t="shared" ca="1" si="31"/>
        <v>11.389999999999969</v>
      </c>
      <c r="AU84" s="32">
        <f t="shared" ca="1" si="31"/>
        <v>0</v>
      </c>
      <c r="AV84" s="32">
        <f t="shared" ca="1" si="31"/>
        <v>0</v>
      </c>
      <c r="AW84" s="32">
        <f t="shared" ca="1" si="31"/>
        <v>0</v>
      </c>
      <c r="AX84" s="32">
        <f t="shared" ca="1" si="31"/>
        <v>0</v>
      </c>
      <c r="AY84" s="32">
        <f t="shared" ca="1" si="31"/>
        <v>0</v>
      </c>
      <c r="AZ84" s="32">
        <f t="shared" ca="1" si="31"/>
        <v>0</v>
      </c>
      <c r="BA84" s="31">
        <f t="shared" ca="1" si="57"/>
        <v>0</v>
      </c>
      <c r="BB84" s="31">
        <f t="shared" ca="1" si="35"/>
        <v>0</v>
      </c>
      <c r="BC84" s="31">
        <f t="shared" ca="1" si="36"/>
        <v>0</v>
      </c>
      <c r="BD84" s="31">
        <f t="shared" ca="1" si="37"/>
        <v>0</v>
      </c>
      <c r="BE84" s="31">
        <f t="shared" ca="1" si="38"/>
        <v>0</v>
      </c>
      <c r="BF84" s="31">
        <f t="shared" ca="1" si="39"/>
        <v>0.14000000000000001</v>
      </c>
      <c r="BG84" s="31">
        <f t="shared" ca="1" si="40"/>
        <v>0</v>
      </c>
      <c r="BH84" s="31">
        <f t="shared" ca="1" si="41"/>
        <v>0</v>
      </c>
      <c r="BI84" s="31">
        <f t="shared" ca="1" si="42"/>
        <v>0</v>
      </c>
      <c r="BJ84" s="31">
        <f t="shared" ca="1" si="43"/>
        <v>0</v>
      </c>
      <c r="BK84" s="31">
        <f t="shared" ca="1" si="44"/>
        <v>0</v>
      </c>
      <c r="BL84" s="31">
        <f t="shared" ca="1" si="45"/>
        <v>0</v>
      </c>
      <c r="BM84" s="32">
        <f t="shared" ca="1" si="58"/>
        <v>0</v>
      </c>
      <c r="BN84" s="32">
        <f t="shared" ca="1" si="46"/>
        <v>0</v>
      </c>
      <c r="BO84" s="32">
        <f t="shared" ca="1" si="47"/>
        <v>0</v>
      </c>
      <c r="BP84" s="32">
        <f t="shared" ca="1" si="48"/>
        <v>0</v>
      </c>
      <c r="BQ84" s="32">
        <f t="shared" ca="1" si="49"/>
        <v>0</v>
      </c>
      <c r="BR84" s="32">
        <f t="shared" ca="1" si="50"/>
        <v>11.529999999999969</v>
      </c>
      <c r="BS84" s="32">
        <f t="shared" ca="1" si="51"/>
        <v>0</v>
      </c>
      <c r="BT84" s="32">
        <f t="shared" ca="1" si="52"/>
        <v>0</v>
      </c>
      <c r="BU84" s="32">
        <f t="shared" ca="1" si="53"/>
        <v>0</v>
      </c>
      <c r="BV84" s="32">
        <f t="shared" ca="1" si="54"/>
        <v>0</v>
      </c>
      <c r="BW84" s="32">
        <f t="shared" ca="1" si="55"/>
        <v>0</v>
      </c>
      <c r="BX84" s="32">
        <f t="shared" ca="1" si="56"/>
        <v>0</v>
      </c>
    </row>
    <row r="85" spans="1:76" x14ac:dyDescent="0.25">
      <c r="A85" t="s">
        <v>468</v>
      </c>
      <c r="B85" s="1" t="s">
        <v>95</v>
      </c>
      <c r="C85" t="str">
        <f t="shared" ca="1" si="33"/>
        <v>BCHEXP</v>
      </c>
      <c r="D85" t="str">
        <f t="shared" ca="1" si="34"/>
        <v>Alberta-BC Intertie - Export</v>
      </c>
      <c r="E85" s="31">
        <f ca="1">'Module C Corrected'!CW85-'Module C Initial'!CW85</f>
        <v>7.32000000000005</v>
      </c>
      <c r="F85" s="31">
        <f ca="1">'Module C Corrected'!CX85-'Module C Initial'!CX85</f>
        <v>0</v>
      </c>
      <c r="G85" s="31">
        <f ca="1">'Module C Corrected'!CY85-'Module C Initial'!CY85</f>
        <v>0</v>
      </c>
      <c r="H85" s="31">
        <f ca="1">'Module C Corrected'!CZ85-'Module C Initial'!CZ85</f>
        <v>0</v>
      </c>
      <c r="I85" s="31">
        <f ca="1">'Module C Corrected'!DA85-'Module C Initial'!DA85</f>
        <v>0</v>
      </c>
      <c r="J85" s="31">
        <f ca="1">'Module C Corrected'!DB85-'Module C Initial'!DB85</f>
        <v>4.0000000000000036E-2</v>
      </c>
      <c r="K85" s="31">
        <f ca="1">'Module C Corrected'!DC85-'Module C Initial'!DC85</f>
        <v>5.1399999999999864</v>
      </c>
      <c r="L85" s="31">
        <f ca="1">'Module C Corrected'!DD85-'Module C Initial'!DD85</f>
        <v>0</v>
      </c>
      <c r="M85" s="31">
        <f ca="1">'Module C Corrected'!DE85-'Module C Initial'!DE85</f>
        <v>0</v>
      </c>
      <c r="N85" s="31">
        <f ca="1">'Module C Corrected'!DF85-'Module C Initial'!DF85</f>
        <v>0</v>
      </c>
      <c r="O85" s="31">
        <f ca="1">'Module C Corrected'!DG85-'Module C Initial'!DG85</f>
        <v>0</v>
      </c>
      <c r="P85" s="31">
        <f ca="1">'Module C Corrected'!DH85-'Module C Initial'!DH85</f>
        <v>0</v>
      </c>
      <c r="Q85" s="32">
        <f ca="1">'Module C Corrected'!DI85-'Module C Initial'!DI85</f>
        <v>0.37000000000000011</v>
      </c>
      <c r="R85" s="32">
        <f ca="1">'Module C Corrected'!DJ85-'Module C Initial'!DJ85</f>
        <v>0</v>
      </c>
      <c r="S85" s="32">
        <f ca="1">'Module C Corrected'!DK85-'Module C Initial'!DK85</f>
        <v>0</v>
      </c>
      <c r="T85" s="32">
        <f ca="1">'Module C Corrected'!DL85-'Module C Initial'!DL85</f>
        <v>0</v>
      </c>
      <c r="U85" s="32">
        <f ca="1">'Module C Corrected'!DM85-'Module C Initial'!DM85</f>
        <v>0</v>
      </c>
      <c r="V85" s="32">
        <f ca="1">'Module C Corrected'!DN85-'Module C Initial'!DN85</f>
        <v>0</v>
      </c>
      <c r="W85" s="32">
        <f ca="1">'Module C Corrected'!DO85-'Module C Initial'!DO85</f>
        <v>0.26000000000000023</v>
      </c>
      <c r="X85" s="32">
        <f ca="1">'Module C Corrected'!DP85-'Module C Initial'!DP85</f>
        <v>0</v>
      </c>
      <c r="Y85" s="32">
        <f ca="1">'Module C Corrected'!DQ85-'Module C Initial'!DQ85</f>
        <v>0</v>
      </c>
      <c r="Z85" s="32">
        <f ca="1">'Module C Corrected'!DR85-'Module C Initial'!DR85</f>
        <v>0</v>
      </c>
      <c r="AA85" s="32">
        <f ca="1">'Module C Corrected'!DS85-'Module C Initial'!DS85</f>
        <v>0</v>
      </c>
      <c r="AB85" s="32">
        <f ca="1">'Module C Corrected'!DT85-'Module C Initial'!DT85</f>
        <v>0</v>
      </c>
      <c r="AC85" s="31">
        <f ca="1">'Module C Corrected'!DU85-'Module C Initial'!DU85</f>
        <v>2</v>
      </c>
      <c r="AD85" s="31">
        <f ca="1">'Module C Corrected'!DV85-'Module C Initial'!DV85</f>
        <v>0</v>
      </c>
      <c r="AE85" s="31">
        <f ca="1">'Module C Corrected'!DW85-'Module C Initial'!DW85</f>
        <v>0</v>
      </c>
      <c r="AF85" s="31">
        <f ca="1">'Module C Corrected'!DX85-'Module C Initial'!DX85</f>
        <v>0</v>
      </c>
      <c r="AG85" s="31">
        <f ca="1">'Module C Corrected'!DY85-'Module C Initial'!DY85</f>
        <v>0</v>
      </c>
      <c r="AH85" s="31">
        <f ca="1">'Module C Corrected'!DZ85-'Module C Initial'!DZ85</f>
        <v>9.9999999999998979E-3</v>
      </c>
      <c r="AI85" s="31">
        <f ca="1">'Module C Corrected'!EA85-'Module C Initial'!EA85</f>
        <v>1.33</v>
      </c>
      <c r="AJ85" s="31">
        <f ca="1">'Module C Corrected'!EB85-'Module C Initial'!EB85</f>
        <v>0</v>
      </c>
      <c r="AK85" s="31">
        <f ca="1">'Module C Corrected'!EC85-'Module C Initial'!EC85</f>
        <v>0</v>
      </c>
      <c r="AL85" s="31">
        <f ca="1">'Module C Corrected'!ED85-'Module C Initial'!ED85</f>
        <v>0</v>
      </c>
      <c r="AM85" s="31">
        <f ca="1">'Module C Corrected'!EE85-'Module C Initial'!EE85</f>
        <v>0</v>
      </c>
      <c r="AN85" s="31">
        <f ca="1">'Module C Corrected'!EF85-'Module C Initial'!EF85</f>
        <v>0</v>
      </c>
      <c r="AO85" s="32">
        <f t="shared" ca="1" si="32"/>
        <v>9.690000000000051</v>
      </c>
      <c r="AP85" s="32">
        <f t="shared" ca="1" si="32"/>
        <v>0</v>
      </c>
      <c r="AQ85" s="32">
        <f t="shared" ca="1" si="32"/>
        <v>0</v>
      </c>
      <c r="AR85" s="32">
        <f t="shared" ca="1" si="31"/>
        <v>0</v>
      </c>
      <c r="AS85" s="32">
        <f t="shared" ca="1" si="31"/>
        <v>0</v>
      </c>
      <c r="AT85" s="32">
        <f t="shared" ca="1" si="31"/>
        <v>4.9999999999999933E-2</v>
      </c>
      <c r="AU85" s="32">
        <f t="shared" ca="1" si="31"/>
        <v>6.7299999999999862</v>
      </c>
      <c r="AV85" s="32">
        <f t="shared" ca="1" si="31"/>
        <v>0</v>
      </c>
      <c r="AW85" s="32">
        <f t="shared" ca="1" si="31"/>
        <v>0</v>
      </c>
      <c r="AX85" s="32">
        <f t="shared" ca="1" si="31"/>
        <v>0</v>
      </c>
      <c r="AY85" s="32">
        <f t="shared" ca="1" si="31"/>
        <v>0</v>
      </c>
      <c r="AZ85" s="32">
        <f t="shared" ca="1" si="31"/>
        <v>0</v>
      </c>
      <c r="BA85" s="31">
        <f t="shared" ca="1" si="57"/>
        <v>0.12</v>
      </c>
      <c r="BB85" s="31">
        <f t="shared" ca="1" si="35"/>
        <v>0</v>
      </c>
      <c r="BC85" s="31">
        <f t="shared" ca="1" si="36"/>
        <v>0</v>
      </c>
      <c r="BD85" s="31">
        <f t="shared" ca="1" si="37"/>
        <v>0</v>
      </c>
      <c r="BE85" s="31">
        <f t="shared" ca="1" si="38"/>
        <v>0</v>
      </c>
      <c r="BF85" s="31">
        <f t="shared" ca="1" si="39"/>
        <v>0</v>
      </c>
      <c r="BG85" s="31">
        <f t="shared" ca="1" si="40"/>
        <v>0.09</v>
      </c>
      <c r="BH85" s="31">
        <f t="shared" ca="1" si="41"/>
        <v>0</v>
      </c>
      <c r="BI85" s="31">
        <f t="shared" ca="1" si="42"/>
        <v>0</v>
      </c>
      <c r="BJ85" s="31">
        <f t="shared" ca="1" si="43"/>
        <v>0</v>
      </c>
      <c r="BK85" s="31">
        <f t="shared" ca="1" si="44"/>
        <v>0</v>
      </c>
      <c r="BL85" s="31">
        <f t="shared" ca="1" si="45"/>
        <v>0</v>
      </c>
      <c r="BM85" s="32">
        <f t="shared" ca="1" si="58"/>
        <v>9.8100000000000502</v>
      </c>
      <c r="BN85" s="32">
        <f t="shared" ca="1" si="46"/>
        <v>0</v>
      </c>
      <c r="BO85" s="32">
        <f t="shared" ca="1" si="47"/>
        <v>0</v>
      </c>
      <c r="BP85" s="32">
        <f t="shared" ca="1" si="48"/>
        <v>0</v>
      </c>
      <c r="BQ85" s="32">
        <f t="shared" ca="1" si="49"/>
        <v>0</v>
      </c>
      <c r="BR85" s="32">
        <f t="shared" ca="1" si="50"/>
        <v>4.9999999999999933E-2</v>
      </c>
      <c r="BS85" s="32">
        <f t="shared" ca="1" si="51"/>
        <v>6.8199999999999861</v>
      </c>
      <c r="BT85" s="32">
        <f t="shared" ca="1" si="52"/>
        <v>0</v>
      </c>
      <c r="BU85" s="32">
        <f t="shared" ca="1" si="53"/>
        <v>0</v>
      </c>
      <c r="BV85" s="32">
        <f t="shared" ca="1" si="54"/>
        <v>0</v>
      </c>
      <c r="BW85" s="32">
        <f t="shared" ca="1" si="55"/>
        <v>0</v>
      </c>
      <c r="BX85" s="32">
        <f t="shared" ca="1" si="56"/>
        <v>0</v>
      </c>
    </row>
    <row r="86" spans="1:76" x14ac:dyDescent="0.25">
      <c r="A86" t="s">
        <v>469</v>
      </c>
      <c r="B86" s="1" t="s">
        <v>83</v>
      </c>
      <c r="C86" t="str">
        <f t="shared" ca="1" si="33"/>
        <v>NEP1</v>
      </c>
      <c r="D86" t="str">
        <f t="shared" ca="1" si="34"/>
        <v>Ghost Pine Wind Facility</v>
      </c>
      <c r="E86" s="31">
        <f ca="1">'Module C Corrected'!CW86-'Module C Initial'!CW86</f>
        <v>257</v>
      </c>
      <c r="F86" s="31">
        <f ca="1">'Module C Corrected'!CX86-'Module C Initial'!CX86</f>
        <v>1294.6900000000023</v>
      </c>
      <c r="G86" s="31">
        <f ca="1">'Module C Corrected'!CY86-'Module C Initial'!CY86</f>
        <v>480.45000000000073</v>
      </c>
      <c r="H86" s="31">
        <f ca="1">'Module C Corrected'!CZ86-'Module C Initial'!CZ86</f>
        <v>762.51000000000204</v>
      </c>
      <c r="I86" s="31">
        <f ca="1">'Module C Corrected'!DA86-'Module C Initial'!DA86</f>
        <v>417.88999999999578</v>
      </c>
      <c r="J86" s="31">
        <f ca="1">'Module C Corrected'!DB86-'Module C Initial'!DB86</f>
        <v>587.98999999999796</v>
      </c>
      <c r="K86" s="31">
        <f ca="1">'Module C Corrected'!DC86-'Module C Initial'!DC86</f>
        <v>284.15999999999804</v>
      </c>
      <c r="L86" s="31">
        <f ca="1">'Module C Corrected'!DD86-'Module C Initial'!DD86</f>
        <v>867.87999999999738</v>
      </c>
      <c r="M86" s="31">
        <f ca="1">'Module C Corrected'!DE86-'Module C Initial'!DE86</f>
        <v>833.08000000000175</v>
      </c>
      <c r="N86" s="31">
        <f ca="1">'Module C Corrected'!DF86-'Module C Initial'!DF86</f>
        <v>1058.3699999999953</v>
      </c>
      <c r="O86" s="31">
        <f ca="1">'Module C Corrected'!DG86-'Module C Initial'!DG86</f>
        <v>2070.809999999994</v>
      </c>
      <c r="P86" s="31">
        <f ca="1">'Module C Corrected'!DH86-'Module C Initial'!DH86</f>
        <v>1004.1199999999953</v>
      </c>
      <c r="Q86" s="32">
        <f ca="1">'Module C Corrected'!DI86-'Module C Initial'!DI86</f>
        <v>12.850000000000023</v>
      </c>
      <c r="R86" s="32">
        <f ca="1">'Module C Corrected'!DJ86-'Module C Initial'!DJ86</f>
        <v>64.729999999999791</v>
      </c>
      <c r="S86" s="32">
        <f ca="1">'Module C Corrected'!DK86-'Module C Initial'!DK86</f>
        <v>24.019999999999982</v>
      </c>
      <c r="T86" s="32">
        <f ca="1">'Module C Corrected'!DL86-'Module C Initial'!DL86</f>
        <v>38.120000000000005</v>
      </c>
      <c r="U86" s="32">
        <f ca="1">'Module C Corrected'!DM86-'Module C Initial'!DM86</f>
        <v>20.900000000000034</v>
      </c>
      <c r="V86" s="32">
        <f ca="1">'Module C Corrected'!DN86-'Module C Initial'!DN86</f>
        <v>29.399999999999977</v>
      </c>
      <c r="W86" s="32">
        <f ca="1">'Module C Corrected'!DO86-'Module C Initial'!DO86</f>
        <v>14.199999999999989</v>
      </c>
      <c r="X86" s="32">
        <f ca="1">'Module C Corrected'!DP86-'Module C Initial'!DP86</f>
        <v>43.399999999999977</v>
      </c>
      <c r="Y86" s="32">
        <f ca="1">'Module C Corrected'!DQ86-'Module C Initial'!DQ86</f>
        <v>41.660000000000025</v>
      </c>
      <c r="Z86" s="32">
        <f ca="1">'Module C Corrected'!DR86-'Module C Initial'!DR86</f>
        <v>52.920000000000073</v>
      </c>
      <c r="AA86" s="32">
        <f ca="1">'Module C Corrected'!DS86-'Module C Initial'!DS86</f>
        <v>103.54000000000019</v>
      </c>
      <c r="AB86" s="32">
        <f ca="1">'Module C Corrected'!DT86-'Module C Initial'!DT86</f>
        <v>50.200000000000045</v>
      </c>
      <c r="AC86" s="31">
        <f ca="1">'Module C Corrected'!DU86-'Module C Initial'!DU86</f>
        <v>69.980000000000018</v>
      </c>
      <c r="AD86" s="31">
        <f ca="1">'Module C Corrected'!DV86-'Module C Initial'!DV86</f>
        <v>349.52999999999884</v>
      </c>
      <c r="AE86" s="31">
        <f ca="1">'Module C Corrected'!DW86-'Module C Initial'!DW86</f>
        <v>128.69000000000051</v>
      </c>
      <c r="AF86" s="31">
        <f ca="1">'Module C Corrected'!DX86-'Module C Initial'!DX86</f>
        <v>202.46000000000004</v>
      </c>
      <c r="AG86" s="31">
        <f ca="1">'Module C Corrected'!DY86-'Module C Initial'!DY86</f>
        <v>110.01000000000022</v>
      </c>
      <c r="AH86" s="31">
        <f ca="1">'Module C Corrected'!DZ86-'Module C Initial'!DZ86</f>
        <v>153.42999999999984</v>
      </c>
      <c r="AI86" s="31">
        <f ca="1">'Module C Corrected'!EA86-'Module C Initial'!EA86</f>
        <v>73.5</v>
      </c>
      <c r="AJ86" s="31">
        <f ca="1">'Module C Corrected'!EB86-'Module C Initial'!EB86</f>
        <v>222.4699999999998</v>
      </c>
      <c r="AK86" s="31">
        <f ca="1">'Module C Corrected'!EC86-'Module C Initial'!EC86</f>
        <v>211.59999999999991</v>
      </c>
      <c r="AL86" s="31">
        <f ca="1">'Module C Corrected'!ED86-'Module C Initial'!ED86</f>
        <v>266.44000000000005</v>
      </c>
      <c r="AM86" s="31">
        <f ca="1">'Module C Corrected'!EE86-'Module C Initial'!EE86</f>
        <v>516.46999999999935</v>
      </c>
      <c r="AN86" s="31">
        <f ca="1">'Module C Corrected'!EF86-'Module C Initial'!EF86</f>
        <v>248.15999999999985</v>
      </c>
      <c r="AO86" s="32">
        <f t="shared" ca="1" si="32"/>
        <v>339.83000000000004</v>
      </c>
      <c r="AP86" s="32">
        <f t="shared" ca="1" si="32"/>
        <v>1708.950000000001</v>
      </c>
      <c r="AQ86" s="32">
        <f t="shared" ca="1" si="32"/>
        <v>633.16000000000122</v>
      </c>
      <c r="AR86" s="32">
        <f t="shared" ca="1" si="31"/>
        <v>1003.0900000000021</v>
      </c>
      <c r="AS86" s="32">
        <f t="shared" ca="1" si="31"/>
        <v>548.79999999999609</v>
      </c>
      <c r="AT86" s="32">
        <f t="shared" ca="1" si="31"/>
        <v>770.81999999999778</v>
      </c>
      <c r="AU86" s="32">
        <f t="shared" ca="1" si="31"/>
        <v>371.85999999999802</v>
      </c>
      <c r="AV86" s="32">
        <f t="shared" ca="1" si="31"/>
        <v>1133.7499999999973</v>
      </c>
      <c r="AW86" s="32">
        <f t="shared" ca="1" si="31"/>
        <v>1086.3400000000017</v>
      </c>
      <c r="AX86" s="32">
        <f t="shared" ca="1" si="31"/>
        <v>1377.7299999999955</v>
      </c>
      <c r="AY86" s="32">
        <f t="shared" ca="1" si="31"/>
        <v>2690.8199999999933</v>
      </c>
      <c r="AZ86" s="32">
        <f t="shared" ca="1" si="31"/>
        <v>1302.4799999999952</v>
      </c>
      <c r="BA86" s="31">
        <f t="shared" ca="1" si="57"/>
        <v>4.2699999999999996</v>
      </c>
      <c r="BB86" s="31">
        <f t="shared" ca="1" si="35"/>
        <v>21.5</v>
      </c>
      <c r="BC86" s="31">
        <f t="shared" ca="1" si="36"/>
        <v>7.98</v>
      </c>
      <c r="BD86" s="31">
        <f t="shared" ca="1" si="37"/>
        <v>12.66</v>
      </c>
      <c r="BE86" s="31">
        <f t="shared" ca="1" si="38"/>
        <v>6.94</v>
      </c>
      <c r="BF86" s="31">
        <f t="shared" ca="1" si="39"/>
        <v>9.76</v>
      </c>
      <c r="BG86" s="31">
        <f t="shared" ca="1" si="40"/>
        <v>4.72</v>
      </c>
      <c r="BH86" s="31">
        <f t="shared" ca="1" si="41"/>
        <v>14.41</v>
      </c>
      <c r="BI86" s="31">
        <f t="shared" ca="1" si="42"/>
        <v>13.83</v>
      </c>
      <c r="BJ86" s="31">
        <f t="shared" ca="1" si="43"/>
        <v>17.57</v>
      </c>
      <c r="BK86" s="31">
        <f t="shared" ca="1" si="44"/>
        <v>34.380000000000003</v>
      </c>
      <c r="BL86" s="31">
        <f t="shared" ca="1" si="45"/>
        <v>16.670000000000002</v>
      </c>
      <c r="BM86" s="32">
        <f t="shared" ca="1" si="58"/>
        <v>344.1</v>
      </c>
      <c r="BN86" s="32">
        <f t="shared" ca="1" si="46"/>
        <v>1730.450000000001</v>
      </c>
      <c r="BO86" s="32">
        <f t="shared" ca="1" si="47"/>
        <v>641.14000000000124</v>
      </c>
      <c r="BP86" s="32">
        <f t="shared" ca="1" si="48"/>
        <v>1015.750000000002</v>
      </c>
      <c r="BQ86" s="32">
        <f t="shared" ca="1" si="49"/>
        <v>555.73999999999614</v>
      </c>
      <c r="BR86" s="32">
        <f t="shared" ca="1" si="50"/>
        <v>780.57999999999777</v>
      </c>
      <c r="BS86" s="32">
        <f t="shared" ca="1" si="51"/>
        <v>376.57999999999805</v>
      </c>
      <c r="BT86" s="32">
        <f t="shared" ca="1" si="52"/>
        <v>1148.1599999999974</v>
      </c>
      <c r="BU86" s="32">
        <f t="shared" ca="1" si="53"/>
        <v>1100.1700000000017</v>
      </c>
      <c r="BV86" s="32">
        <f t="shared" ca="1" si="54"/>
        <v>1395.2999999999954</v>
      </c>
      <c r="BW86" s="32">
        <f t="shared" ca="1" si="55"/>
        <v>2725.1999999999935</v>
      </c>
      <c r="BX86" s="32">
        <f t="shared" ca="1" si="56"/>
        <v>1319.1499999999953</v>
      </c>
    </row>
    <row r="87" spans="1:76" x14ac:dyDescent="0.25">
      <c r="A87" t="s">
        <v>470</v>
      </c>
      <c r="B87" s="1" t="s">
        <v>22</v>
      </c>
      <c r="C87" t="str">
        <f t="shared" ca="1" si="33"/>
        <v>NOVAGEN15M</v>
      </c>
      <c r="D87" t="str">
        <f t="shared" ca="1" si="34"/>
        <v>Joffre Industrial System</v>
      </c>
      <c r="E87" s="31">
        <f ca="1">'Module C Corrected'!CW87-'Module C Initial'!CW87</f>
        <v>902.07000000000698</v>
      </c>
      <c r="F87" s="31">
        <f ca="1">'Module C Corrected'!CX87-'Module C Initial'!CX87</f>
        <v>1459.1900000000023</v>
      </c>
      <c r="G87" s="31">
        <f ca="1">'Module C Corrected'!CY87-'Module C Initial'!CY87</f>
        <v>478.98000000001048</v>
      </c>
      <c r="H87" s="31">
        <f ca="1">'Module C Corrected'!CZ87-'Module C Initial'!CZ87</f>
        <v>474.55000000000291</v>
      </c>
      <c r="I87" s="31">
        <f ca="1">'Module C Corrected'!DA87-'Module C Initial'!DA87</f>
        <v>50.990000000001601</v>
      </c>
      <c r="J87" s="31">
        <f ca="1">'Module C Corrected'!DB87-'Module C Initial'!DB87</f>
        <v>749.58999999999651</v>
      </c>
      <c r="K87" s="31">
        <f ca="1">'Module C Corrected'!DC87-'Module C Initial'!DC87</f>
        <v>594.08000000000175</v>
      </c>
      <c r="L87" s="31">
        <f ca="1">'Module C Corrected'!DD87-'Module C Initial'!DD87</f>
        <v>1473.8499999999767</v>
      </c>
      <c r="M87" s="31">
        <f ca="1">'Module C Corrected'!DE87-'Module C Initial'!DE87</f>
        <v>1005.7799999999988</v>
      </c>
      <c r="N87" s="31">
        <f ca="1">'Module C Corrected'!DF87-'Module C Initial'!DF87</f>
        <v>781.89999999999418</v>
      </c>
      <c r="O87" s="31">
        <f ca="1">'Module C Corrected'!DG87-'Module C Initial'!DG87</f>
        <v>1106.1300000000047</v>
      </c>
      <c r="P87" s="31">
        <f ca="1">'Module C Corrected'!DH87-'Module C Initial'!DH87</f>
        <v>623.60000000000582</v>
      </c>
      <c r="Q87" s="32">
        <f ca="1">'Module C Corrected'!DI87-'Module C Initial'!DI87</f>
        <v>45.1099999999999</v>
      </c>
      <c r="R87" s="32">
        <f ca="1">'Module C Corrected'!DJ87-'Module C Initial'!DJ87</f>
        <v>72.960000000000264</v>
      </c>
      <c r="S87" s="32">
        <f ca="1">'Module C Corrected'!DK87-'Module C Initial'!DK87</f>
        <v>23.949999999999932</v>
      </c>
      <c r="T87" s="32">
        <f ca="1">'Module C Corrected'!DL87-'Module C Initial'!DL87</f>
        <v>23.730000000000018</v>
      </c>
      <c r="U87" s="32">
        <f ca="1">'Module C Corrected'!DM87-'Module C Initial'!DM87</f>
        <v>2.5499999999999972</v>
      </c>
      <c r="V87" s="32">
        <f ca="1">'Module C Corrected'!DN87-'Module C Initial'!DN87</f>
        <v>37.480000000000018</v>
      </c>
      <c r="W87" s="32">
        <f ca="1">'Module C Corrected'!DO87-'Module C Initial'!DO87</f>
        <v>29.699999999999818</v>
      </c>
      <c r="X87" s="32">
        <f ca="1">'Module C Corrected'!DP87-'Module C Initial'!DP87</f>
        <v>73.699999999999818</v>
      </c>
      <c r="Y87" s="32">
        <f ca="1">'Module C Corrected'!DQ87-'Module C Initial'!DQ87</f>
        <v>50.289999999999964</v>
      </c>
      <c r="Z87" s="32">
        <f ca="1">'Module C Corrected'!DR87-'Module C Initial'!DR87</f>
        <v>39.089999999999918</v>
      </c>
      <c r="AA87" s="32">
        <f ca="1">'Module C Corrected'!DS87-'Module C Initial'!DS87</f>
        <v>55.300000000000182</v>
      </c>
      <c r="AB87" s="32">
        <f ca="1">'Module C Corrected'!DT87-'Module C Initial'!DT87</f>
        <v>31.179999999999836</v>
      </c>
      <c r="AC87" s="31">
        <f ca="1">'Module C Corrected'!DU87-'Module C Initial'!DU87</f>
        <v>245.64000000000033</v>
      </c>
      <c r="AD87" s="31">
        <f ca="1">'Module C Corrected'!DV87-'Module C Initial'!DV87</f>
        <v>393.94000000000051</v>
      </c>
      <c r="AE87" s="31">
        <f ca="1">'Module C Corrected'!DW87-'Module C Initial'!DW87</f>
        <v>128.30000000000018</v>
      </c>
      <c r="AF87" s="31">
        <f ca="1">'Module C Corrected'!DX87-'Module C Initial'!DX87</f>
        <v>126.01000000000022</v>
      </c>
      <c r="AG87" s="31">
        <f ca="1">'Module C Corrected'!DY87-'Module C Initial'!DY87</f>
        <v>13.420000000000016</v>
      </c>
      <c r="AH87" s="31">
        <f ca="1">'Module C Corrected'!DZ87-'Module C Initial'!DZ87</f>
        <v>195.59000000000015</v>
      </c>
      <c r="AI87" s="31">
        <f ca="1">'Module C Corrected'!EA87-'Module C Initial'!EA87</f>
        <v>153.67000000000007</v>
      </c>
      <c r="AJ87" s="31">
        <f ca="1">'Module C Corrected'!EB87-'Module C Initial'!EB87</f>
        <v>377.80000000000291</v>
      </c>
      <c r="AK87" s="31">
        <f ca="1">'Module C Corrected'!EC87-'Module C Initial'!EC87</f>
        <v>255.45999999999913</v>
      </c>
      <c r="AL87" s="31">
        <f ca="1">'Module C Corrected'!ED87-'Module C Initial'!ED87</f>
        <v>196.82999999999993</v>
      </c>
      <c r="AM87" s="31">
        <f ca="1">'Module C Corrected'!EE87-'Module C Initial'!EE87</f>
        <v>275.86999999999898</v>
      </c>
      <c r="AN87" s="31">
        <f ca="1">'Module C Corrected'!EF87-'Module C Initial'!EF87</f>
        <v>154.11999999999989</v>
      </c>
      <c r="AO87" s="32">
        <f t="shared" ca="1" si="32"/>
        <v>1192.8200000000072</v>
      </c>
      <c r="AP87" s="32">
        <f t="shared" ca="1" si="32"/>
        <v>1926.0900000000031</v>
      </c>
      <c r="AQ87" s="32">
        <f t="shared" ca="1" si="32"/>
        <v>631.23000000001059</v>
      </c>
      <c r="AR87" s="32">
        <f t="shared" ca="1" si="31"/>
        <v>624.29000000000315</v>
      </c>
      <c r="AS87" s="32">
        <f t="shared" ca="1" si="31"/>
        <v>66.960000000001614</v>
      </c>
      <c r="AT87" s="32">
        <f t="shared" ca="1" si="31"/>
        <v>982.65999999999667</v>
      </c>
      <c r="AU87" s="32">
        <f t="shared" ca="1" si="31"/>
        <v>777.45000000000164</v>
      </c>
      <c r="AV87" s="32">
        <f t="shared" ca="1" si="31"/>
        <v>1925.3499999999794</v>
      </c>
      <c r="AW87" s="32">
        <f t="shared" ca="1" si="31"/>
        <v>1311.5299999999979</v>
      </c>
      <c r="AX87" s="32">
        <f t="shared" ca="1" si="31"/>
        <v>1017.819999999994</v>
      </c>
      <c r="AY87" s="32">
        <f t="shared" ca="1" si="31"/>
        <v>1437.3000000000038</v>
      </c>
      <c r="AZ87" s="32">
        <f t="shared" ca="1" si="31"/>
        <v>808.90000000000555</v>
      </c>
      <c r="BA87" s="31">
        <f t="shared" ca="1" si="57"/>
        <v>14.98</v>
      </c>
      <c r="BB87" s="31">
        <f t="shared" ca="1" si="35"/>
        <v>24.23</v>
      </c>
      <c r="BC87" s="31">
        <f t="shared" ca="1" si="36"/>
        <v>7.95</v>
      </c>
      <c r="BD87" s="31">
        <f t="shared" ca="1" si="37"/>
        <v>7.88</v>
      </c>
      <c r="BE87" s="31">
        <f t="shared" ca="1" si="38"/>
        <v>0.85</v>
      </c>
      <c r="BF87" s="31">
        <f t="shared" ca="1" si="39"/>
        <v>12.45</v>
      </c>
      <c r="BG87" s="31">
        <f t="shared" ca="1" si="40"/>
        <v>9.86</v>
      </c>
      <c r="BH87" s="31">
        <f t="shared" ca="1" si="41"/>
        <v>24.47</v>
      </c>
      <c r="BI87" s="31">
        <f t="shared" ca="1" si="42"/>
        <v>16.7</v>
      </c>
      <c r="BJ87" s="31">
        <f t="shared" ca="1" si="43"/>
        <v>12.98</v>
      </c>
      <c r="BK87" s="31">
        <f t="shared" ca="1" si="44"/>
        <v>18.36</v>
      </c>
      <c r="BL87" s="31">
        <f t="shared" ca="1" si="45"/>
        <v>10.35</v>
      </c>
      <c r="BM87" s="32">
        <f t="shared" ca="1" si="58"/>
        <v>1207.8000000000072</v>
      </c>
      <c r="BN87" s="32">
        <f t="shared" ca="1" si="46"/>
        <v>1950.3200000000031</v>
      </c>
      <c r="BO87" s="32">
        <f t="shared" ca="1" si="47"/>
        <v>639.18000000001064</v>
      </c>
      <c r="BP87" s="32">
        <f t="shared" ca="1" si="48"/>
        <v>632.17000000000314</v>
      </c>
      <c r="BQ87" s="32">
        <f t="shared" ca="1" si="49"/>
        <v>67.810000000001608</v>
      </c>
      <c r="BR87" s="32">
        <f t="shared" ca="1" si="50"/>
        <v>995.10999999999672</v>
      </c>
      <c r="BS87" s="32">
        <f t="shared" ca="1" si="51"/>
        <v>787.31000000000165</v>
      </c>
      <c r="BT87" s="32">
        <f t="shared" ca="1" si="52"/>
        <v>1949.8199999999795</v>
      </c>
      <c r="BU87" s="32">
        <f t="shared" ca="1" si="53"/>
        <v>1328.229999999998</v>
      </c>
      <c r="BV87" s="32">
        <f t="shared" ca="1" si="54"/>
        <v>1030.799999999994</v>
      </c>
      <c r="BW87" s="32">
        <f t="shared" ca="1" si="55"/>
        <v>1455.6600000000037</v>
      </c>
      <c r="BX87" s="32">
        <f t="shared" ca="1" si="56"/>
        <v>819.25000000000557</v>
      </c>
    </row>
    <row r="88" spans="1:76" x14ac:dyDescent="0.25">
      <c r="A88" t="s">
        <v>471</v>
      </c>
      <c r="B88" s="1" t="s">
        <v>101</v>
      </c>
      <c r="C88" t="str">
        <f t="shared" ca="1" si="33"/>
        <v>NPC1</v>
      </c>
      <c r="D88" t="str">
        <f t="shared" ca="1" si="34"/>
        <v>Northstone Power</v>
      </c>
      <c r="E88" s="31">
        <f ca="1">'Module C Corrected'!CW88-'Module C Initial'!CW88</f>
        <v>24.879999999997381</v>
      </c>
      <c r="F88" s="31">
        <f ca="1">'Module C Corrected'!CX88-'Module C Initial'!CX88</f>
        <v>29.709999999999127</v>
      </c>
      <c r="G88" s="31">
        <f ca="1">'Module C Corrected'!CY88-'Module C Initial'!CY88</f>
        <v>6.25</v>
      </c>
      <c r="H88" s="31">
        <f ca="1">'Module C Corrected'!CZ88-'Module C Initial'!CZ88</f>
        <v>5.8699999999989814</v>
      </c>
      <c r="I88" s="31">
        <f ca="1">'Module C Corrected'!DA88-'Module C Initial'!DA88</f>
        <v>1.8000000000001819</v>
      </c>
      <c r="J88" s="31">
        <f ca="1">'Module C Corrected'!DB88-'Module C Initial'!DB88</f>
        <v>3.7400000000006912</v>
      </c>
      <c r="K88" s="31">
        <f ca="1">'Module C Corrected'!DC88-'Module C Initial'!DC88</f>
        <v>0.71000000000003638</v>
      </c>
      <c r="L88" s="31">
        <f ca="1">'Module C Corrected'!DD88-'Module C Initial'!DD88</f>
        <v>34.69999999999709</v>
      </c>
      <c r="M88" s="31">
        <f ca="1">'Module C Corrected'!DE88-'Module C Initial'!DE88</f>
        <v>5.3500000000003638</v>
      </c>
      <c r="N88" s="31">
        <f ca="1">'Module C Corrected'!DF88-'Module C Initial'!DF88</f>
        <v>2.430000000000291</v>
      </c>
      <c r="O88" s="31">
        <f ca="1">'Module C Corrected'!DG88-'Module C Initial'!DG88</f>
        <v>11.730000000001382</v>
      </c>
      <c r="P88" s="31">
        <f ca="1">'Module C Corrected'!DH88-'Module C Initial'!DH88</f>
        <v>1.5699999999999363</v>
      </c>
      <c r="Q88" s="32">
        <f ca="1">'Module C Corrected'!DI88-'Module C Initial'!DI88</f>
        <v>1.2400000000000091</v>
      </c>
      <c r="R88" s="32">
        <f ca="1">'Module C Corrected'!DJ88-'Module C Initial'!DJ88</f>
        <v>1.4900000000000091</v>
      </c>
      <c r="S88" s="32">
        <f ca="1">'Module C Corrected'!DK88-'Module C Initial'!DK88</f>
        <v>0.31000000000000227</v>
      </c>
      <c r="T88" s="32">
        <f ca="1">'Module C Corrected'!DL88-'Module C Initial'!DL88</f>
        <v>0.28999999999999204</v>
      </c>
      <c r="U88" s="32">
        <f ca="1">'Module C Corrected'!DM88-'Module C Initial'!DM88</f>
        <v>9.0000000000003411E-2</v>
      </c>
      <c r="V88" s="32">
        <f ca="1">'Module C Corrected'!DN88-'Module C Initial'!DN88</f>
        <v>0.18999999999999773</v>
      </c>
      <c r="W88" s="32">
        <f ca="1">'Module C Corrected'!DO88-'Module C Initial'!DO88</f>
        <v>3.0000000000001137E-2</v>
      </c>
      <c r="X88" s="32">
        <f ca="1">'Module C Corrected'!DP88-'Module C Initial'!DP88</f>
        <v>1.7299999999997908</v>
      </c>
      <c r="Y88" s="32">
        <f ca="1">'Module C Corrected'!DQ88-'Module C Initial'!DQ88</f>
        <v>0.26999999999998181</v>
      </c>
      <c r="Z88" s="32">
        <f ca="1">'Module C Corrected'!DR88-'Module C Initial'!DR88</f>
        <v>0.12999999999999545</v>
      </c>
      <c r="AA88" s="32">
        <f ca="1">'Module C Corrected'!DS88-'Module C Initial'!DS88</f>
        <v>0.58999999999997499</v>
      </c>
      <c r="AB88" s="32">
        <f ca="1">'Module C Corrected'!DT88-'Module C Initial'!DT88</f>
        <v>7.9999999999998295E-2</v>
      </c>
      <c r="AC88" s="31">
        <f ca="1">'Module C Corrected'!DU88-'Module C Initial'!DU88</f>
        <v>6.7700000000004366</v>
      </c>
      <c r="AD88" s="31">
        <f ca="1">'Module C Corrected'!DV88-'Module C Initial'!DV88</f>
        <v>8.0200000000004366</v>
      </c>
      <c r="AE88" s="31">
        <f ca="1">'Module C Corrected'!DW88-'Module C Initial'!DW88</f>
        <v>1.6800000000000637</v>
      </c>
      <c r="AF88" s="31">
        <f ca="1">'Module C Corrected'!DX88-'Module C Initial'!DX88</f>
        <v>1.5599999999999454</v>
      </c>
      <c r="AG88" s="31">
        <f ca="1">'Module C Corrected'!DY88-'Module C Initial'!DY88</f>
        <v>0.47000000000002728</v>
      </c>
      <c r="AH88" s="31">
        <f ca="1">'Module C Corrected'!DZ88-'Module C Initial'!DZ88</f>
        <v>0.97000000000002728</v>
      </c>
      <c r="AI88" s="31">
        <f ca="1">'Module C Corrected'!EA88-'Module C Initial'!EA88</f>
        <v>0.18999999999999773</v>
      </c>
      <c r="AJ88" s="31">
        <f ca="1">'Module C Corrected'!EB88-'Module C Initial'!EB88</f>
        <v>8.8900000000003274</v>
      </c>
      <c r="AK88" s="31">
        <f ca="1">'Module C Corrected'!EC88-'Module C Initial'!EC88</f>
        <v>1.3600000000001273</v>
      </c>
      <c r="AL88" s="31">
        <f ca="1">'Module C Corrected'!ED88-'Module C Initial'!ED88</f>
        <v>0.61000000000001364</v>
      </c>
      <c r="AM88" s="31">
        <f ca="1">'Module C Corrected'!EE88-'Module C Initial'!EE88</f>
        <v>2.9200000000000728</v>
      </c>
      <c r="AN88" s="31">
        <f ca="1">'Module C Corrected'!EF88-'Module C Initial'!EF88</f>
        <v>0.3900000000000432</v>
      </c>
      <c r="AO88" s="32">
        <f t="shared" ca="1" si="32"/>
        <v>32.889999999997826</v>
      </c>
      <c r="AP88" s="32">
        <f t="shared" ca="1" si="32"/>
        <v>39.219999999999573</v>
      </c>
      <c r="AQ88" s="32">
        <f t="shared" ca="1" si="32"/>
        <v>8.2400000000000659</v>
      </c>
      <c r="AR88" s="32">
        <f t="shared" ca="1" si="31"/>
        <v>7.7199999999989188</v>
      </c>
      <c r="AS88" s="32">
        <f t="shared" ca="1" si="31"/>
        <v>2.3600000000002126</v>
      </c>
      <c r="AT88" s="32">
        <f t="shared" ca="1" si="31"/>
        <v>4.9000000000007162</v>
      </c>
      <c r="AU88" s="32">
        <f t="shared" ca="1" si="31"/>
        <v>0.93000000000003524</v>
      </c>
      <c r="AV88" s="32">
        <f t="shared" ca="1" si="31"/>
        <v>45.319999999997208</v>
      </c>
      <c r="AW88" s="32">
        <f t="shared" ca="1" si="31"/>
        <v>6.9800000000004729</v>
      </c>
      <c r="AX88" s="32">
        <f t="shared" ca="1" si="31"/>
        <v>3.1700000000003001</v>
      </c>
      <c r="AY88" s="32">
        <f t="shared" ca="1" si="31"/>
        <v>15.24000000000143</v>
      </c>
      <c r="AZ88" s="32">
        <f t="shared" ca="1" si="31"/>
        <v>2.0399999999999778</v>
      </c>
      <c r="BA88" s="31">
        <f t="shared" ca="1" si="57"/>
        <v>0.41</v>
      </c>
      <c r="BB88" s="31">
        <f t="shared" ca="1" si="35"/>
        <v>0.49</v>
      </c>
      <c r="BC88" s="31">
        <f t="shared" ca="1" si="36"/>
        <v>0.1</v>
      </c>
      <c r="BD88" s="31">
        <f t="shared" ca="1" si="37"/>
        <v>0.1</v>
      </c>
      <c r="BE88" s="31">
        <f t="shared" ca="1" si="38"/>
        <v>0.03</v>
      </c>
      <c r="BF88" s="31">
        <f t="shared" ca="1" si="39"/>
        <v>0.06</v>
      </c>
      <c r="BG88" s="31">
        <f t="shared" ca="1" si="40"/>
        <v>0.01</v>
      </c>
      <c r="BH88" s="31">
        <f t="shared" ca="1" si="41"/>
        <v>0.57999999999999996</v>
      </c>
      <c r="BI88" s="31">
        <f t="shared" ca="1" si="42"/>
        <v>0.09</v>
      </c>
      <c r="BJ88" s="31">
        <f t="shared" ca="1" si="43"/>
        <v>0.04</v>
      </c>
      <c r="BK88" s="31">
        <f t="shared" ca="1" si="44"/>
        <v>0.19</v>
      </c>
      <c r="BL88" s="31">
        <f t="shared" ca="1" si="45"/>
        <v>0.03</v>
      </c>
      <c r="BM88" s="32">
        <f t="shared" ca="1" si="58"/>
        <v>33.299999999997823</v>
      </c>
      <c r="BN88" s="32">
        <f t="shared" ca="1" si="46"/>
        <v>39.709999999999575</v>
      </c>
      <c r="BO88" s="32">
        <f t="shared" ca="1" si="47"/>
        <v>8.3400000000000656</v>
      </c>
      <c r="BP88" s="32">
        <f t="shared" ca="1" si="48"/>
        <v>7.8199999999989185</v>
      </c>
      <c r="BQ88" s="32">
        <f t="shared" ca="1" si="49"/>
        <v>2.3900000000002124</v>
      </c>
      <c r="BR88" s="32">
        <f t="shared" ca="1" si="50"/>
        <v>4.9600000000007158</v>
      </c>
      <c r="BS88" s="32">
        <f t="shared" ca="1" si="51"/>
        <v>0.94000000000003525</v>
      </c>
      <c r="BT88" s="32">
        <f t="shared" ca="1" si="52"/>
        <v>45.899999999997206</v>
      </c>
      <c r="BU88" s="32">
        <f t="shared" ca="1" si="53"/>
        <v>7.0700000000004728</v>
      </c>
      <c r="BV88" s="32">
        <f t="shared" ca="1" si="54"/>
        <v>3.2100000000003002</v>
      </c>
      <c r="BW88" s="32">
        <f t="shared" ca="1" si="55"/>
        <v>15.43000000000143</v>
      </c>
      <c r="BX88" s="32">
        <f t="shared" ca="1" si="56"/>
        <v>2.0699999999999776</v>
      </c>
    </row>
    <row r="89" spans="1:76" x14ac:dyDescent="0.25">
      <c r="A89" t="s">
        <v>472</v>
      </c>
      <c r="B89" s="1" t="s">
        <v>82</v>
      </c>
      <c r="C89" t="str">
        <f t="shared" ca="1" si="33"/>
        <v>NPP1</v>
      </c>
      <c r="D89" t="str">
        <f t="shared" ca="1" si="34"/>
        <v>Northern Prairie Power Project</v>
      </c>
      <c r="E89" s="31">
        <f ca="1">'Module C Corrected'!CW89-'Module C Initial'!CW89</f>
        <v>346.0800000000163</v>
      </c>
      <c r="F89" s="31">
        <f ca="1">'Module C Corrected'!CX89-'Module C Initial'!CX89</f>
        <v>523.69999999995343</v>
      </c>
      <c r="G89" s="31">
        <f ca="1">'Module C Corrected'!CY89-'Module C Initial'!CY89</f>
        <v>132.63000000000466</v>
      </c>
      <c r="H89" s="31">
        <f ca="1">'Module C Corrected'!CZ89-'Module C Initial'!CZ89</f>
        <v>174.27999999999884</v>
      </c>
      <c r="I89" s="31">
        <f ca="1">'Module C Corrected'!DA89-'Module C Initial'!DA89</f>
        <v>40.600000000005821</v>
      </c>
      <c r="J89" s="31">
        <f ca="1">'Module C Corrected'!DB89-'Module C Initial'!DB89</f>
        <v>270.0800000000163</v>
      </c>
      <c r="K89" s="31">
        <f ca="1">'Module C Corrected'!DC89-'Module C Initial'!DC89</f>
        <v>203.48000000001048</v>
      </c>
      <c r="L89" s="31">
        <f ca="1">'Module C Corrected'!DD89-'Module C Initial'!DD89</f>
        <v>587.11999999999534</v>
      </c>
      <c r="M89" s="31">
        <f ca="1">'Module C Corrected'!DE89-'Module C Initial'!DE89</f>
        <v>351.38000000000466</v>
      </c>
      <c r="N89" s="31">
        <f ca="1">'Module C Corrected'!DF89-'Module C Initial'!DF89</f>
        <v>294.46000000002095</v>
      </c>
      <c r="O89" s="31">
        <f ca="1">'Module C Corrected'!DG89-'Module C Initial'!DG89</f>
        <v>456.11000000010245</v>
      </c>
      <c r="P89" s="31">
        <f ca="1">'Module C Corrected'!DH89-'Module C Initial'!DH89</f>
        <v>162.70000000001164</v>
      </c>
      <c r="Q89" s="32">
        <f ca="1">'Module C Corrected'!DI89-'Module C Initial'!DI89</f>
        <v>17.309999999999491</v>
      </c>
      <c r="R89" s="32">
        <f ca="1">'Module C Corrected'!DJ89-'Module C Initial'!DJ89</f>
        <v>26.180000000000291</v>
      </c>
      <c r="S89" s="32">
        <f ca="1">'Module C Corrected'!DK89-'Module C Initial'!DK89</f>
        <v>6.6300000000001091</v>
      </c>
      <c r="T89" s="32">
        <f ca="1">'Module C Corrected'!DL89-'Module C Initial'!DL89</f>
        <v>8.7100000000000364</v>
      </c>
      <c r="U89" s="32">
        <f ca="1">'Module C Corrected'!DM89-'Module C Initial'!DM89</f>
        <v>2.0300000000002001</v>
      </c>
      <c r="V89" s="32">
        <f ca="1">'Module C Corrected'!DN89-'Module C Initial'!DN89</f>
        <v>13.510000000000218</v>
      </c>
      <c r="W89" s="32">
        <f ca="1">'Module C Corrected'!DO89-'Module C Initial'!DO89</f>
        <v>10.180000000000291</v>
      </c>
      <c r="X89" s="32">
        <f ca="1">'Module C Corrected'!DP89-'Module C Initial'!DP89</f>
        <v>29.359999999996944</v>
      </c>
      <c r="Y89" s="32">
        <f ca="1">'Module C Corrected'!DQ89-'Module C Initial'!DQ89</f>
        <v>17.569999999999709</v>
      </c>
      <c r="Z89" s="32">
        <f ca="1">'Module C Corrected'!DR89-'Module C Initial'!DR89</f>
        <v>14.730000000001382</v>
      </c>
      <c r="AA89" s="32">
        <f ca="1">'Module C Corrected'!DS89-'Module C Initial'!DS89</f>
        <v>22.809999999997672</v>
      </c>
      <c r="AB89" s="32">
        <f ca="1">'Module C Corrected'!DT89-'Module C Initial'!DT89</f>
        <v>8.1300000000001091</v>
      </c>
      <c r="AC89" s="31">
        <f ca="1">'Module C Corrected'!DU89-'Module C Initial'!DU89</f>
        <v>94.240000000005239</v>
      </c>
      <c r="AD89" s="31">
        <f ca="1">'Module C Corrected'!DV89-'Module C Initial'!DV89</f>
        <v>141.38999999999942</v>
      </c>
      <c r="AE89" s="31">
        <f ca="1">'Module C Corrected'!DW89-'Module C Initial'!DW89</f>
        <v>35.520000000000437</v>
      </c>
      <c r="AF89" s="31">
        <f ca="1">'Module C Corrected'!DX89-'Module C Initial'!DX89</f>
        <v>46.279999999998836</v>
      </c>
      <c r="AG89" s="31">
        <f ca="1">'Module C Corrected'!DY89-'Module C Initial'!DY89</f>
        <v>10.690000000000509</v>
      </c>
      <c r="AH89" s="31">
        <f ca="1">'Module C Corrected'!DZ89-'Module C Initial'!DZ89</f>
        <v>70.470000000001164</v>
      </c>
      <c r="AI89" s="31">
        <f ca="1">'Module C Corrected'!EA89-'Module C Initial'!EA89</f>
        <v>52.629999999997381</v>
      </c>
      <c r="AJ89" s="31">
        <f ca="1">'Module C Corrected'!EB89-'Module C Initial'!EB89</f>
        <v>150.5</v>
      </c>
      <c r="AK89" s="31">
        <f ca="1">'Module C Corrected'!EC89-'Module C Initial'!EC89</f>
        <v>89.25</v>
      </c>
      <c r="AL89" s="31">
        <f ca="1">'Module C Corrected'!ED89-'Module C Initial'!ED89</f>
        <v>74.130000000004657</v>
      </c>
      <c r="AM89" s="31">
        <f ca="1">'Module C Corrected'!EE89-'Module C Initial'!EE89</f>
        <v>113.75</v>
      </c>
      <c r="AN89" s="31">
        <f ca="1">'Module C Corrected'!EF89-'Module C Initial'!EF89</f>
        <v>40.209999999999127</v>
      </c>
      <c r="AO89" s="32">
        <f t="shared" ca="1" si="32"/>
        <v>457.63000000002103</v>
      </c>
      <c r="AP89" s="32">
        <f t="shared" ca="1" si="32"/>
        <v>691.26999999995314</v>
      </c>
      <c r="AQ89" s="32">
        <f t="shared" ca="1" si="32"/>
        <v>174.7800000000052</v>
      </c>
      <c r="AR89" s="32">
        <f t="shared" ca="1" si="31"/>
        <v>229.26999999999771</v>
      </c>
      <c r="AS89" s="32">
        <f t="shared" ca="1" si="31"/>
        <v>53.32000000000653</v>
      </c>
      <c r="AT89" s="32">
        <f t="shared" ca="1" si="31"/>
        <v>354.06000000001768</v>
      </c>
      <c r="AU89" s="32">
        <f t="shared" ca="1" si="31"/>
        <v>266.29000000000815</v>
      </c>
      <c r="AV89" s="32">
        <f t="shared" ca="1" si="31"/>
        <v>766.97999999999229</v>
      </c>
      <c r="AW89" s="32">
        <f t="shared" ca="1" si="31"/>
        <v>458.20000000000437</v>
      </c>
      <c r="AX89" s="32">
        <f t="shared" ca="1" si="31"/>
        <v>383.32000000002699</v>
      </c>
      <c r="AY89" s="32">
        <f t="shared" ca="1" si="31"/>
        <v>592.67000000010012</v>
      </c>
      <c r="AZ89" s="32">
        <f t="shared" ca="1" si="31"/>
        <v>211.04000000001088</v>
      </c>
      <c r="BA89" s="31">
        <f t="shared" ca="1" si="57"/>
        <v>5.75</v>
      </c>
      <c r="BB89" s="31">
        <f t="shared" ca="1" si="35"/>
        <v>8.69</v>
      </c>
      <c r="BC89" s="31">
        <f t="shared" ca="1" si="36"/>
        <v>2.2000000000000002</v>
      </c>
      <c r="BD89" s="31">
        <f t="shared" ca="1" si="37"/>
        <v>2.89</v>
      </c>
      <c r="BE89" s="31">
        <f t="shared" ca="1" si="38"/>
        <v>0.67</v>
      </c>
      <c r="BF89" s="31">
        <f t="shared" ca="1" si="39"/>
        <v>4.4800000000000004</v>
      </c>
      <c r="BG89" s="31">
        <f t="shared" ca="1" si="40"/>
        <v>3.38</v>
      </c>
      <c r="BH89" s="31">
        <f t="shared" ca="1" si="41"/>
        <v>9.75</v>
      </c>
      <c r="BI89" s="31">
        <f t="shared" ca="1" si="42"/>
        <v>5.83</v>
      </c>
      <c r="BJ89" s="31">
        <f t="shared" ca="1" si="43"/>
        <v>4.8899999999999997</v>
      </c>
      <c r="BK89" s="31">
        <f t="shared" ca="1" si="44"/>
        <v>7.57</v>
      </c>
      <c r="BL89" s="31">
        <f t="shared" ca="1" si="45"/>
        <v>2.7</v>
      </c>
      <c r="BM89" s="32">
        <f t="shared" ca="1" si="58"/>
        <v>463.38000000002103</v>
      </c>
      <c r="BN89" s="32">
        <f t="shared" ca="1" si="46"/>
        <v>699.9599999999532</v>
      </c>
      <c r="BO89" s="32">
        <f t="shared" ca="1" si="47"/>
        <v>176.98000000000519</v>
      </c>
      <c r="BP89" s="32">
        <f t="shared" ca="1" si="48"/>
        <v>232.15999999999769</v>
      </c>
      <c r="BQ89" s="32">
        <f t="shared" ca="1" si="49"/>
        <v>53.990000000006532</v>
      </c>
      <c r="BR89" s="32">
        <f t="shared" ca="1" si="50"/>
        <v>358.5400000000177</v>
      </c>
      <c r="BS89" s="32">
        <f t="shared" ca="1" si="51"/>
        <v>269.67000000000814</v>
      </c>
      <c r="BT89" s="32">
        <f t="shared" ca="1" si="52"/>
        <v>776.72999999999229</v>
      </c>
      <c r="BU89" s="32">
        <f t="shared" ca="1" si="53"/>
        <v>464.03000000000435</v>
      </c>
      <c r="BV89" s="32">
        <f t="shared" ca="1" si="54"/>
        <v>388.21000000002698</v>
      </c>
      <c r="BW89" s="32">
        <f t="shared" ca="1" si="55"/>
        <v>600.24000000010017</v>
      </c>
      <c r="BX89" s="32">
        <f t="shared" ca="1" si="56"/>
        <v>213.74000000001087</v>
      </c>
    </row>
    <row r="90" spans="1:76" x14ac:dyDescent="0.25">
      <c r="A90" t="s">
        <v>473</v>
      </c>
      <c r="B90" s="1" t="s">
        <v>103</v>
      </c>
      <c r="C90" t="str">
        <f t="shared" ca="1" si="33"/>
        <v>NX01</v>
      </c>
      <c r="D90" t="str">
        <f t="shared" ca="1" si="34"/>
        <v>Nexen Balzac</v>
      </c>
      <c r="E90" s="31">
        <f ca="1">'Module C Corrected'!CW90-'Module C Initial'!CW90</f>
        <v>825</v>
      </c>
      <c r="F90" s="31">
        <f ca="1">'Module C Corrected'!CX90-'Module C Initial'!CX90</f>
        <v>1669.6200000000026</v>
      </c>
      <c r="G90" s="31">
        <f ca="1">'Module C Corrected'!CY90-'Module C Initial'!CY90</f>
        <v>380.83999999999924</v>
      </c>
      <c r="H90" s="31">
        <f ca="1">'Module C Corrected'!CZ90-'Module C Initial'!CZ90</f>
        <v>540.64999999999964</v>
      </c>
      <c r="I90" s="31">
        <f ca="1">'Module C Corrected'!DA90-'Module C Initial'!DA90</f>
        <v>130.75999999999976</v>
      </c>
      <c r="J90" s="31">
        <f ca="1">'Module C Corrected'!DB90-'Module C Initial'!DB90</f>
        <v>539.54000000000087</v>
      </c>
      <c r="K90" s="31">
        <f ca="1">'Module C Corrected'!DC90-'Module C Initial'!DC90</f>
        <v>622.31999999999971</v>
      </c>
      <c r="L90" s="31">
        <f ca="1">'Module C Corrected'!DD90-'Module C Initial'!DD90</f>
        <v>1795.1600000000035</v>
      </c>
      <c r="M90" s="31">
        <f ca="1">'Module C Corrected'!DE90-'Module C Initial'!DE90</f>
        <v>1227.8199999999924</v>
      </c>
      <c r="N90" s="31">
        <f ca="1">'Module C Corrected'!DF90-'Module C Initial'!DF90</f>
        <v>889.78000000000611</v>
      </c>
      <c r="O90" s="31">
        <f ca="1">'Module C Corrected'!DG90-'Module C Initial'!DG90</f>
        <v>707.5199999999968</v>
      </c>
      <c r="P90" s="31">
        <f ca="1">'Module C Corrected'!DH90-'Module C Initial'!DH90</f>
        <v>650.82000000000698</v>
      </c>
      <c r="Q90" s="32">
        <f ca="1">'Module C Corrected'!DI90-'Module C Initial'!DI90</f>
        <v>41.25</v>
      </c>
      <c r="R90" s="32">
        <f ca="1">'Module C Corrected'!DJ90-'Module C Initial'!DJ90</f>
        <v>83.480000000000018</v>
      </c>
      <c r="S90" s="32">
        <f ca="1">'Module C Corrected'!DK90-'Module C Initial'!DK90</f>
        <v>19.049999999999983</v>
      </c>
      <c r="T90" s="32">
        <f ca="1">'Module C Corrected'!DL90-'Module C Initial'!DL90</f>
        <v>27.029999999999973</v>
      </c>
      <c r="U90" s="32">
        <f ca="1">'Module C Corrected'!DM90-'Module C Initial'!DM90</f>
        <v>6.5300000000000011</v>
      </c>
      <c r="V90" s="32">
        <f ca="1">'Module C Corrected'!DN90-'Module C Initial'!DN90</f>
        <v>26.96999999999997</v>
      </c>
      <c r="W90" s="32">
        <f ca="1">'Module C Corrected'!DO90-'Module C Initial'!DO90</f>
        <v>31.119999999999891</v>
      </c>
      <c r="X90" s="32">
        <f ca="1">'Module C Corrected'!DP90-'Module C Initial'!DP90</f>
        <v>89.75</v>
      </c>
      <c r="Y90" s="32">
        <f ca="1">'Module C Corrected'!DQ90-'Module C Initial'!DQ90</f>
        <v>61.389999999999873</v>
      </c>
      <c r="Z90" s="32">
        <f ca="1">'Module C Corrected'!DR90-'Module C Initial'!DR90</f>
        <v>44.490000000000009</v>
      </c>
      <c r="AA90" s="32">
        <f ca="1">'Module C Corrected'!DS90-'Module C Initial'!DS90</f>
        <v>35.370000000000118</v>
      </c>
      <c r="AB90" s="32">
        <f ca="1">'Module C Corrected'!DT90-'Module C Initial'!DT90</f>
        <v>32.539999999999964</v>
      </c>
      <c r="AC90" s="31">
        <f ca="1">'Module C Corrected'!DU90-'Module C Initial'!DU90</f>
        <v>224.65999999999985</v>
      </c>
      <c r="AD90" s="31">
        <f ca="1">'Module C Corrected'!DV90-'Module C Initial'!DV90</f>
        <v>450.75</v>
      </c>
      <c r="AE90" s="31">
        <f ca="1">'Module C Corrected'!DW90-'Module C Initial'!DW90</f>
        <v>102.00999999999999</v>
      </c>
      <c r="AF90" s="31">
        <f ca="1">'Module C Corrected'!DX90-'Module C Initial'!DX90</f>
        <v>143.55999999999995</v>
      </c>
      <c r="AG90" s="31">
        <f ca="1">'Module C Corrected'!DY90-'Module C Initial'!DY90</f>
        <v>34.420000000000073</v>
      </c>
      <c r="AH90" s="31">
        <f ca="1">'Module C Corrected'!DZ90-'Module C Initial'!DZ90</f>
        <v>140.78999999999996</v>
      </c>
      <c r="AI90" s="31">
        <f ca="1">'Module C Corrected'!EA90-'Module C Initial'!EA90</f>
        <v>160.97000000000116</v>
      </c>
      <c r="AJ90" s="31">
        <f ca="1">'Module C Corrected'!EB90-'Module C Initial'!EB90</f>
        <v>460.15999999999985</v>
      </c>
      <c r="AK90" s="31">
        <f ca="1">'Module C Corrected'!EC90-'Module C Initial'!EC90</f>
        <v>311.86999999999898</v>
      </c>
      <c r="AL90" s="31">
        <f ca="1">'Module C Corrected'!ED90-'Module C Initial'!ED90</f>
        <v>224</v>
      </c>
      <c r="AM90" s="31">
        <f ca="1">'Module C Corrected'!EE90-'Module C Initial'!EE90</f>
        <v>176.44999999999982</v>
      </c>
      <c r="AN90" s="31">
        <f ca="1">'Module C Corrected'!EF90-'Module C Initial'!EF90</f>
        <v>160.85000000000036</v>
      </c>
      <c r="AO90" s="32">
        <f t="shared" ca="1" si="32"/>
        <v>1090.9099999999999</v>
      </c>
      <c r="AP90" s="32">
        <f t="shared" ca="1" si="32"/>
        <v>2203.8500000000026</v>
      </c>
      <c r="AQ90" s="32">
        <f t="shared" ca="1" si="32"/>
        <v>501.89999999999918</v>
      </c>
      <c r="AR90" s="32">
        <f t="shared" ca="1" si="31"/>
        <v>711.23999999999955</v>
      </c>
      <c r="AS90" s="32">
        <f t="shared" ca="1" si="31"/>
        <v>171.70999999999984</v>
      </c>
      <c r="AT90" s="32">
        <f t="shared" ca="1" si="31"/>
        <v>707.30000000000086</v>
      </c>
      <c r="AU90" s="32">
        <f t="shared" ref="AU90:AZ132" ca="1" si="59">K90+W90+AI90</f>
        <v>814.41000000000076</v>
      </c>
      <c r="AV90" s="32">
        <f t="shared" ca="1" si="59"/>
        <v>2345.0700000000033</v>
      </c>
      <c r="AW90" s="32">
        <f t="shared" ca="1" si="59"/>
        <v>1601.0799999999913</v>
      </c>
      <c r="AX90" s="32">
        <f t="shared" ca="1" si="59"/>
        <v>1158.2700000000061</v>
      </c>
      <c r="AY90" s="32">
        <f t="shared" ca="1" si="59"/>
        <v>919.33999999999673</v>
      </c>
      <c r="AZ90" s="32">
        <f t="shared" ca="1" si="59"/>
        <v>844.21000000000731</v>
      </c>
      <c r="BA90" s="31">
        <f t="shared" ca="1" si="57"/>
        <v>13.7</v>
      </c>
      <c r="BB90" s="31">
        <f t="shared" ca="1" si="35"/>
        <v>27.72</v>
      </c>
      <c r="BC90" s="31">
        <f t="shared" ca="1" si="36"/>
        <v>6.32</v>
      </c>
      <c r="BD90" s="31">
        <f t="shared" ca="1" si="37"/>
        <v>8.98</v>
      </c>
      <c r="BE90" s="31">
        <f t="shared" ca="1" si="38"/>
        <v>2.17</v>
      </c>
      <c r="BF90" s="31">
        <f t="shared" ca="1" si="39"/>
        <v>8.9600000000000009</v>
      </c>
      <c r="BG90" s="31">
        <f t="shared" ca="1" si="40"/>
        <v>10.33</v>
      </c>
      <c r="BH90" s="31">
        <f t="shared" ca="1" si="41"/>
        <v>29.8</v>
      </c>
      <c r="BI90" s="31">
        <f t="shared" ca="1" si="42"/>
        <v>20.39</v>
      </c>
      <c r="BJ90" s="31">
        <f t="shared" ca="1" si="43"/>
        <v>14.77</v>
      </c>
      <c r="BK90" s="31">
        <f t="shared" ca="1" si="44"/>
        <v>11.75</v>
      </c>
      <c r="BL90" s="31">
        <f t="shared" ca="1" si="45"/>
        <v>10.81</v>
      </c>
      <c r="BM90" s="32">
        <f t="shared" ca="1" si="58"/>
        <v>1104.6099999999999</v>
      </c>
      <c r="BN90" s="32">
        <f t="shared" ca="1" si="46"/>
        <v>2231.5700000000024</v>
      </c>
      <c r="BO90" s="32">
        <f t="shared" ca="1" si="47"/>
        <v>508.21999999999917</v>
      </c>
      <c r="BP90" s="32">
        <f t="shared" ca="1" si="48"/>
        <v>720.21999999999957</v>
      </c>
      <c r="BQ90" s="32">
        <f t="shared" ca="1" si="49"/>
        <v>173.87999999999982</v>
      </c>
      <c r="BR90" s="32">
        <f t="shared" ca="1" si="50"/>
        <v>716.2600000000009</v>
      </c>
      <c r="BS90" s="32">
        <f t="shared" ca="1" si="51"/>
        <v>824.7400000000008</v>
      </c>
      <c r="BT90" s="32">
        <f t="shared" ca="1" si="52"/>
        <v>2374.8700000000035</v>
      </c>
      <c r="BU90" s="32">
        <f t="shared" ca="1" si="53"/>
        <v>1621.4699999999914</v>
      </c>
      <c r="BV90" s="32">
        <f t="shared" ca="1" si="54"/>
        <v>1173.0400000000061</v>
      </c>
      <c r="BW90" s="32">
        <f t="shared" ca="1" si="55"/>
        <v>931.08999999999673</v>
      </c>
      <c r="BX90" s="32">
        <f t="shared" ca="1" si="56"/>
        <v>855.02000000000726</v>
      </c>
    </row>
    <row r="91" spans="1:76" x14ac:dyDescent="0.25">
      <c r="A91" t="s">
        <v>473</v>
      </c>
      <c r="B91" s="1" t="s">
        <v>104</v>
      </c>
      <c r="C91" t="str">
        <f t="shared" ca="1" si="33"/>
        <v>NX02</v>
      </c>
      <c r="D91" t="str">
        <f t="shared" ca="1" si="34"/>
        <v>Nexen Long Lake Industrial System</v>
      </c>
      <c r="E91" s="31">
        <f ca="1">'Module C Corrected'!CW91-'Module C Initial'!CW91</f>
        <v>1848.3600000000006</v>
      </c>
      <c r="F91" s="31">
        <f ca="1">'Module C Corrected'!CX91-'Module C Initial'!CX91</f>
        <v>3105.8500000000058</v>
      </c>
      <c r="G91" s="31">
        <f ca="1">'Module C Corrected'!CY91-'Module C Initial'!CY91</f>
        <v>958.90000000000327</v>
      </c>
      <c r="H91" s="31">
        <f ca="1">'Module C Corrected'!CZ91-'Module C Initial'!CZ91</f>
        <v>674.97000000000116</v>
      </c>
      <c r="I91" s="31">
        <f ca="1">'Module C Corrected'!DA91-'Module C Initial'!DA91</f>
        <v>918.88000000000466</v>
      </c>
      <c r="J91" s="31">
        <f ca="1">'Module C Corrected'!DB91-'Module C Initial'!DB91</f>
        <v>930.95999999999913</v>
      </c>
      <c r="K91" s="31">
        <f ca="1">'Module C Corrected'!DC91-'Module C Initial'!DC91</f>
        <v>789.73999999999796</v>
      </c>
      <c r="L91" s="31">
        <f ca="1">'Module C Corrected'!DD91-'Module C Initial'!DD91</f>
        <v>485.15000000000146</v>
      </c>
      <c r="M91" s="31">
        <f ca="1">'Module C Corrected'!DE91-'Module C Initial'!DE91</f>
        <v>527.58000000000175</v>
      </c>
      <c r="N91" s="31">
        <f ca="1">'Module C Corrected'!DF91-'Module C Initial'!DF91</f>
        <v>1719.9800000000105</v>
      </c>
      <c r="O91" s="31">
        <f ca="1">'Module C Corrected'!DG91-'Module C Initial'!DG91</f>
        <v>1439.6900000000023</v>
      </c>
      <c r="P91" s="31">
        <f ca="1">'Module C Corrected'!DH91-'Module C Initial'!DH91</f>
        <v>1114.9200000000128</v>
      </c>
      <c r="Q91" s="32">
        <f ca="1">'Module C Corrected'!DI91-'Module C Initial'!DI91</f>
        <v>92.420000000000073</v>
      </c>
      <c r="R91" s="32">
        <f ca="1">'Module C Corrected'!DJ91-'Module C Initial'!DJ91</f>
        <v>155.28999999999996</v>
      </c>
      <c r="S91" s="32">
        <f ca="1">'Module C Corrected'!DK91-'Module C Initial'!DK91</f>
        <v>47.939999999999941</v>
      </c>
      <c r="T91" s="32">
        <f ca="1">'Module C Corrected'!DL91-'Module C Initial'!DL91</f>
        <v>33.75</v>
      </c>
      <c r="U91" s="32">
        <f ca="1">'Module C Corrected'!DM91-'Module C Initial'!DM91</f>
        <v>45.939999999999827</v>
      </c>
      <c r="V91" s="32">
        <f ca="1">'Module C Corrected'!DN91-'Module C Initial'!DN91</f>
        <v>46.550000000000182</v>
      </c>
      <c r="W91" s="32">
        <f ca="1">'Module C Corrected'!DO91-'Module C Initial'!DO91</f>
        <v>39.480000000000018</v>
      </c>
      <c r="X91" s="32">
        <f ca="1">'Module C Corrected'!DP91-'Module C Initial'!DP91</f>
        <v>24.259999999999991</v>
      </c>
      <c r="Y91" s="32">
        <f ca="1">'Module C Corrected'!DQ91-'Module C Initial'!DQ91</f>
        <v>26.379999999999995</v>
      </c>
      <c r="Z91" s="32">
        <f ca="1">'Module C Corrected'!DR91-'Module C Initial'!DR91</f>
        <v>86</v>
      </c>
      <c r="AA91" s="32">
        <f ca="1">'Module C Corrected'!DS91-'Module C Initial'!DS91</f>
        <v>71.990000000000009</v>
      </c>
      <c r="AB91" s="32">
        <f ca="1">'Module C Corrected'!DT91-'Module C Initial'!DT91</f>
        <v>55.740000000000009</v>
      </c>
      <c r="AC91" s="31">
        <f ca="1">'Module C Corrected'!DU91-'Module C Initial'!DU91</f>
        <v>503.31999999999971</v>
      </c>
      <c r="AD91" s="31">
        <f ca="1">'Module C Corrected'!DV91-'Module C Initial'!DV91</f>
        <v>838.48999999999978</v>
      </c>
      <c r="AE91" s="31">
        <f ca="1">'Module C Corrected'!DW91-'Module C Initial'!DW91</f>
        <v>256.84999999999945</v>
      </c>
      <c r="AF91" s="31">
        <f ca="1">'Module C Corrected'!DX91-'Module C Initial'!DX91</f>
        <v>179.21999999999935</v>
      </c>
      <c r="AG91" s="31">
        <f ca="1">'Module C Corrected'!DY91-'Module C Initial'!DY91</f>
        <v>241.90999999999985</v>
      </c>
      <c r="AH91" s="31">
        <f ca="1">'Module C Corrected'!DZ91-'Module C Initial'!DZ91</f>
        <v>242.92000000000007</v>
      </c>
      <c r="AI91" s="31">
        <f ca="1">'Module C Corrected'!EA91-'Module C Initial'!EA91</f>
        <v>204.28999999999996</v>
      </c>
      <c r="AJ91" s="31">
        <f ca="1">'Module C Corrected'!EB91-'Module C Initial'!EB91</f>
        <v>124.36000000000013</v>
      </c>
      <c r="AK91" s="31">
        <f ca="1">'Module C Corrected'!EC91-'Module C Initial'!EC91</f>
        <v>134.00999999999976</v>
      </c>
      <c r="AL91" s="31">
        <f ca="1">'Module C Corrected'!ED91-'Module C Initial'!ED91</f>
        <v>432.97999999999956</v>
      </c>
      <c r="AM91" s="31">
        <f ca="1">'Module C Corrected'!EE91-'Module C Initial'!EE91</f>
        <v>359.06999999999971</v>
      </c>
      <c r="AN91" s="31">
        <f ca="1">'Module C Corrected'!EF91-'Module C Initial'!EF91</f>
        <v>275.55000000000018</v>
      </c>
      <c r="AO91" s="32">
        <f t="shared" ca="1" si="32"/>
        <v>2444.1000000000004</v>
      </c>
      <c r="AP91" s="32">
        <f t="shared" ca="1" si="32"/>
        <v>4099.6300000000056</v>
      </c>
      <c r="AQ91" s="32">
        <f t="shared" ca="1" si="32"/>
        <v>1263.6900000000028</v>
      </c>
      <c r="AR91" s="32">
        <f t="shared" ca="1" si="32"/>
        <v>887.94000000000051</v>
      </c>
      <c r="AS91" s="32">
        <f t="shared" ca="1" si="32"/>
        <v>1206.7300000000043</v>
      </c>
      <c r="AT91" s="32">
        <f t="shared" ca="1" si="32"/>
        <v>1220.4299999999994</v>
      </c>
      <c r="AU91" s="32">
        <f t="shared" ca="1" si="59"/>
        <v>1033.5099999999979</v>
      </c>
      <c r="AV91" s="32">
        <f t="shared" ca="1" si="59"/>
        <v>633.77000000000157</v>
      </c>
      <c r="AW91" s="32">
        <f t="shared" ca="1" si="59"/>
        <v>687.97000000000151</v>
      </c>
      <c r="AX91" s="32">
        <f t="shared" ca="1" si="59"/>
        <v>2238.96000000001</v>
      </c>
      <c r="AY91" s="32">
        <f t="shared" ca="1" si="59"/>
        <v>1870.750000000002</v>
      </c>
      <c r="AZ91" s="32">
        <f t="shared" ca="1" si="59"/>
        <v>1446.210000000013</v>
      </c>
      <c r="BA91" s="31">
        <f t="shared" ca="1" si="57"/>
        <v>30.69</v>
      </c>
      <c r="BB91" s="31">
        <f t="shared" ca="1" si="35"/>
        <v>51.57</v>
      </c>
      <c r="BC91" s="31">
        <f t="shared" ca="1" si="36"/>
        <v>15.92</v>
      </c>
      <c r="BD91" s="31">
        <f t="shared" ca="1" si="37"/>
        <v>11.21</v>
      </c>
      <c r="BE91" s="31">
        <f t="shared" ca="1" si="38"/>
        <v>15.26</v>
      </c>
      <c r="BF91" s="31">
        <f t="shared" ca="1" si="39"/>
        <v>15.46</v>
      </c>
      <c r="BG91" s="31">
        <f t="shared" ca="1" si="40"/>
        <v>13.11</v>
      </c>
      <c r="BH91" s="31">
        <f t="shared" ca="1" si="41"/>
        <v>8.0500000000000007</v>
      </c>
      <c r="BI91" s="31">
        <f t="shared" ca="1" si="42"/>
        <v>8.76</v>
      </c>
      <c r="BJ91" s="31">
        <f t="shared" ca="1" si="43"/>
        <v>28.56</v>
      </c>
      <c r="BK91" s="31">
        <f t="shared" ca="1" si="44"/>
        <v>23.9</v>
      </c>
      <c r="BL91" s="31">
        <f t="shared" ca="1" si="45"/>
        <v>18.510000000000002</v>
      </c>
      <c r="BM91" s="32">
        <f t="shared" ca="1" si="58"/>
        <v>2474.7900000000004</v>
      </c>
      <c r="BN91" s="32">
        <f t="shared" ca="1" si="46"/>
        <v>4151.2000000000053</v>
      </c>
      <c r="BO91" s="32">
        <f t="shared" ca="1" si="47"/>
        <v>1279.6100000000029</v>
      </c>
      <c r="BP91" s="32">
        <f t="shared" ca="1" si="48"/>
        <v>899.15000000000055</v>
      </c>
      <c r="BQ91" s="32">
        <f t="shared" ca="1" si="49"/>
        <v>1221.9900000000043</v>
      </c>
      <c r="BR91" s="32">
        <f t="shared" ca="1" si="50"/>
        <v>1235.8899999999994</v>
      </c>
      <c r="BS91" s="32">
        <f t="shared" ca="1" si="51"/>
        <v>1046.6199999999978</v>
      </c>
      <c r="BT91" s="32">
        <f t="shared" ca="1" si="52"/>
        <v>641.82000000000153</v>
      </c>
      <c r="BU91" s="32">
        <f t="shared" ca="1" si="53"/>
        <v>696.7300000000015</v>
      </c>
      <c r="BV91" s="32">
        <f t="shared" ca="1" si="54"/>
        <v>2267.52000000001</v>
      </c>
      <c r="BW91" s="32">
        <f t="shared" ca="1" si="55"/>
        <v>1894.6500000000021</v>
      </c>
      <c r="BX91" s="32">
        <f t="shared" ca="1" si="56"/>
        <v>1464.720000000013</v>
      </c>
    </row>
    <row r="92" spans="1:76" x14ac:dyDescent="0.25">
      <c r="A92" t="s">
        <v>474</v>
      </c>
      <c r="B92" s="1" t="s">
        <v>49</v>
      </c>
      <c r="C92" t="str">
        <f t="shared" ca="1" si="33"/>
        <v>OMRH</v>
      </c>
      <c r="D92" t="str">
        <f t="shared" ca="1" si="34"/>
        <v>Oldman River Hydro Facility</v>
      </c>
      <c r="E92" s="31">
        <f ca="1">'Module C Corrected'!CW92-'Module C Initial'!CW92</f>
        <v>21.3100000000004</v>
      </c>
      <c r="F92" s="31">
        <f ca="1">'Module C Corrected'!CX92-'Module C Initial'!CX92</f>
        <v>29.369999999999891</v>
      </c>
      <c r="G92" s="31">
        <f ca="1">'Module C Corrected'!CY92-'Module C Initial'!CY92</f>
        <v>24.040000000000873</v>
      </c>
      <c r="H92" s="31">
        <f ca="1">'Module C Corrected'!CZ92-'Module C Initial'!CZ92</f>
        <v>63.56000000000131</v>
      </c>
      <c r="I92" s="31">
        <f ca="1">'Module C Corrected'!DA92-'Module C Initial'!DA92</f>
        <v>67.780000000002474</v>
      </c>
      <c r="J92" s="31">
        <f ca="1">'Module C Corrected'!DB92-'Module C Initial'!DB92</f>
        <v>159.55000000000291</v>
      </c>
      <c r="K92" s="31">
        <f ca="1">'Module C Corrected'!DC92-'Module C Initial'!DC92</f>
        <v>141.33000000000175</v>
      </c>
      <c r="L92" s="31">
        <f ca="1">'Module C Corrected'!DD92-'Module C Initial'!DD92</f>
        <v>174.45999999999913</v>
      </c>
      <c r="M92" s="31">
        <f ca="1">'Module C Corrected'!DE92-'Module C Initial'!DE92</f>
        <v>102.85000000000218</v>
      </c>
      <c r="N92" s="31">
        <f ca="1">'Module C Corrected'!DF92-'Module C Initial'!DF92</f>
        <v>69.900000000001455</v>
      </c>
      <c r="O92" s="31">
        <f ca="1">'Module C Corrected'!DG92-'Module C Initial'!DG92</f>
        <v>34.799999999999272</v>
      </c>
      <c r="P92" s="31">
        <f ca="1">'Module C Corrected'!DH92-'Module C Initial'!DH92</f>
        <v>8.9100000000003092</v>
      </c>
      <c r="Q92" s="32">
        <f ca="1">'Module C Corrected'!DI92-'Module C Initial'!DI92</f>
        <v>1.0600000000000023</v>
      </c>
      <c r="R92" s="32">
        <f ca="1">'Module C Corrected'!DJ92-'Module C Initial'!DJ92</f>
        <v>1.4699999999999704</v>
      </c>
      <c r="S92" s="32">
        <f ca="1">'Module C Corrected'!DK92-'Module C Initial'!DK92</f>
        <v>1.1999999999999886</v>
      </c>
      <c r="T92" s="32">
        <f ca="1">'Module C Corrected'!DL92-'Module C Initial'!DL92</f>
        <v>3.1800000000000068</v>
      </c>
      <c r="U92" s="32">
        <f ca="1">'Module C Corrected'!DM92-'Module C Initial'!DM92</f>
        <v>3.3899999999999864</v>
      </c>
      <c r="V92" s="32">
        <f ca="1">'Module C Corrected'!DN92-'Module C Initial'!DN92</f>
        <v>7.9800000000000182</v>
      </c>
      <c r="W92" s="32">
        <f ca="1">'Module C Corrected'!DO92-'Module C Initial'!DO92</f>
        <v>7.0699999999999932</v>
      </c>
      <c r="X92" s="32">
        <f ca="1">'Module C Corrected'!DP92-'Module C Initial'!DP92</f>
        <v>8.7199999999999704</v>
      </c>
      <c r="Y92" s="32">
        <f ca="1">'Module C Corrected'!DQ92-'Module C Initial'!DQ92</f>
        <v>5.1400000000000148</v>
      </c>
      <c r="Z92" s="32">
        <f ca="1">'Module C Corrected'!DR92-'Module C Initial'!DR92</f>
        <v>3.4900000000000091</v>
      </c>
      <c r="AA92" s="32">
        <f ca="1">'Module C Corrected'!DS92-'Module C Initial'!DS92</f>
        <v>1.7400000000000091</v>
      </c>
      <c r="AB92" s="32">
        <f ca="1">'Module C Corrected'!DT92-'Module C Initial'!DT92</f>
        <v>0.43999999999999773</v>
      </c>
      <c r="AC92" s="31">
        <f ca="1">'Module C Corrected'!DU92-'Module C Initial'!DU92</f>
        <v>5.7999999999999545</v>
      </c>
      <c r="AD92" s="31">
        <f ca="1">'Module C Corrected'!DV92-'Module C Initial'!DV92</f>
        <v>7.9300000000000637</v>
      </c>
      <c r="AE92" s="31">
        <f ca="1">'Module C Corrected'!DW92-'Module C Initial'!DW92</f>
        <v>6.4400000000000546</v>
      </c>
      <c r="AF92" s="31">
        <f ca="1">'Module C Corrected'!DX92-'Module C Initial'!DX92</f>
        <v>16.880000000000109</v>
      </c>
      <c r="AG92" s="31">
        <f ca="1">'Module C Corrected'!DY92-'Module C Initial'!DY92</f>
        <v>17.849999999999909</v>
      </c>
      <c r="AH92" s="31">
        <f ca="1">'Module C Corrected'!DZ92-'Module C Initial'!DZ92</f>
        <v>41.630000000000109</v>
      </c>
      <c r="AI92" s="31">
        <f ca="1">'Module C Corrected'!EA92-'Module C Initial'!EA92</f>
        <v>36.559999999999945</v>
      </c>
      <c r="AJ92" s="31">
        <f ca="1">'Module C Corrected'!EB92-'Module C Initial'!EB92</f>
        <v>44.720000000000027</v>
      </c>
      <c r="AK92" s="31">
        <f ca="1">'Module C Corrected'!EC92-'Module C Initial'!EC92</f>
        <v>26.120000000000005</v>
      </c>
      <c r="AL92" s="31">
        <f ca="1">'Module C Corrected'!ED92-'Module C Initial'!ED92</f>
        <v>17.599999999999909</v>
      </c>
      <c r="AM92" s="31">
        <f ca="1">'Module C Corrected'!EE92-'Module C Initial'!EE92</f>
        <v>8.67999999999995</v>
      </c>
      <c r="AN92" s="31">
        <f ca="1">'Module C Corrected'!EF92-'Module C Initial'!EF92</f>
        <v>2.2000000000000171</v>
      </c>
      <c r="AO92" s="32">
        <f t="shared" ca="1" si="32"/>
        <v>28.170000000000357</v>
      </c>
      <c r="AP92" s="32">
        <f t="shared" ca="1" si="32"/>
        <v>38.769999999999925</v>
      </c>
      <c r="AQ92" s="32">
        <f t="shared" ca="1" si="32"/>
        <v>31.680000000000916</v>
      </c>
      <c r="AR92" s="32">
        <f t="shared" ca="1" si="32"/>
        <v>83.620000000001426</v>
      </c>
      <c r="AS92" s="32">
        <f t="shared" ca="1" si="32"/>
        <v>89.020000000002369</v>
      </c>
      <c r="AT92" s="32">
        <f t="shared" ca="1" si="32"/>
        <v>209.16000000000304</v>
      </c>
      <c r="AU92" s="32">
        <f t="shared" ca="1" si="59"/>
        <v>184.96000000000168</v>
      </c>
      <c r="AV92" s="32">
        <f t="shared" ca="1" si="59"/>
        <v>227.89999999999912</v>
      </c>
      <c r="AW92" s="32">
        <f t="shared" ca="1" si="59"/>
        <v>134.1100000000022</v>
      </c>
      <c r="AX92" s="32">
        <f t="shared" ca="1" si="59"/>
        <v>90.990000000001373</v>
      </c>
      <c r="AY92" s="32">
        <f t="shared" ca="1" si="59"/>
        <v>45.219999999999231</v>
      </c>
      <c r="AZ92" s="32">
        <f t="shared" ca="1" si="59"/>
        <v>11.550000000000324</v>
      </c>
      <c r="BA92" s="31">
        <f t="shared" ca="1" si="57"/>
        <v>0.35</v>
      </c>
      <c r="BB92" s="31">
        <f t="shared" ca="1" si="35"/>
        <v>0.49</v>
      </c>
      <c r="BC92" s="31">
        <f t="shared" ca="1" si="36"/>
        <v>0.4</v>
      </c>
      <c r="BD92" s="31">
        <f t="shared" ca="1" si="37"/>
        <v>1.06</v>
      </c>
      <c r="BE92" s="31">
        <f t="shared" ca="1" si="38"/>
        <v>1.1299999999999999</v>
      </c>
      <c r="BF92" s="31">
        <f t="shared" ca="1" si="39"/>
        <v>2.65</v>
      </c>
      <c r="BG92" s="31">
        <f t="shared" ca="1" si="40"/>
        <v>2.35</v>
      </c>
      <c r="BH92" s="31">
        <f t="shared" ca="1" si="41"/>
        <v>2.9</v>
      </c>
      <c r="BI92" s="31">
        <f t="shared" ca="1" si="42"/>
        <v>1.71</v>
      </c>
      <c r="BJ92" s="31">
        <f t="shared" ca="1" si="43"/>
        <v>1.1599999999999999</v>
      </c>
      <c r="BK92" s="31">
        <f t="shared" ca="1" si="44"/>
        <v>0.57999999999999996</v>
      </c>
      <c r="BL92" s="31">
        <f t="shared" ca="1" si="45"/>
        <v>0.15</v>
      </c>
      <c r="BM92" s="32">
        <f t="shared" ca="1" si="58"/>
        <v>28.520000000000358</v>
      </c>
      <c r="BN92" s="32">
        <f t="shared" ca="1" si="46"/>
        <v>39.259999999999927</v>
      </c>
      <c r="BO92" s="32">
        <f t="shared" ca="1" si="47"/>
        <v>32.080000000000915</v>
      </c>
      <c r="BP92" s="32">
        <f t="shared" ca="1" si="48"/>
        <v>84.680000000001428</v>
      </c>
      <c r="BQ92" s="32">
        <f t="shared" ca="1" si="49"/>
        <v>90.150000000002365</v>
      </c>
      <c r="BR92" s="32">
        <f t="shared" ca="1" si="50"/>
        <v>211.81000000000304</v>
      </c>
      <c r="BS92" s="32">
        <f t="shared" ca="1" si="51"/>
        <v>187.31000000000168</v>
      </c>
      <c r="BT92" s="32">
        <f t="shared" ca="1" si="52"/>
        <v>230.79999999999913</v>
      </c>
      <c r="BU92" s="32">
        <f t="shared" ca="1" si="53"/>
        <v>135.82000000000221</v>
      </c>
      <c r="BV92" s="32">
        <f t="shared" ca="1" si="54"/>
        <v>92.15000000000137</v>
      </c>
      <c r="BW92" s="32">
        <f t="shared" ca="1" si="55"/>
        <v>45.79999999999923</v>
      </c>
      <c r="BX92" s="32">
        <f t="shared" ca="1" si="56"/>
        <v>11.700000000000324</v>
      </c>
    </row>
    <row r="93" spans="1:76" x14ac:dyDescent="0.25">
      <c r="A93" t="s">
        <v>474</v>
      </c>
      <c r="B93" s="1" t="s">
        <v>50</v>
      </c>
      <c r="C93" t="str">
        <f t="shared" ca="1" si="33"/>
        <v>PH1</v>
      </c>
      <c r="D93" t="str">
        <f t="shared" ca="1" si="34"/>
        <v>Poplar Hill #1</v>
      </c>
      <c r="E93" s="31">
        <f ca="1">'Module C Corrected'!CW93-'Module C Initial'!CW93</f>
        <v>11.049999999999272</v>
      </c>
      <c r="F93" s="31">
        <f ca="1">'Module C Corrected'!CX93-'Module C Initial'!CX93</f>
        <v>29.860000000000582</v>
      </c>
      <c r="G93" s="31">
        <f ca="1">'Module C Corrected'!CY93-'Module C Initial'!CY93</f>
        <v>19.780000000002474</v>
      </c>
      <c r="H93" s="31">
        <f ca="1">'Module C Corrected'!CZ93-'Module C Initial'!CZ93</f>
        <v>1.7100000000000364</v>
      </c>
      <c r="I93" s="31">
        <f ca="1">'Module C Corrected'!DA93-'Module C Initial'!DA93</f>
        <v>14.080000000001746</v>
      </c>
      <c r="J93" s="31">
        <f ca="1">'Module C Corrected'!DB93-'Module C Initial'!DB93</f>
        <v>11.200000000000728</v>
      </c>
      <c r="K93" s="31">
        <f ca="1">'Module C Corrected'!DC93-'Module C Initial'!DC93</f>
        <v>11.5</v>
      </c>
      <c r="L93" s="31">
        <f ca="1">'Module C Corrected'!DD93-'Module C Initial'!DD93</f>
        <v>64.290000000008149</v>
      </c>
      <c r="M93" s="31">
        <f ca="1">'Module C Corrected'!DE93-'Module C Initial'!DE93</f>
        <v>45.75</v>
      </c>
      <c r="N93" s="31">
        <f ca="1">'Module C Corrected'!DF93-'Module C Initial'!DF93</f>
        <v>21.209999999999127</v>
      </c>
      <c r="O93" s="31">
        <f ca="1">'Module C Corrected'!DG93-'Module C Initial'!DG93</f>
        <v>44.029999999998836</v>
      </c>
      <c r="P93" s="31">
        <f ca="1">'Module C Corrected'!DH93-'Module C Initial'!DH93</f>
        <v>29.960000000006403</v>
      </c>
      <c r="Q93" s="32">
        <f ca="1">'Module C Corrected'!DI93-'Module C Initial'!DI93</f>
        <v>0.55000000000001137</v>
      </c>
      <c r="R93" s="32">
        <f ca="1">'Module C Corrected'!DJ93-'Module C Initial'!DJ93</f>
        <v>1.5</v>
      </c>
      <c r="S93" s="32">
        <f ca="1">'Module C Corrected'!DK93-'Module C Initial'!DK93</f>
        <v>0.98000000000001819</v>
      </c>
      <c r="T93" s="32">
        <f ca="1">'Module C Corrected'!DL93-'Module C Initial'!DL93</f>
        <v>8.99999999999892E-2</v>
      </c>
      <c r="U93" s="32">
        <f ca="1">'Module C Corrected'!DM93-'Module C Initial'!DM93</f>
        <v>0.70000000000004547</v>
      </c>
      <c r="V93" s="32">
        <f ca="1">'Module C Corrected'!DN93-'Module C Initial'!DN93</f>
        <v>0.56000000000000227</v>
      </c>
      <c r="W93" s="32">
        <f ca="1">'Module C Corrected'!DO93-'Module C Initial'!DO93</f>
        <v>0.56999999999999318</v>
      </c>
      <c r="X93" s="32">
        <f ca="1">'Module C Corrected'!DP93-'Module C Initial'!DP93</f>
        <v>3.2200000000002547</v>
      </c>
      <c r="Y93" s="32">
        <f ca="1">'Module C Corrected'!DQ93-'Module C Initial'!DQ93</f>
        <v>2.2899999999999636</v>
      </c>
      <c r="Z93" s="32">
        <f ca="1">'Module C Corrected'!DR93-'Module C Initial'!DR93</f>
        <v>1.0600000000000591</v>
      </c>
      <c r="AA93" s="32">
        <f ca="1">'Module C Corrected'!DS93-'Module C Initial'!DS93</f>
        <v>2.2000000000000455</v>
      </c>
      <c r="AB93" s="32">
        <f ca="1">'Module C Corrected'!DT93-'Module C Initial'!DT93</f>
        <v>1.4900000000000091</v>
      </c>
      <c r="AC93" s="31">
        <f ca="1">'Module C Corrected'!DU93-'Module C Initial'!DU93</f>
        <v>3.0099999999997635</v>
      </c>
      <c r="AD93" s="31">
        <f ca="1">'Module C Corrected'!DV93-'Module C Initial'!DV93</f>
        <v>8.0599999999994907</v>
      </c>
      <c r="AE93" s="31">
        <f ca="1">'Module C Corrected'!DW93-'Module C Initial'!DW93</f>
        <v>5.2899999999999636</v>
      </c>
      <c r="AF93" s="31">
        <f ca="1">'Module C Corrected'!DX93-'Module C Initial'!DX93</f>
        <v>0.45000000000004547</v>
      </c>
      <c r="AG93" s="31">
        <f ca="1">'Module C Corrected'!DY93-'Module C Initial'!DY93</f>
        <v>3.7000000000002728</v>
      </c>
      <c r="AH93" s="31">
        <f ca="1">'Module C Corrected'!DZ93-'Module C Initial'!DZ93</f>
        <v>2.9200000000000728</v>
      </c>
      <c r="AI93" s="31">
        <f ca="1">'Module C Corrected'!EA93-'Module C Initial'!EA93</f>
        <v>2.9699999999997999</v>
      </c>
      <c r="AJ93" s="31">
        <f ca="1">'Module C Corrected'!EB93-'Module C Initial'!EB93</f>
        <v>16.479999999999563</v>
      </c>
      <c r="AK93" s="31">
        <f ca="1">'Module C Corrected'!EC93-'Module C Initial'!EC93</f>
        <v>11.6200000000008</v>
      </c>
      <c r="AL93" s="31">
        <f ca="1">'Module C Corrected'!ED93-'Module C Initial'!ED93</f>
        <v>5.3400000000001455</v>
      </c>
      <c r="AM93" s="31">
        <f ca="1">'Module C Corrected'!EE93-'Module C Initial'!EE93</f>
        <v>10.979999999999563</v>
      </c>
      <c r="AN93" s="31">
        <f ca="1">'Module C Corrected'!EF93-'Module C Initial'!EF93</f>
        <v>7.3999999999996362</v>
      </c>
      <c r="AO93" s="32">
        <f t="shared" ca="1" si="32"/>
        <v>14.609999999999047</v>
      </c>
      <c r="AP93" s="32">
        <f t="shared" ca="1" si="32"/>
        <v>39.420000000000073</v>
      </c>
      <c r="AQ93" s="32">
        <f t="shared" ca="1" si="32"/>
        <v>26.050000000002456</v>
      </c>
      <c r="AR93" s="32">
        <f t="shared" ca="1" si="32"/>
        <v>2.2500000000000711</v>
      </c>
      <c r="AS93" s="32">
        <f t="shared" ca="1" si="32"/>
        <v>18.480000000002065</v>
      </c>
      <c r="AT93" s="32">
        <f t="shared" ca="1" si="32"/>
        <v>14.680000000000803</v>
      </c>
      <c r="AU93" s="32">
        <f t="shared" ca="1" si="59"/>
        <v>15.039999999999793</v>
      </c>
      <c r="AV93" s="32">
        <f t="shared" ca="1" si="59"/>
        <v>83.990000000007967</v>
      </c>
      <c r="AW93" s="32">
        <f t="shared" ca="1" si="59"/>
        <v>59.660000000000764</v>
      </c>
      <c r="AX93" s="32">
        <f t="shared" ca="1" si="59"/>
        <v>27.609999999999332</v>
      </c>
      <c r="AY93" s="32">
        <f t="shared" ca="1" si="59"/>
        <v>57.209999999998445</v>
      </c>
      <c r="AZ93" s="32">
        <f t="shared" ca="1" si="59"/>
        <v>38.850000000006048</v>
      </c>
      <c r="BA93" s="31">
        <f t="shared" ca="1" si="57"/>
        <v>0.18</v>
      </c>
      <c r="BB93" s="31">
        <f t="shared" ca="1" si="35"/>
        <v>0.5</v>
      </c>
      <c r="BC93" s="31">
        <f t="shared" ca="1" si="36"/>
        <v>0.33</v>
      </c>
      <c r="BD93" s="31">
        <f t="shared" ca="1" si="37"/>
        <v>0.03</v>
      </c>
      <c r="BE93" s="31">
        <f t="shared" ca="1" si="38"/>
        <v>0.23</v>
      </c>
      <c r="BF93" s="31">
        <f t="shared" ca="1" si="39"/>
        <v>0.19</v>
      </c>
      <c r="BG93" s="31">
        <f t="shared" ca="1" si="40"/>
        <v>0.19</v>
      </c>
      <c r="BH93" s="31">
        <f t="shared" ca="1" si="41"/>
        <v>1.07</v>
      </c>
      <c r="BI93" s="31">
        <f t="shared" ca="1" si="42"/>
        <v>0.76</v>
      </c>
      <c r="BJ93" s="31">
        <f t="shared" ca="1" si="43"/>
        <v>0.35</v>
      </c>
      <c r="BK93" s="31">
        <f t="shared" ca="1" si="44"/>
        <v>0.73</v>
      </c>
      <c r="BL93" s="31">
        <f t="shared" ca="1" si="45"/>
        <v>0.5</v>
      </c>
      <c r="BM93" s="32">
        <f t="shared" ca="1" si="58"/>
        <v>14.789999999999047</v>
      </c>
      <c r="BN93" s="32">
        <f t="shared" ca="1" si="46"/>
        <v>39.920000000000073</v>
      </c>
      <c r="BO93" s="32">
        <f t="shared" ca="1" si="47"/>
        <v>26.380000000002454</v>
      </c>
      <c r="BP93" s="32">
        <f t="shared" ca="1" si="48"/>
        <v>2.2800000000000709</v>
      </c>
      <c r="BQ93" s="32">
        <f t="shared" ca="1" si="49"/>
        <v>18.710000000002065</v>
      </c>
      <c r="BR93" s="32">
        <f t="shared" ca="1" si="50"/>
        <v>14.870000000000802</v>
      </c>
      <c r="BS93" s="32">
        <f t="shared" ca="1" si="51"/>
        <v>15.229999999999793</v>
      </c>
      <c r="BT93" s="32">
        <f t="shared" ca="1" si="52"/>
        <v>85.06000000000796</v>
      </c>
      <c r="BU93" s="32">
        <f t="shared" ca="1" si="53"/>
        <v>60.420000000000762</v>
      </c>
      <c r="BV93" s="32">
        <f t="shared" ca="1" si="54"/>
        <v>27.959999999999333</v>
      </c>
      <c r="BW93" s="32">
        <f t="shared" ca="1" si="55"/>
        <v>57.939999999998442</v>
      </c>
      <c r="BX93" s="32">
        <f t="shared" ca="1" si="56"/>
        <v>39.350000000006048</v>
      </c>
    </row>
    <row r="94" spans="1:76" x14ac:dyDescent="0.25">
      <c r="A94" t="s">
        <v>517</v>
      </c>
      <c r="B94" s="1" t="s">
        <v>56</v>
      </c>
      <c r="C94" t="str">
        <f t="shared" ca="1" si="33"/>
        <v>PKNE</v>
      </c>
      <c r="D94" t="str">
        <f t="shared" ca="1" si="34"/>
        <v>Cowley Ridge Phase 1 Wind Facility</v>
      </c>
      <c r="E94" s="31">
        <f ca="1">'Module C Corrected'!CW94-'Module C Initial'!CW94</f>
        <v>11.760000000000218</v>
      </c>
      <c r="F94" s="31">
        <f ca="1">'Module C Corrected'!CX94-'Module C Initial'!CX94</f>
        <v>10.340000000000146</v>
      </c>
      <c r="G94" s="31">
        <f ca="1">'Module C Corrected'!CY94-'Module C Initial'!CY94</f>
        <v>6.4699999999993452</v>
      </c>
      <c r="H94" s="31">
        <f ca="1">'Module C Corrected'!CZ94-'Module C Initial'!CZ94</f>
        <v>11.590000000000146</v>
      </c>
      <c r="I94" s="31">
        <f ca="1">'Module C Corrected'!DA94-'Module C Initial'!DA94</f>
        <v>4.3799999999991996</v>
      </c>
      <c r="J94" s="31">
        <f ca="1">'Module C Corrected'!DB94-'Module C Initial'!DB94</f>
        <v>11.930000000000291</v>
      </c>
      <c r="K94" s="31">
        <f ca="1">'Module C Corrected'!DC94-'Module C Initial'!DC94</f>
        <v>0</v>
      </c>
      <c r="L94" s="31">
        <f ca="1">'Module C Corrected'!DD94-'Module C Initial'!DD94</f>
        <v>0</v>
      </c>
      <c r="M94" s="31">
        <f ca="1">'Module C Corrected'!DE94-'Module C Initial'!DE94</f>
        <v>3.0000000000001137E-2</v>
      </c>
      <c r="N94" s="31">
        <f ca="1">'Module C Corrected'!DF94-'Module C Initial'!DF94</f>
        <v>1.5</v>
      </c>
      <c r="O94" s="31">
        <f ca="1">'Module C Corrected'!DG94-'Module C Initial'!DG94</f>
        <v>5.5200000000004366</v>
      </c>
      <c r="P94" s="31">
        <f ca="1">'Module C Corrected'!DH94-'Module C Initial'!DH94</f>
        <v>5</v>
      </c>
      <c r="Q94" s="32">
        <f ca="1">'Module C Corrected'!DI94-'Module C Initial'!DI94</f>
        <v>0.59000000000003183</v>
      </c>
      <c r="R94" s="32">
        <f ca="1">'Module C Corrected'!DJ94-'Module C Initial'!DJ94</f>
        <v>0.51999999999998181</v>
      </c>
      <c r="S94" s="32">
        <f ca="1">'Module C Corrected'!DK94-'Module C Initial'!DK94</f>
        <v>0.31999999999999318</v>
      </c>
      <c r="T94" s="32">
        <f ca="1">'Module C Corrected'!DL94-'Module C Initial'!DL94</f>
        <v>0.58000000000004093</v>
      </c>
      <c r="U94" s="32">
        <f ca="1">'Module C Corrected'!DM94-'Module C Initial'!DM94</f>
        <v>0.21999999999999886</v>
      </c>
      <c r="V94" s="32">
        <f ca="1">'Module C Corrected'!DN94-'Module C Initial'!DN94</f>
        <v>0.60000000000002274</v>
      </c>
      <c r="W94" s="32">
        <f ca="1">'Module C Corrected'!DO94-'Module C Initial'!DO94</f>
        <v>0</v>
      </c>
      <c r="X94" s="32">
        <f ca="1">'Module C Corrected'!DP94-'Module C Initial'!DP94</f>
        <v>0</v>
      </c>
      <c r="Y94" s="32">
        <f ca="1">'Module C Corrected'!DQ94-'Module C Initial'!DQ94</f>
        <v>0</v>
      </c>
      <c r="Z94" s="32">
        <f ca="1">'Module C Corrected'!DR94-'Module C Initial'!DR94</f>
        <v>6.9999999999993179E-2</v>
      </c>
      <c r="AA94" s="32">
        <f ca="1">'Module C Corrected'!DS94-'Module C Initial'!DS94</f>
        <v>0.28000000000000114</v>
      </c>
      <c r="AB94" s="32">
        <f ca="1">'Module C Corrected'!DT94-'Module C Initial'!DT94</f>
        <v>0.25</v>
      </c>
      <c r="AC94" s="31">
        <f ca="1">'Module C Corrected'!DU94-'Module C Initial'!DU94</f>
        <v>3.1999999999998181</v>
      </c>
      <c r="AD94" s="31">
        <f ca="1">'Module C Corrected'!DV94-'Module C Initial'!DV94</f>
        <v>2.7899999999999636</v>
      </c>
      <c r="AE94" s="31">
        <f ca="1">'Module C Corrected'!DW94-'Module C Initial'!DW94</f>
        <v>1.7300000000000182</v>
      </c>
      <c r="AF94" s="31">
        <f ca="1">'Module C Corrected'!DX94-'Module C Initial'!DX94</f>
        <v>3.0799999999999272</v>
      </c>
      <c r="AG94" s="31">
        <f ca="1">'Module C Corrected'!DY94-'Module C Initial'!DY94</f>
        <v>1.1499999999998636</v>
      </c>
      <c r="AH94" s="31">
        <f ca="1">'Module C Corrected'!DZ94-'Module C Initial'!DZ94</f>
        <v>3.1199999999998909</v>
      </c>
      <c r="AI94" s="31">
        <f ca="1">'Module C Corrected'!EA94-'Module C Initial'!EA94</f>
        <v>0</v>
      </c>
      <c r="AJ94" s="31">
        <f ca="1">'Module C Corrected'!EB94-'Module C Initial'!EB94</f>
        <v>0</v>
      </c>
      <c r="AK94" s="31">
        <f ca="1">'Module C Corrected'!EC94-'Module C Initial'!EC94</f>
        <v>1.0000000000000675E-2</v>
      </c>
      <c r="AL94" s="31">
        <f ca="1">'Module C Corrected'!ED94-'Module C Initial'!ED94</f>
        <v>0.37000000000000455</v>
      </c>
      <c r="AM94" s="31">
        <f ca="1">'Module C Corrected'!EE94-'Module C Initial'!EE94</f>
        <v>1.3799999999998818</v>
      </c>
      <c r="AN94" s="31">
        <f ca="1">'Module C Corrected'!EF94-'Module C Initial'!EF94</f>
        <v>1.2300000000000182</v>
      </c>
      <c r="AO94" s="32">
        <f t="shared" ca="1" si="32"/>
        <v>15.550000000000068</v>
      </c>
      <c r="AP94" s="32">
        <f t="shared" ca="1" si="32"/>
        <v>13.650000000000091</v>
      </c>
      <c r="AQ94" s="32">
        <f t="shared" ca="1" si="32"/>
        <v>8.5199999999993565</v>
      </c>
      <c r="AR94" s="32">
        <f t="shared" ca="1" si="32"/>
        <v>15.250000000000114</v>
      </c>
      <c r="AS94" s="32">
        <f t="shared" ca="1" si="32"/>
        <v>5.7499999999990621</v>
      </c>
      <c r="AT94" s="32">
        <f t="shared" ca="1" si="32"/>
        <v>15.650000000000205</v>
      </c>
      <c r="AU94" s="32">
        <f t="shared" ca="1" si="59"/>
        <v>0</v>
      </c>
      <c r="AV94" s="32">
        <f t="shared" ca="1" si="59"/>
        <v>0</v>
      </c>
      <c r="AW94" s="32">
        <f t="shared" ca="1" si="59"/>
        <v>4.0000000000001812E-2</v>
      </c>
      <c r="AX94" s="32">
        <f t="shared" ca="1" si="59"/>
        <v>1.9399999999999977</v>
      </c>
      <c r="AY94" s="32">
        <f t="shared" ca="1" si="59"/>
        <v>7.1800000000003195</v>
      </c>
      <c r="AZ94" s="32">
        <f t="shared" ca="1" si="59"/>
        <v>6.4800000000000182</v>
      </c>
      <c r="BA94" s="31">
        <f t="shared" ca="1" si="57"/>
        <v>0.2</v>
      </c>
      <c r="BB94" s="31">
        <f t="shared" ca="1" si="35"/>
        <v>0.17</v>
      </c>
      <c r="BC94" s="31">
        <f t="shared" ca="1" si="36"/>
        <v>0.11</v>
      </c>
      <c r="BD94" s="31">
        <f t="shared" ca="1" si="37"/>
        <v>0.19</v>
      </c>
      <c r="BE94" s="31">
        <f t="shared" ca="1" si="38"/>
        <v>7.0000000000000007E-2</v>
      </c>
      <c r="BF94" s="31">
        <f t="shared" ca="1" si="39"/>
        <v>0.2</v>
      </c>
      <c r="BG94" s="31">
        <f t="shared" ca="1" si="40"/>
        <v>0</v>
      </c>
      <c r="BH94" s="31">
        <f t="shared" ca="1" si="41"/>
        <v>0</v>
      </c>
      <c r="BI94" s="31">
        <f t="shared" ca="1" si="42"/>
        <v>0</v>
      </c>
      <c r="BJ94" s="31">
        <f t="shared" ca="1" si="43"/>
        <v>0.02</v>
      </c>
      <c r="BK94" s="31">
        <f t="shared" ca="1" si="44"/>
        <v>0.09</v>
      </c>
      <c r="BL94" s="31">
        <f t="shared" ca="1" si="45"/>
        <v>0.08</v>
      </c>
      <c r="BM94" s="32">
        <f t="shared" ca="1" si="58"/>
        <v>15.750000000000068</v>
      </c>
      <c r="BN94" s="32">
        <f t="shared" ca="1" si="46"/>
        <v>13.820000000000091</v>
      </c>
      <c r="BO94" s="32">
        <f t="shared" ca="1" si="47"/>
        <v>8.629999999999356</v>
      </c>
      <c r="BP94" s="32">
        <f t="shared" ca="1" si="48"/>
        <v>15.440000000000113</v>
      </c>
      <c r="BQ94" s="32">
        <f t="shared" ca="1" si="49"/>
        <v>5.8199999999990624</v>
      </c>
      <c r="BR94" s="32">
        <f t="shared" ca="1" si="50"/>
        <v>15.850000000000204</v>
      </c>
      <c r="BS94" s="32">
        <f t="shared" ca="1" si="51"/>
        <v>0</v>
      </c>
      <c r="BT94" s="32">
        <f t="shared" ca="1" si="52"/>
        <v>0</v>
      </c>
      <c r="BU94" s="32">
        <f t="shared" ca="1" si="53"/>
        <v>4.0000000000001812E-2</v>
      </c>
      <c r="BV94" s="32">
        <f t="shared" ca="1" si="54"/>
        <v>1.9599999999999977</v>
      </c>
      <c r="BW94" s="32">
        <f t="shared" ca="1" si="55"/>
        <v>7.2700000000003193</v>
      </c>
      <c r="BX94" s="32">
        <f t="shared" ca="1" si="56"/>
        <v>6.5600000000000183</v>
      </c>
    </row>
    <row r="95" spans="1:76" x14ac:dyDescent="0.25">
      <c r="A95" t="s">
        <v>444</v>
      </c>
      <c r="B95" s="1" t="s">
        <v>131</v>
      </c>
      <c r="C95" t="str">
        <f t="shared" ca="1" si="33"/>
        <v>POC</v>
      </c>
      <c r="D95" t="str">
        <f t="shared" ca="1" si="34"/>
        <v>Pocaterra Hydro Facility</v>
      </c>
      <c r="E95" s="31">
        <f ca="1">'Module C Corrected'!CW95-'Module C Initial'!CW95</f>
        <v>272.14999999999964</v>
      </c>
      <c r="F95" s="31">
        <f ca="1">'Module C Corrected'!CX95-'Module C Initial'!CX95</f>
        <v>386.19000000000233</v>
      </c>
      <c r="G95" s="31">
        <f ca="1">'Module C Corrected'!CY95-'Module C Initial'!CY95</f>
        <v>139.15999999999985</v>
      </c>
      <c r="H95" s="31">
        <f ca="1">'Module C Corrected'!CZ95-'Module C Initial'!CZ95</f>
        <v>101.51000000000022</v>
      </c>
      <c r="I95" s="31">
        <f ca="1">'Module C Corrected'!DA95-'Module C Initial'!DA95</f>
        <v>37.660000000000309</v>
      </c>
      <c r="J95" s="31">
        <f ca="1">'Module C Corrected'!DB95-'Module C Initial'!DB95</f>
        <v>79.430000000000291</v>
      </c>
      <c r="K95" s="31">
        <f ca="1">'Module C Corrected'!DC95-'Module C Initial'!DC95</f>
        <v>150.35000000000036</v>
      </c>
      <c r="L95" s="31">
        <f ca="1">'Module C Corrected'!DD95-'Module C Initial'!DD95</f>
        <v>396.12999999999738</v>
      </c>
      <c r="M95" s="31">
        <f ca="1">'Module C Corrected'!DE95-'Module C Initial'!DE95</f>
        <v>271.09000000000015</v>
      </c>
      <c r="N95" s="31">
        <f ca="1">'Module C Corrected'!DF95-'Module C Initial'!DF95</f>
        <v>84.630000000000109</v>
      </c>
      <c r="O95" s="31">
        <f ca="1">'Module C Corrected'!DG95-'Module C Initial'!DG95</f>
        <v>309.79999999999927</v>
      </c>
      <c r="P95" s="31">
        <f ca="1">'Module C Corrected'!DH95-'Module C Initial'!DH95</f>
        <v>151.03999999999996</v>
      </c>
      <c r="Q95" s="32">
        <f ca="1">'Module C Corrected'!DI95-'Module C Initial'!DI95</f>
        <v>13.610000000000014</v>
      </c>
      <c r="R95" s="32">
        <f ca="1">'Module C Corrected'!DJ95-'Module C Initial'!DJ95</f>
        <v>19.309999999999945</v>
      </c>
      <c r="S95" s="32">
        <f ca="1">'Module C Corrected'!DK95-'Module C Initial'!DK95</f>
        <v>6.9600000000000364</v>
      </c>
      <c r="T95" s="32">
        <f ca="1">'Module C Corrected'!DL95-'Module C Initial'!DL95</f>
        <v>5.0699999999999932</v>
      </c>
      <c r="U95" s="32">
        <f ca="1">'Module C Corrected'!DM95-'Module C Initial'!DM95</f>
        <v>1.8900000000000006</v>
      </c>
      <c r="V95" s="32">
        <f ca="1">'Module C Corrected'!DN95-'Module C Initial'!DN95</f>
        <v>3.9699999999999989</v>
      </c>
      <c r="W95" s="32">
        <f ca="1">'Module C Corrected'!DO95-'Module C Initial'!DO95</f>
        <v>7.5200000000000102</v>
      </c>
      <c r="X95" s="32">
        <f ca="1">'Module C Corrected'!DP95-'Module C Initial'!DP95</f>
        <v>19.799999999999955</v>
      </c>
      <c r="Y95" s="32">
        <f ca="1">'Module C Corrected'!DQ95-'Module C Initial'!DQ95</f>
        <v>13.550000000000011</v>
      </c>
      <c r="Z95" s="32">
        <f ca="1">'Module C Corrected'!DR95-'Module C Initial'!DR95</f>
        <v>4.2400000000000091</v>
      </c>
      <c r="AA95" s="32">
        <f ca="1">'Module C Corrected'!DS95-'Module C Initial'!DS95</f>
        <v>15.490000000000009</v>
      </c>
      <c r="AB95" s="32">
        <f ca="1">'Module C Corrected'!DT95-'Module C Initial'!DT95</f>
        <v>7.5500000000000114</v>
      </c>
      <c r="AC95" s="31">
        <f ca="1">'Module C Corrected'!DU95-'Module C Initial'!DU95</f>
        <v>74.100000000000364</v>
      </c>
      <c r="AD95" s="31">
        <f ca="1">'Module C Corrected'!DV95-'Module C Initial'!DV95</f>
        <v>104.26000000000022</v>
      </c>
      <c r="AE95" s="31">
        <f ca="1">'Module C Corrected'!DW95-'Module C Initial'!DW95</f>
        <v>37.2800000000002</v>
      </c>
      <c r="AF95" s="31">
        <f ca="1">'Module C Corrected'!DX95-'Module C Initial'!DX95</f>
        <v>26.950000000000045</v>
      </c>
      <c r="AG95" s="31">
        <f ca="1">'Module C Corrected'!DY95-'Module C Initial'!DY95</f>
        <v>9.9099999999999682</v>
      </c>
      <c r="AH95" s="31">
        <f ca="1">'Module C Corrected'!DZ95-'Module C Initial'!DZ95</f>
        <v>20.720000000000027</v>
      </c>
      <c r="AI95" s="31">
        <f ca="1">'Module C Corrected'!EA95-'Module C Initial'!EA95</f>
        <v>38.8900000000001</v>
      </c>
      <c r="AJ95" s="31">
        <f ca="1">'Module C Corrected'!EB95-'Module C Initial'!EB95</f>
        <v>101.53999999999996</v>
      </c>
      <c r="AK95" s="31">
        <f ca="1">'Module C Corrected'!EC95-'Module C Initial'!EC95</f>
        <v>68.849999999999909</v>
      </c>
      <c r="AL95" s="31">
        <f ca="1">'Module C Corrected'!ED95-'Module C Initial'!ED95</f>
        <v>21.310000000000059</v>
      </c>
      <c r="AM95" s="31">
        <f ca="1">'Module C Corrected'!EE95-'Module C Initial'!EE95</f>
        <v>77.269999999999982</v>
      </c>
      <c r="AN95" s="31">
        <f ca="1">'Module C Corrected'!EF95-'Module C Initial'!EF95</f>
        <v>37.329999999999927</v>
      </c>
      <c r="AO95" s="32">
        <f t="shared" ca="1" si="32"/>
        <v>359.86</v>
      </c>
      <c r="AP95" s="32">
        <f t="shared" ca="1" si="32"/>
        <v>509.76000000000249</v>
      </c>
      <c r="AQ95" s="32">
        <f t="shared" ca="1" si="32"/>
        <v>183.40000000000009</v>
      </c>
      <c r="AR95" s="32">
        <f t="shared" ca="1" si="32"/>
        <v>133.53000000000026</v>
      </c>
      <c r="AS95" s="32">
        <f t="shared" ca="1" si="32"/>
        <v>49.460000000000278</v>
      </c>
      <c r="AT95" s="32">
        <f t="shared" ca="1" si="32"/>
        <v>104.12000000000032</v>
      </c>
      <c r="AU95" s="32">
        <f t="shared" ca="1" si="59"/>
        <v>196.76000000000047</v>
      </c>
      <c r="AV95" s="32">
        <f t="shared" ca="1" si="59"/>
        <v>517.4699999999973</v>
      </c>
      <c r="AW95" s="32">
        <f t="shared" ca="1" si="59"/>
        <v>353.49000000000007</v>
      </c>
      <c r="AX95" s="32">
        <f t="shared" ca="1" si="59"/>
        <v>110.18000000000018</v>
      </c>
      <c r="AY95" s="32">
        <f t="shared" ca="1" si="59"/>
        <v>402.55999999999926</v>
      </c>
      <c r="AZ95" s="32">
        <f t="shared" ca="1" si="59"/>
        <v>195.9199999999999</v>
      </c>
      <c r="BA95" s="31">
        <f t="shared" ca="1" si="57"/>
        <v>4.5199999999999996</v>
      </c>
      <c r="BB95" s="31">
        <f t="shared" ca="1" si="35"/>
        <v>6.41</v>
      </c>
      <c r="BC95" s="31">
        <f t="shared" ca="1" si="36"/>
        <v>2.31</v>
      </c>
      <c r="BD95" s="31">
        <f t="shared" ca="1" si="37"/>
        <v>1.69</v>
      </c>
      <c r="BE95" s="31">
        <f t="shared" ca="1" si="38"/>
        <v>0.63</v>
      </c>
      <c r="BF95" s="31">
        <f t="shared" ca="1" si="39"/>
        <v>1.32</v>
      </c>
      <c r="BG95" s="31">
        <f t="shared" ca="1" si="40"/>
        <v>2.5</v>
      </c>
      <c r="BH95" s="31">
        <f t="shared" ca="1" si="41"/>
        <v>6.58</v>
      </c>
      <c r="BI95" s="31">
        <f t="shared" ca="1" si="42"/>
        <v>4.5</v>
      </c>
      <c r="BJ95" s="31">
        <f t="shared" ca="1" si="43"/>
        <v>1.41</v>
      </c>
      <c r="BK95" s="31">
        <f t="shared" ca="1" si="44"/>
        <v>5.14</v>
      </c>
      <c r="BL95" s="31">
        <f t="shared" ca="1" si="45"/>
        <v>2.5099999999999998</v>
      </c>
      <c r="BM95" s="32">
        <f t="shared" ca="1" si="58"/>
        <v>364.38</v>
      </c>
      <c r="BN95" s="32">
        <f t="shared" ca="1" si="46"/>
        <v>516.17000000000246</v>
      </c>
      <c r="BO95" s="32">
        <f t="shared" ca="1" si="47"/>
        <v>185.71000000000009</v>
      </c>
      <c r="BP95" s="32">
        <f t="shared" ca="1" si="48"/>
        <v>135.22000000000025</v>
      </c>
      <c r="BQ95" s="32">
        <f t="shared" ca="1" si="49"/>
        <v>50.090000000000281</v>
      </c>
      <c r="BR95" s="32">
        <f t="shared" ca="1" si="50"/>
        <v>105.44000000000031</v>
      </c>
      <c r="BS95" s="32">
        <f t="shared" ca="1" si="51"/>
        <v>199.26000000000047</v>
      </c>
      <c r="BT95" s="32">
        <f t="shared" ca="1" si="52"/>
        <v>524.04999999999734</v>
      </c>
      <c r="BU95" s="32">
        <f t="shared" ca="1" si="53"/>
        <v>357.99000000000007</v>
      </c>
      <c r="BV95" s="32">
        <f t="shared" ca="1" si="54"/>
        <v>111.59000000000017</v>
      </c>
      <c r="BW95" s="32">
        <f t="shared" ca="1" si="55"/>
        <v>407.69999999999925</v>
      </c>
      <c r="BX95" s="32">
        <f t="shared" ca="1" si="56"/>
        <v>198.42999999999989</v>
      </c>
    </row>
    <row r="96" spans="1:76" x14ac:dyDescent="0.25">
      <c r="A96" t="s">
        <v>475</v>
      </c>
      <c r="B96" s="1" t="s">
        <v>11</v>
      </c>
      <c r="C96" t="str">
        <f t="shared" ca="1" si="33"/>
        <v>PR1</v>
      </c>
      <c r="D96" t="str">
        <f t="shared" ca="1" si="34"/>
        <v>Primrose #1</v>
      </c>
      <c r="E96" s="31">
        <f ca="1">'Module C Corrected'!CW96-'Module C Initial'!CW96</f>
        <v>590.73000000000138</v>
      </c>
      <c r="F96" s="31">
        <f ca="1">'Module C Corrected'!CX96-'Module C Initial'!CX96</f>
        <v>1553.9100000000035</v>
      </c>
      <c r="G96" s="31">
        <f ca="1">'Module C Corrected'!CY96-'Module C Initial'!CY96</f>
        <v>38.350000000000023</v>
      </c>
      <c r="H96" s="31">
        <f ca="1">'Module C Corrected'!CZ96-'Module C Initial'!CZ96</f>
        <v>182.61999999999989</v>
      </c>
      <c r="I96" s="31">
        <f ca="1">'Module C Corrected'!DA96-'Module C Initial'!DA96</f>
        <v>116.74000000000012</v>
      </c>
      <c r="J96" s="31">
        <f ca="1">'Module C Corrected'!DB96-'Module C Initial'!DB96</f>
        <v>604.43000000000029</v>
      </c>
      <c r="K96" s="31">
        <f ca="1">'Module C Corrected'!DC96-'Module C Initial'!DC96</f>
        <v>126.90999999999985</v>
      </c>
      <c r="L96" s="31">
        <f ca="1">'Module C Corrected'!DD96-'Module C Initial'!DD96</f>
        <v>560</v>
      </c>
      <c r="M96" s="31">
        <f ca="1">'Module C Corrected'!DE96-'Module C Initial'!DE96</f>
        <v>508.06999999999971</v>
      </c>
      <c r="N96" s="31">
        <f ca="1">'Module C Corrected'!DF96-'Module C Initial'!DF96</f>
        <v>1240.5699999999997</v>
      </c>
      <c r="O96" s="31">
        <f ca="1">'Module C Corrected'!DG96-'Module C Initial'!DG96</f>
        <v>96.0600000000004</v>
      </c>
      <c r="P96" s="31">
        <f ca="1">'Module C Corrected'!DH96-'Module C Initial'!DH96</f>
        <v>387.36999999999898</v>
      </c>
      <c r="Q96" s="32">
        <f ca="1">'Module C Corrected'!DI96-'Module C Initial'!DI96</f>
        <v>29.529999999999987</v>
      </c>
      <c r="R96" s="32">
        <f ca="1">'Module C Corrected'!DJ96-'Module C Initial'!DJ96</f>
        <v>77.699999999999989</v>
      </c>
      <c r="S96" s="32">
        <f ca="1">'Module C Corrected'!DK96-'Module C Initial'!DK96</f>
        <v>1.919999999999999</v>
      </c>
      <c r="T96" s="32">
        <f ca="1">'Module C Corrected'!DL96-'Module C Initial'!DL96</f>
        <v>9.1300000000000097</v>
      </c>
      <c r="U96" s="32">
        <f ca="1">'Module C Corrected'!DM96-'Module C Initial'!DM96</f>
        <v>5.8399999999999963</v>
      </c>
      <c r="V96" s="32">
        <f ca="1">'Module C Corrected'!DN96-'Module C Initial'!DN96</f>
        <v>30.220000000000027</v>
      </c>
      <c r="W96" s="32">
        <f ca="1">'Module C Corrected'!DO96-'Module C Initial'!DO96</f>
        <v>6.3399999999999963</v>
      </c>
      <c r="X96" s="32">
        <f ca="1">'Module C Corrected'!DP96-'Module C Initial'!DP96</f>
        <v>28</v>
      </c>
      <c r="Y96" s="32">
        <f ca="1">'Module C Corrected'!DQ96-'Module C Initial'!DQ96</f>
        <v>25.409999999999997</v>
      </c>
      <c r="Z96" s="32">
        <f ca="1">'Module C Corrected'!DR96-'Module C Initial'!DR96</f>
        <v>62.03000000000003</v>
      </c>
      <c r="AA96" s="32">
        <f ca="1">'Module C Corrected'!DS96-'Module C Initial'!DS96</f>
        <v>4.7999999999999972</v>
      </c>
      <c r="AB96" s="32">
        <f ca="1">'Module C Corrected'!DT96-'Module C Initial'!DT96</f>
        <v>19.360000000000014</v>
      </c>
      <c r="AC96" s="31">
        <f ca="1">'Module C Corrected'!DU96-'Module C Initial'!DU96</f>
        <v>160.8599999999999</v>
      </c>
      <c r="AD96" s="31">
        <f ca="1">'Module C Corrected'!DV96-'Module C Initial'!DV96</f>
        <v>419.52</v>
      </c>
      <c r="AE96" s="31">
        <f ca="1">'Module C Corrected'!DW96-'Module C Initial'!DW96</f>
        <v>10.269999999999996</v>
      </c>
      <c r="AF96" s="31">
        <f ca="1">'Module C Corrected'!DX96-'Module C Initial'!DX96</f>
        <v>48.490000000000009</v>
      </c>
      <c r="AG96" s="31">
        <f ca="1">'Module C Corrected'!DY96-'Module C Initial'!DY96</f>
        <v>30.729999999999961</v>
      </c>
      <c r="AH96" s="31">
        <f ca="1">'Module C Corrected'!DZ96-'Module C Initial'!DZ96</f>
        <v>157.71000000000004</v>
      </c>
      <c r="AI96" s="31">
        <f ca="1">'Module C Corrected'!EA96-'Module C Initial'!EA96</f>
        <v>32.829999999999984</v>
      </c>
      <c r="AJ96" s="31">
        <f ca="1">'Module C Corrected'!EB96-'Module C Initial'!EB96</f>
        <v>143.54999999999995</v>
      </c>
      <c r="AK96" s="31">
        <f ca="1">'Module C Corrected'!EC96-'Module C Initial'!EC96</f>
        <v>129.04999999999995</v>
      </c>
      <c r="AL96" s="31">
        <f ca="1">'Module C Corrected'!ED96-'Module C Initial'!ED96</f>
        <v>312.29999999999973</v>
      </c>
      <c r="AM96" s="31">
        <f ca="1">'Module C Corrected'!EE96-'Module C Initial'!EE96</f>
        <v>23.95999999999998</v>
      </c>
      <c r="AN96" s="31">
        <f ca="1">'Module C Corrected'!EF96-'Module C Initial'!EF96</f>
        <v>95.740000000000009</v>
      </c>
      <c r="AO96" s="32">
        <f t="shared" ca="1" si="32"/>
        <v>781.12000000000126</v>
      </c>
      <c r="AP96" s="32">
        <f t="shared" ca="1" si="32"/>
        <v>2051.1300000000037</v>
      </c>
      <c r="AQ96" s="32">
        <f t="shared" ca="1" si="32"/>
        <v>50.54000000000002</v>
      </c>
      <c r="AR96" s="32">
        <f t="shared" ca="1" si="32"/>
        <v>240.2399999999999</v>
      </c>
      <c r="AS96" s="32">
        <f t="shared" ca="1" si="32"/>
        <v>153.31000000000009</v>
      </c>
      <c r="AT96" s="32">
        <f t="shared" ca="1" si="32"/>
        <v>792.36000000000035</v>
      </c>
      <c r="AU96" s="32">
        <f t="shared" ca="1" si="59"/>
        <v>166.07999999999984</v>
      </c>
      <c r="AV96" s="32">
        <f t="shared" ca="1" si="59"/>
        <v>731.55</v>
      </c>
      <c r="AW96" s="32">
        <f t="shared" ca="1" si="59"/>
        <v>662.52999999999963</v>
      </c>
      <c r="AX96" s="32">
        <f t="shared" ca="1" si="59"/>
        <v>1614.8999999999994</v>
      </c>
      <c r="AY96" s="32">
        <f t="shared" ca="1" si="59"/>
        <v>124.82000000000038</v>
      </c>
      <c r="AZ96" s="32">
        <f t="shared" ca="1" si="59"/>
        <v>502.469999999999</v>
      </c>
      <c r="BA96" s="31">
        <f t="shared" ca="1" si="57"/>
        <v>9.81</v>
      </c>
      <c r="BB96" s="31">
        <f t="shared" ca="1" si="35"/>
        <v>25.8</v>
      </c>
      <c r="BC96" s="31">
        <f t="shared" ca="1" si="36"/>
        <v>0.64</v>
      </c>
      <c r="BD96" s="31">
        <f t="shared" ca="1" si="37"/>
        <v>3.03</v>
      </c>
      <c r="BE96" s="31">
        <f t="shared" ca="1" si="38"/>
        <v>1.94</v>
      </c>
      <c r="BF96" s="31">
        <f t="shared" ca="1" si="39"/>
        <v>10.039999999999999</v>
      </c>
      <c r="BG96" s="31">
        <f t="shared" ca="1" si="40"/>
        <v>2.11</v>
      </c>
      <c r="BH96" s="31">
        <f t="shared" ca="1" si="41"/>
        <v>9.3000000000000007</v>
      </c>
      <c r="BI96" s="31">
        <f t="shared" ca="1" si="42"/>
        <v>8.44</v>
      </c>
      <c r="BJ96" s="31">
        <f t="shared" ca="1" si="43"/>
        <v>20.6</v>
      </c>
      <c r="BK96" s="31">
        <f t="shared" ca="1" si="44"/>
        <v>1.59</v>
      </c>
      <c r="BL96" s="31">
        <f t="shared" ca="1" si="45"/>
        <v>6.43</v>
      </c>
      <c r="BM96" s="32">
        <f t="shared" ca="1" si="58"/>
        <v>790.9300000000012</v>
      </c>
      <c r="BN96" s="32">
        <f t="shared" ca="1" si="46"/>
        <v>2076.9300000000039</v>
      </c>
      <c r="BO96" s="32">
        <f t="shared" ca="1" si="47"/>
        <v>51.180000000000021</v>
      </c>
      <c r="BP96" s="32">
        <f t="shared" ca="1" si="48"/>
        <v>243.2699999999999</v>
      </c>
      <c r="BQ96" s="32">
        <f t="shared" ca="1" si="49"/>
        <v>155.25000000000009</v>
      </c>
      <c r="BR96" s="32">
        <f t="shared" ca="1" si="50"/>
        <v>802.40000000000032</v>
      </c>
      <c r="BS96" s="32">
        <f t="shared" ca="1" si="51"/>
        <v>168.18999999999986</v>
      </c>
      <c r="BT96" s="32">
        <f t="shared" ca="1" si="52"/>
        <v>740.84999999999991</v>
      </c>
      <c r="BU96" s="32">
        <f t="shared" ca="1" si="53"/>
        <v>670.96999999999969</v>
      </c>
      <c r="BV96" s="32">
        <f t="shared" ca="1" si="54"/>
        <v>1635.4999999999993</v>
      </c>
      <c r="BW96" s="32">
        <f t="shared" ca="1" si="55"/>
        <v>126.41000000000038</v>
      </c>
      <c r="BX96" s="32">
        <f t="shared" ca="1" si="56"/>
        <v>508.89999999999901</v>
      </c>
    </row>
    <row r="97" spans="1:76" x14ac:dyDescent="0.25">
      <c r="A97" t="s">
        <v>457</v>
      </c>
      <c r="B97" s="1" t="s">
        <v>107</v>
      </c>
      <c r="C97" t="str">
        <f t="shared" ca="1" si="33"/>
        <v>BCHEXP</v>
      </c>
      <c r="D97" t="str">
        <f t="shared" ca="1" si="34"/>
        <v>Alberta-BC Intertie - Export</v>
      </c>
      <c r="E97" s="31">
        <f ca="1">'Module C Corrected'!CW97-'Module C Initial'!CW97</f>
        <v>25.880000000000109</v>
      </c>
      <c r="F97" s="31">
        <f ca="1">'Module C Corrected'!CX97-'Module C Initial'!CX97</f>
        <v>0</v>
      </c>
      <c r="G97" s="31">
        <f ca="1">'Module C Corrected'!CY97-'Module C Initial'!CY97</f>
        <v>0</v>
      </c>
      <c r="H97" s="31">
        <f ca="1">'Module C Corrected'!CZ97-'Module C Initial'!CZ97</f>
        <v>0</v>
      </c>
      <c r="I97" s="31">
        <f ca="1">'Module C Corrected'!DA97-'Module C Initial'!DA97</f>
        <v>2.8500000000000227</v>
      </c>
      <c r="J97" s="31">
        <f ca="1">'Module C Corrected'!DB97-'Module C Initial'!DB97</f>
        <v>0</v>
      </c>
      <c r="K97" s="31">
        <f ca="1">'Module C Corrected'!DC97-'Module C Initial'!DC97</f>
        <v>0</v>
      </c>
      <c r="L97" s="31">
        <f ca="1">'Module C Corrected'!DD97-'Module C Initial'!DD97</f>
        <v>0</v>
      </c>
      <c r="M97" s="31">
        <f ca="1">'Module C Corrected'!DE97-'Module C Initial'!DE97</f>
        <v>11.089999999999918</v>
      </c>
      <c r="N97" s="31">
        <f ca="1">'Module C Corrected'!DF97-'Module C Initial'!DF97</f>
        <v>27.420000000000073</v>
      </c>
      <c r="O97" s="31">
        <f ca="1">'Module C Corrected'!DG97-'Module C Initial'!DG97</f>
        <v>3.7400000000000091</v>
      </c>
      <c r="P97" s="31">
        <f ca="1">'Module C Corrected'!DH97-'Module C Initial'!DH97</f>
        <v>9.5600000000000591</v>
      </c>
      <c r="Q97" s="32">
        <f ca="1">'Module C Corrected'!DI97-'Module C Initial'!DI97</f>
        <v>1.29</v>
      </c>
      <c r="R97" s="32">
        <f ca="1">'Module C Corrected'!DJ97-'Module C Initial'!DJ97</f>
        <v>0</v>
      </c>
      <c r="S97" s="32">
        <f ca="1">'Module C Corrected'!DK97-'Module C Initial'!DK97</f>
        <v>0</v>
      </c>
      <c r="T97" s="32">
        <f ca="1">'Module C Corrected'!DL97-'Module C Initial'!DL97</f>
        <v>0</v>
      </c>
      <c r="U97" s="32">
        <f ca="1">'Module C Corrected'!DM97-'Module C Initial'!DM97</f>
        <v>0.14000000000000057</v>
      </c>
      <c r="V97" s="32">
        <f ca="1">'Module C Corrected'!DN97-'Module C Initial'!DN97</f>
        <v>0</v>
      </c>
      <c r="W97" s="32">
        <f ca="1">'Module C Corrected'!DO97-'Module C Initial'!DO97</f>
        <v>0</v>
      </c>
      <c r="X97" s="32">
        <f ca="1">'Module C Corrected'!DP97-'Module C Initial'!DP97</f>
        <v>0</v>
      </c>
      <c r="Y97" s="32">
        <f ca="1">'Module C Corrected'!DQ97-'Module C Initial'!DQ97</f>
        <v>0.54999999999999982</v>
      </c>
      <c r="Z97" s="32">
        <f ca="1">'Module C Corrected'!DR97-'Module C Initial'!DR97</f>
        <v>1.3699999999999974</v>
      </c>
      <c r="AA97" s="32">
        <f ca="1">'Module C Corrected'!DS97-'Module C Initial'!DS97</f>
        <v>0.1899999999999995</v>
      </c>
      <c r="AB97" s="32">
        <f ca="1">'Module C Corrected'!DT97-'Module C Initial'!DT97</f>
        <v>0.47999999999999865</v>
      </c>
      <c r="AC97" s="31">
        <f ca="1">'Module C Corrected'!DU97-'Module C Initial'!DU97</f>
        <v>7.0500000000000007</v>
      </c>
      <c r="AD97" s="31">
        <f ca="1">'Module C Corrected'!DV97-'Module C Initial'!DV97</f>
        <v>0</v>
      </c>
      <c r="AE97" s="31">
        <f ca="1">'Module C Corrected'!DW97-'Module C Initial'!DW97</f>
        <v>0</v>
      </c>
      <c r="AF97" s="31">
        <f ca="1">'Module C Corrected'!DX97-'Module C Initial'!DX97</f>
        <v>0</v>
      </c>
      <c r="AG97" s="31">
        <f ca="1">'Module C Corrected'!DY97-'Module C Initial'!DY97</f>
        <v>0.75</v>
      </c>
      <c r="AH97" s="31">
        <f ca="1">'Module C Corrected'!DZ97-'Module C Initial'!DZ97</f>
        <v>0</v>
      </c>
      <c r="AI97" s="31">
        <f ca="1">'Module C Corrected'!EA97-'Module C Initial'!EA97</f>
        <v>0</v>
      </c>
      <c r="AJ97" s="31">
        <f ca="1">'Module C Corrected'!EB97-'Module C Initial'!EB97</f>
        <v>0</v>
      </c>
      <c r="AK97" s="31">
        <f ca="1">'Module C Corrected'!EC97-'Module C Initial'!EC97</f>
        <v>2.8200000000000003</v>
      </c>
      <c r="AL97" s="31">
        <f ca="1">'Module C Corrected'!ED97-'Module C Initial'!ED97</f>
        <v>6.9099999999999966</v>
      </c>
      <c r="AM97" s="31">
        <f ca="1">'Module C Corrected'!EE97-'Module C Initial'!EE97</f>
        <v>0.92999999999999972</v>
      </c>
      <c r="AN97" s="31">
        <f ca="1">'Module C Corrected'!EF97-'Module C Initial'!EF97</f>
        <v>2.3700000000000045</v>
      </c>
      <c r="AO97" s="32">
        <f t="shared" ca="1" si="32"/>
        <v>34.220000000000113</v>
      </c>
      <c r="AP97" s="32">
        <f t="shared" ca="1" si="32"/>
        <v>0</v>
      </c>
      <c r="AQ97" s="32">
        <f t="shared" ca="1" si="32"/>
        <v>0</v>
      </c>
      <c r="AR97" s="32">
        <f t="shared" ca="1" si="32"/>
        <v>0</v>
      </c>
      <c r="AS97" s="32">
        <f t="shared" ca="1" si="32"/>
        <v>3.7400000000000233</v>
      </c>
      <c r="AT97" s="32">
        <f t="shared" ca="1" si="32"/>
        <v>0</v>
      </c>
      <c r="AU97" s="32">
        <f t="shared" ca="1" si="59"/>
        <v>0</v>
      </c>
      <c r="AV97" s="32">
        <f t="shared" ca="1" si="59"/>
        <v>0</v>
      </c>
      <c r="AW97" s="32">
        <f t="shared" ca="1" si="59"/>
        <v>14.459999999999919</v>
      </c>
      <c r="AX97" s="32">
        <f t="shared" ca="1" si="59"/>
        <v>35.700000000000067</v>
      </c>
      <c r="AY97" s="32">
        <f t="shared" ca="1" si="59"/>
        <v>4.8600000000000083</v>
      </c>
      <c r="AZ97" s="32">
        <f t="shared" ca="1" si="59"/>
        <v>12.410000000000062</v>
      </c>
      <c r="BA97" s="31">
        <f t="shared" ca="1" si="57"/>
        <v>0.43</v>
      </c>
      <c r="BB97" s="31">
        <f t="shared" ca="1" si="35"/>
        <v>0</v>
      </c>
      <c r="BC97" s="31">
        <f t="shared" ca="1" si="36"/>
        <v>0</v>
      </c>
      <c r="BD97" s="31">
        <f t="shared" ca="1" si="37"/>
        <v>0</v>
      </c>
      <c r="BE97" s="31">
        <f t="shared" ca="1" si="38"/>
        <v>0.05</v>
      </c>
      <c r="BF97" s="31">
        <f t="shared" ca="1" si="39"/>
        <v>0</v>
      </c>
      <c r="BG97" s="31">
        <f t="shared" ca="1" si="40"/>
        <v>0</v>
      </c>
      <c r="BH97" s="31">
        <f t="shared" ca="1" si="41"/>
        <v>0</v>
      </c>
      <c r="BI97" s="31">
        <f t="shared" ca="1" si="42"/>
        <v>0.18</v>
      </c>
      <c r="BJ97" s="31">
        <f t="shared" ca="1" si="43"/>
        <v>0.46</v>
      </c>
      <c r="BK97" s="31">
        <f t="shared" ca="1" si="44"/>
        <v>0.06</v>
      </c>
      <c r="BL97" s="31">
        <f t="shared" ca="1" si="45"/>
        <v>0.16</v>
      </c>
      <c r="BM97" s="32">
        <f t="shared" ca="1" si="58"/>
        <v>34.650000000000112</v>
      </c>
      <c r="BN97" s="32">
        <f t="shared" ca="1" si="46"/>
        <v>0</v>
      </c>
      <c r="BO97" s="32">
        <f t="shared" ca="1" si="47"/>
        <v>0</v>
      </c>
      <c r="BP97" s="32">
        <f t="shared" ca="1" si="48"/>
        <v>0</v>
      </c>
      <c r="BQ97" s="32">
        <f t="shared" ca="1" si="49"/>
        <v>3.7900000000000231</v>
      </c>
      <c r="BR97" s="32">
        <f t="shared" ca="1" si="50"/>
        <v>0</v>
      </c>
      <c r="BS97" s="32">
        <f t="shared" ca="1" si="51"/>
        <v>0</v>
      </c>
      <c r="BT97" s="32">
        <f t="shared" ca="1" si="52"/>
        <v>0</v>
      </c>
      <c r="BU97" s="32">
        <f t="shared" ca="1" si="53"/>
        <v>14.639999999999919</v>
      </c>
      <c r="BV97" s="32">
        <f t="shared" ca="1" si="54"/>
        <v>36.160000000000068</v>
      </c>
      <c r="BW97" s="32">
        <f t="shared" ca="1" si="55"/>
        <v>4.9200000000000079</v>
      </c>
      <c r="BX97" s="32">
        <f t="shared" ca="1" si="56"/>
        <v>12.570000000000062</v>
      </c>
    </row>
    <row r="98" spans="1:76" x14ac:dyDescent="0.25">
      <c r="A98" t="s">
        <v>457</v>
      </c>
      <c r="B98" s="1" t="s">
        <v>346</v>
      </c>
      <c r="C98" t="str">
        <f t="shared" ca="1" si="33"/>
        <v>SPCEXP</v>
      </c>
      <c r="D98" t="str">
        <f t="shared" ca="1" si="34"/>
        <v>Alberta-Saskatchewan Intertie - Export</v>
      </c>
      <c r="E98" s="31">
        <f ca="1">'Module C Corrected'!CW98-'Module C Initial'!CW98</f>
        <v>9.9999999999997868E-2</v>
      </c>
      <c r="F98" s="31">
        <f ca="1">'Module C Corrected'!CX98-'Module C Initial'!CX98</f>
        <v>0</v>
      </c>
      <c r="G98" s="31">
        <f ca="1">'Module C Corrected'!CY98-'Module C Initial'!CY98</f>
        <v>0</v>
      </c>
      <c r="H98" s="31">
        <f ca="1">'Module C Corrected'!CZ98-'Module C Initial'!CZ98</f>
        <v>0</v>
      </c>
      <c r="I98" s="31">
        <f ca="1">'Module C Corrected'!DA98-'Module C Initial'!DA98</f>
        <v>0</v>
      </c>
      <c r="J98" s="31">
        <f ca="1">'Module C Corrected'!DB98-'Module C Initial'!DB98</f>
        <v>0</v>
      </c>
      <c r="K98" s="31">
        <f ca="1">'Module C Corrected'!DC98-'Module C Initial'!DC98</f>
        <v>0</v>
      </c>
      <c r="L98" s="31">
        <f ca="1">'Module C Corrected'!DD98-'Module C Initial'!DD98</f>
        <v>0</v>
      </c>
      <c r="M98" s="31">
        <f ca="1">'Module C Corrected'!DE98-'Module C Initial'!DE98</f>
        <v>0</v>
      </c>
      <c r="N98" s="31">
        <f ca="1">'Module C Corrected'!DF98-'Module C Initial'!DF98</f>
        <v>0</v>
      </c>
      <c r="O98" s="31">
        <f ca="1">'Module C Corrected'!DG98-'Module C Initial'!DG98</f>
        <v>0</v>
      </c>
      <c r="P98" s="31">
        <f ca="1">'Module C Corrected'!DH98-'Module C Initial'!DH98</f>
        <v>0</v>
      </c>
      <c r="Q98" s="32">
        <f ca="1">'Module C Corrected'!DI98-'Module C Initial'!DI98</f>
        <v>9.999999999999995E-3</v>
      </c>
      <c r="R98" s="32">
        <f ca="1">'Module C Corrected'!DJ98-'Module C Initial'!DJ98</f>
        <v>0</v>
      </c>
      <c r="S98" s="32">
        <f ca="1">'Module C Corrected'!DK98-'Module C Initial'!DK98</f>
        <v>0</v>
      </c>
      <c r="T98" s="32">
        <f ca="1">'Module C Corrected'!DL98-'Module C Initial'!DL98</f>
        <v>0</v>
      </c>
      <c r="U98" s="32">
        <f ca="1">'Module C Corrected'!DM98-'Module C Initial'!DM98</f>
        <v>0</v>
      </c>
      <c r="V98" s="32">
        <f ca="1">'Module C Corrected'!DN98-'Module C Initial'!DN98</f>
        <v>0</v>
      </c>
      <c r="W98" s="32">
        <f ca="1">'Module C Corrected'!DO98-'Module C Initial'!DO98</f>
        <v>0</v>
      </c>
      <c r="X98" s="32">
        <f ca="1">'Module C Corrected'!DP98-'Module C Initial'!DP98</f>
        <v>0</v>
      </c>
      <c r="Y98" s="32">
        <f ca="1">'Module C Corrected'!DQ98-'Module C Initial'!DQ98</f>
        <v>0</v>
      </c>
      <c r="Z98" s="32">
        <f ca="1">'Module C Corrected'!DR98-'Module C Initial'!DR98</f>
        <v>0</v>
      </c>
      <c r="AA98" s="32">
        <f ca="1">'Module C Corrected'!DS98-'Module C Initial'!DS98</f>
        <v>0</v>
      </c>
      <c r="AB98" s="32">
        <f ca="1">'Module C Corrected'!DT98-'Module C Initial'!DT98</f>
        <v>0</v>
      </c>
      <c r="AC98" s="31">
        <f ca="1">'Module C Corrected'!DU98-'Module C Initial'!DU98</f>
        <v>2.9999999999999971E-2</v>
      </c>
      <c r="AD98" s="31">
        <f ca="1">'Module C Corrected'!DV98-'Module C Initial'!DV98</f>
        <v>0</v>
      </c>
      <c r="AE98" s="31">
        <f ca="1">'Module C Corrected'!DW98-'Module C Initial'!DW98</f>
        <v>0</v>
      </c>
      <c r="AF98" s="31">
        <f ca="1">'Module C Corrected'!DX98-'Module C Initial'!DX98</f>
        <v>0</v>
      </c>
      <c r="AG98" s="31">
        <f ca="1">'Module C Corrected'!DY98-'Module C Initial'!DY98</f>
        <v>0</v>
      </c>
      <c r="AH98" s="31">
        <f ca="1">'Module C Corrected'!DZ98-'Module C Initial'!DZ98</f>
        <v>0</v>
      </c>
      <c r="AI98" s="31">
        <f ca="1">'Module C Corrected'!EA98-'Module C Initial'!EA98</f>
        <v>0</v>
      </c>
      <c r="AJ98" s="31">
        <f ca="1">'Module C Corrected'!EB98-'Module C Initial'!EB98</f>
        <v>0</v>
      </c>
      <c r="AK98" s="31">
        <f ca="1">'Module C Corrected'!EC98-'Module C Initial'!EC98</f>
        <v>0</v>
      </c>
      <c r="AL98" s="31">
        <f ca="1">'Module C Corrected'!ED98-'Module C Initial'!ED98</f>
        <v>0</v>
      </c>
      <c r="AM98" s="31">
        <f ca="1">'Module C Corrected'!EE98-'Module C Initial'!EE98</f>
        <v>0</v>
      </c>
      <c r="AN98" s="31">
        <f ca="1">'Module C Corrected'!EF98-'Module C Initial'!EF98</f>
        <v>0</v>
      </c>
      <c r="AO98" s="32">
        <f t="shared" ca="1" si="32"/>
        <v>0.13999999999999785</v>
      </c>
      <c r="AP98" s="32">
        <f t="shared" ca="1" si="32"/>
        <v>0</v>
      </c>
      <c r="AQ98" s="32">
        <f t="shared" ca="1" si="32"/>
        <v>0</v>
      </c>
      <c r="AR98" s="32">
        <f t="shared" ca="1" si="32"/>
        <v>0</v>
      </c>
      <c r="AS98" s="32">
        <f t="shared" ca="1" si="32"/>
        <v>0</v>
      </c>
      <c r="AT98" s="32">
        <f t="shared" ca="1" si="32"/>
        <v>0</v>
      </c>
      <c r="AU98" s="32">
        <f t="shared" ca="1" si="59"/>
        <v>0</v>
      </c>
      <c r="AV98" s="32">
        <f t="shared" ca="1" si="59"/>
        <v>0</v>
      </c>
      <c r="AW98" s="32">
        <f t="shared" ca="1" si="59"/>
        <v>0</v>
      </c>
      <c r="AX98" s="32">
        <f t="shared" ca="1" si="59"/>
        <v>0</v>
      </c>
      <c r="AY98" s="32">
        <f t="shared" ca="1" si="59"/>
        <v>0</v>
      </c>
      <c r="AZ98" s="32">
        <f t="shared" ca="1" si="59"/>
        <v>0</v>
      </c>
      <c r="BA98" s="31">
        <f t="shared" ca="1" si="57"/>
        <v>0</v>
      </c>
      <c r="BB98" s="31">
        <f t="shared" ca="1" si="35"/>
        <v>0</v>
      </c>
      <c r="BC98" s="31">
        <f t="shared" ca="1" si="36"/>
        <v>0</v>
      </c>
      <c r="BD98" s="31">
        <f t="shared" ca="1" si="37"/>
        <v>0</v>
      </c>
      <c r="BE98" s="31">
        <f t="shared" ca="1" si="38"/>
        <v>0</v>
      </c>
      <c r="BF98" s="31">
        <f t="shared" ca="1" si="39"/>
        <v>0</v>
      </c>
      <c r="BG98" s="31">
        <f t="shared" ca="1" si="40"/>
        <v>0</v>
      </c>
      <c r="BH98" s="31">
        <f t="shared" ca="1" si="41"/>
        <v>0</v>
      </c>
      <c r="BI98" s="31">
        <f t="shared" ca="1" si="42"/>
        <v>0</v>
      </c>
      <c r="BJ98" s="31">
        <f t="shared" ca="1" si="43"/>
        <v>0</v>
      </c>
      <c r="BK98" s="31">
        <f t="shared" ca="1" si="44"/>
        <v>0</v>
      </c>
      <c r="BL98" s="31">
        <f t="shared" ca="1" si="45"/>
        <v>0</v>
      </c>
      <c r="BM98" s="32">
        <f t="shared" ca="1" si="58"/>
        <v>0.13999999999999785</v>
      </c>
      <c r="BN98" s="32">
        <f t="shared" ca="1" si="46"/>
        <v>0</v>
      </c>
      <c r="BO98" s="32">
        <f t="shared" ca="1" si="47"/>
        <v>0</v>
      </c>
      <c r="BP98" s="32">
        <f t="shared" ca="1" si="48"/>
        <v>0</v>
      </c>
      <c r="BQ98" s="32">
        <f t="shared" ca="1" si="49"/>
        <v>0</v>
      </c>
      <c r="BR98" s="32">
        <f t="shared" ca="1" si="50"/>
        <v>0</v>
      </c>
      <c r="BS98" s="32">
        <f t="shared" ca="1" si="51"/>
        <v>0</v>
      </c>
      <c r="BT98" s="32">
        <f t="shared" ca="1" si="52"/>
        <v>0</v>
      </c>
      <c r="BU98" s="32">
        <f t="shared" ca="1" si="53"/>
        <v>0</v>
      </c>
      <c r="BV98" s="32">
        <f t="shared" ca="1" si="54"/>
        <v>0</v>
      </c>
      <c r="BW98" s="32">
        <f t="shared" ca="1" si="55"/>
        <v>0</v>
      </c>
      <c r="BX98" s="32">
        <f t="shared" ca="1" si="56"/>
        <v>0</v>
      </c>
    </row>
    <row r="99" spans="1:76" x14ac:dyDescent="0.25">
      <c r="A99" t="s">
        <v>457</v>
      </c>
      <c r="B99" s="1" t="s">
        <v>108</v>
      </c>
      <c r="C99" t="str">
        <f t="shared" ca="1" si="33"/>
        <v>BCHIMP</v>
      </c>
      <c r="D99" t="str">
        <f t="shared" ca="1" si="34"/>
        <v>Alberta-BC Intertie - Import</v>
      </c>
      <c r="E99" s="31">
        <f ca="1">'Module C Corrected'!CW99-'Module C Initial'!CW99</f>
        <v>-7490.5599999999977</v>
      </c>
      <c r="F99" s="31">
        <f ca="1">'Module C Corrected'!CX99-'Module C Initial'!CX99</f>
        <v>-10869.650000000023</v>
      </c>
      <c r="G99" s="31">
        <f ca="1">'Module C Corrected'!CY99-'Module C Initial'!CY99</f>
        <v>-4515.4700000000012</v>
      </c>
      <c r="H99" s="31">
        <f ca="1">'Module C Corrected'!CZ99-'Module C Initial'!CZ99</f>
        <v>-4922.9599999999919</v>
      </c>
      <c r="I99" s="31">
        <f ca="1">'Module C Corrected'!DA99-'Module C Initial'!DA99</f>
        <v>-2625.8800000000192</v>
      </c>
      <c r="J99" s="31">
        <f ca="1">'Module C Corrected'!DB99-'Module C Initial'!DB99</f>
        <v>-4276.2600000000239</v>
      </c>
      <c r="K99" s="31">
        <f ca="1">'Module C Corrected'!DC99-'Module C Initial'!DC99</f>
        <v>-4904.4700000000012</v>
      </c>
      <c r="L99" s="31">
        <f ca="1">'Module C Corrected'!DD99-'Module C Initial'!DD99</f>
        <v>-10885.799999999988</v>
      </c>
      <c r="M99" s="31">
        <f ca="1">'Module C Corrected'!DE99-'Module C Initial'!DE99</f>
        <v>-7436.7699999999604</v>
      </c>
      <c r="N99" s="31">
        <f ca="1">'Module C Corrected'!DF99-'Module C Initial'!DF99</f>
        <v>-4908.9700000000012</v>
      </c>
      <c r="O99" s="31">
        <f ca="1">'Module C Corrected'!DG99-'Module C Initial'!DG99</f>
        <v>-8133.5999999999767</v>
      </c>
      <c r="P99" s="31">
        <f ca="1">'Module C Corrected'!DH99-'Module C Initial'!DH99</f>
        <v>-3426.7099999999955</v>
      </c>
      <c r="Q99" s="32">
        <f ca="1">'Module C Corrected'!DI99-'Module C Initial'!DI99</f>
        <v>-374.52999999999975</v>
      </c>
      <c r="R99" s="32">
        <f ca="1">'Module C Corrected'!DJ99-'Module C Initial'!DJ99</f>
        <v>-543.4900000000016</v>
      </c>
      <c r="S99" s="32">
        <f ca="1">'Module C Corrected'!DK99-'Module C Initial'!DK99</f>
        <v>-225.7800000000002</v>
      </c>
      <c r="T99" s="32">
        <f ca="1">'Module C Corrected'!DL99-'Module C Initial'!DL99</f>
        <v>-246.14999999999998</v>
      </c>
      <c r="U99" s="32">
        <f ca="1">'Module C Corrected'!DM99-'Module C Initial'!DM99</f>
        <v>-131.29999999999995</v>
      </c>
      <c r="V99" s="32">
        <f ca="1">'Module C Corrected'!DN99-'Module C Initial'!DN99</f>
        <v>-213.81</v>
      </c>
      <c r="W99" s="32">
        <f ca="1">'Module C Corrected'!DO99-'Module C Initial'!DO99</f>
        <v>-245.22000000000025</v>
      </c>
      <c r="X99" s="32">
        <f ca="1">'Module C Corrected'!DP99-'Module C Initial'!DP99</f>
        <v>-544.28999999999905</v>
      </c>
      <c r="Y99" s="32">
        <f ca="1">'Module C Corrected'!DQ99-'Module C Initial'!DQ99</f>
        <v>-371.84000000000015</v>
      </c>
      <c r="Z99" s="32">
        <f ca="1">'Module C Corrected'!DR99-'Module C Initial'!DR99</f>
        <v>-245.44999999999982</v>
      </c>
      <c r="AA99" s="32">
        <f ca="1">'Module C Corrected'!DS99-'Module C Initial'!DS99</f>
        <v>-406.68000000000029</v>
      </c>
      <c r="AB99" s="32">
        <f ca="1">'Module C Corrected'!DT99-'Module C Initial'!DT99</f>
        <v>-171.32999999999993</v>
      </c>
      <c r="AC99" s="31">
        <f ca="1">'Module C Corrected'!DU99-'Module C Initial'!DU99</f>
        <v>-2039.739999999998</v>
      </c>
      <c r="AD99" s="31">
        <f ca="1">'Module C Corrected'!DV99-'Module C Initial'!DV99</f>
        <v>-2934.489999999998</v>
      </c>
      <c r="AE99" s="31">
        <f ca="1">'Module C Corrected'!DW99-'Module C Initial'!DW99</f>
        <v>-1209.5200000000004</v>
      </c>
      <c r="AF99" s="31">
        <f ca="1">'Module C Corrected'!DX99-'Module C Initial'!DX99</f>
        <v>-1307.1799999999998</v>
      </c>
      <c r="AG99" s="31">
        <f ca="1">'Module C Corrected'!DY99-'Module C Initial'!DY99</f>
        <v>-691.30999999999972</v>
      </c>
      <c r="AH99" s="31">
        <f ca="1">'Module C Corrected'!DZ99-'Module C Initial'!DZ99</f>
        <v>-1115.81</v>
      </c>
      <c r="AI99" s="31">
        <f ca="1">'Module C Corrected'!EA99-'Module C Initial'!EA99</f>
        <v>-1268.6399999999994</v>
      </c>
      <c r="AJ99" s="31">
        <f ca="1">'Module C Corrected'!EB99-'Module C Initial'!EB99</f>
        <v>-2790.4100000000035</v>
      </c>
      <c r="AK99" s="31">
        <f ca="1">'Module C Corrected'!EC99-'Module C Initial'!EC99</f>
        <v>-1888.9400000000023</v>
      </c>
      <c r="AL99" s="31">
        <f ca="1">'Module C Corrected'!ED99-'Module C Initial'!ED99</f>
        <v>-1235.7800000000007</v>
      </c>
      <c r="AM99" s="31">
        <f ca="1">'Module C Corrected'!EE99-'Module C Initial'!EE99</f>
        <v>-2028.5400000000009</v>
      </c>
      <c r="AN99" s="31">
        <f ca="1">'Module C Corrected'!EF99-'Module C Initial'!EF99</f>
        <v>-846.88999999999942</v>
      </c>
      <c r="AO99" s="32">
        <f t="shared" ca="1" si="32"/>
        <v>-9904.8299999999945</v>
      </c>
      <c r="AP99" s="32">
        <f t="shared" ca="1" si="32"/>
        <v>-14347.630000000023</v>
      </c>
      <c r="AQ99" s="32">
        <f t="shared" ca="1" si="32"/>
        <v>-5950.7700000000023</v>
      </c>
      <c r="AR99" s="32">
        <f t="shared" ca="1" si="32"/>
        <v>-6476.2899999999918</v>
      </c>
      <c r="AS99" s="32">
        <f t="shared" ca="1" si="32"/>
        <v>-3448.4900000000189</v>
      </c>
      <c r="AT99" s="32">
        <f t="shared" ca="1" si="32"/>
        <v>-5605.8800000000247</v>
      </c>
      <c r="AU99" s="32">
        <f t="shared" ca="1" si="59"/>
        <v>-6418.3300000000008</v>
      </c>
      <c r="AV99" s="32">
        <f t="shared" ca="1" si="59"/>
        <v>-14220.499999999991</v>
      </c>
      <c r="AW99" s="32">
        <f t="shared" ca="1" si="59"/>
        <v>-9697.5499999999629</v>
      </c>
      <c r="AX99" s="32">
        <f t="shared" ca="1" si="59"/>
        <v>-6390.2000000000016</v>
      </c>
      <c r="AY99" s="32">
        <f t="shared" ca="1" si="59"/>
        <v>-10568.819999999978</v>
      </c>
      <c r="AZ99" s="32">
        <f t="shared" ca="1" si="59"/>
        <v>-4444.9299999999948</v>
      </c>
      <c r="BA99" s="31">
        <f t="shared" ca="1" si="57"/>
        <v>-124.36</v>
      </c>
      <c r="BB99" s="31">
        <f t="shared" ca="1" si="35"/>
        <v>-180.47</v>
      </c>
      <c r="BC99" s="31">
        <f t="shared" ca="1" si="36"/>
        <v>-74.97</v>
      </c>
      <c r="BD99" s="31">
        <f t="shared" ca="1" si="37"/>
        <v>-81.73</v>
      </c>
      <c r="BE99" s="31">
        <f t="shared" ca="1" si="38"/>
        <v>-43.6</v>
      </c>
      <c r="BF99" s="31">
        <f t="shared" ca="1" si="39"/>
        <v>-71</v>
      </c>
      <c r="BG99" s="31">
        <f t="shared" ca="1" si="40"/>
        <v>-81.430000000000007</v>
      </c>
      <c r="BH99" s="31">
        <f t="shared" ca="1" si="41"/>
        <v>-180.73</v>
      </c>
      <c r="BI99" s="31">
        <f t="shared" ca="1" si="42"/>
        <v>-123.47</v>
      </c>
      <c r="BJ99" s="31">
        <f t="shared" ca="1" si="43"/>
        <v>-81.5</v>
      </c>
      <c r="BK99" s="31">
        <f t="shared" ca="1" si="44"/>
        <v>-135.04</v>
      </c>
      <c r="BL99" s="31">
        <f t="shared" ca="1" si="45"/>
        <v>-56.89</v>
      </c>
      <c r="BM99" s="32">
        <f t="shared" ca="1" si="58"/>
        <v>-10029.189999999995</v>
      </c>
      <c r="BN99" s="32">
        <f t="shared" ca="1" si="46"/>
        <v>-14528.100000000022</v>
      </c>
      <c r="BO99" s="32">
        <f t="shared" ca="1" si="47"/>
        <v>-6025.7400000000025</v>
      </c>
      <c r="BP99" s="32">
        <f t="shared" ca="1" si="48"/>
        <v>-6558.0199999999913</v>
      </c>
      <c r="BQ99" s="32">
        <f t="shared" ca="1" si="49"/>
        <v>-3492.0900000000188</v>
      </c>
      <c r="BR99" s="32">
        <f t="shared" ca="1" si="50"/>
        <v>-5676.8800000000247</v>
      </c>
      <c r="BS99" s="32">
        <f t="shared" ca="1" si="51"/>
        <v>-6499.7600000000011</v>
      </c>
      <c r="BT99" s="32">
        <f t="shared" ca="1" si="52"/>
        <v>-14401.22999999999</v>
      </c>
      <c r="BU99" s="32">
        <f t="shared" ca="1" si="53"/>
        <v>-9821.0199999999622</v>
      </c>
      <c r="BV99" s="32">
        <f t="shared" ca="1" si="54"/>
        <v>-6471.7000000000016</v>
      </c>
      <c r="BW99" s="32">
        <f t="shared" ca="1" si="55"/>
        <v>-10703.859999999979</v>
      </c>
      <c r="BX99" s="32">
        <f t="shared" ca="1" si="56"/>
        <v>-4501.8199999999952</v>
      </c>
    </row>
    <row r="100" spans="1:76" x14ac:dyDescent="0.25">
      <c r="A100" t="s">
        <v>457</v>
      </c>
      <c r="B100" s="1" t="s">
        <v>401</v>
      </c>
      <c r="C100" t="str">
        <f t="shared" ca="1" si="33"/>
        <v>SPCIMP</v>
      </c>
      <c r="D100" t="str">
        <f t="shared" ca="1" si="34"/>
        <v>Alberta-Saskatchewan Intertie - Import</v>
      </c>
      <c r="E100" s="31">
        <f ca="1">'Module C Corrected'!CW100-'Module C Initial'!CW100</f>
        <v>3680.8399999999965</v>
      </c>
      <c r="F100" s="31">
        <f ca="1">'Module C Corrected'!CX100-'Module C Initial'!CX100</f>
        <v>4395.0000000000146</v>
      </c>
      <c r="G100" s="31">
        <f ca="1">'Module C Corrected'!CY100-'Module C Initial'!CY100</f>
        <v>3785.1199999999808</v>
      </c>
      <c r="H100" s="31">
        <f ca="1">'Module C Corrected'!CZ100-'Module C Initial'!CZ100</f>
        <v>4085.9199999999983</v>
      </c>
      <c r="I100" s="31">
        <f ca="1">'Module C Corrected'!DA100-'Module C Initial'!DA100</f>
        <v>1583.6700000000055</v>
      </c>
      <c r="J100" s="31">
        <f ca="1">'Module C Corrected'!DB100-'Module C Initial'!DB100</f>
        <v>2385.9599999999991</v>
      </c>
      <c r="K100" s="31">
        <f ca="1">'Module C Corrected'!DC100-'Module C Initial'!DC100</f>
        <v>2791.2100000000046</v>
      </c>
      <c r="L100" s="31">
        <f ca="1">'Module C Corrected'!DD100-'Module C Initial'!DD100</f>
        <v>0.40000000000000036</v>
      </c>
      <c r="M100" s="31">
        <f ca="1">'Module C Corrected'!DE100-'Module C Initial'!DE100</f>
        <v>1540.9300000000003</v>
      </c>
      <c r="N100" s="31">
        <f ca="1">'Module C Corrected'!DF100-'Module C Initial'!DF100</f>
        <v>91.739999999999782</v>
      </c>
      <c r="O100" s="31">
        <f ca="1">'Module C Corrected'!DG100-'Module C Initial'!DG100</f>
        <v>3.0300000000000011</v>
      </c>
      <c r="P100" s="31">
        <f ca="1">'Module C Corrected'!DH100-'Module C Initial'!DH100</f>
        <v>12.70999999999998</v>
      </c>
      <c r="Q100" s="32">
        <f ca="1">'Module C Corrected'!DI100-'Module C Initial'!DI100</f>
        <v>184.05000000000018</v>
      </c>
      <c r="R100" s="32">
        <f ca="1">'Module C Corrected'!DJ100-'Module C Initial'!DJ100</f>
        <v>219.75</v>
      </c>
      <c r="S100" s="32">
        <f ca="1">'Module C Corrected'!DK100-'Module C Initial'!DK100</f>
        <v>189.26000000000022</v>
      </c>
      <c r="T100" s="32">
        <f ca="1">'Module C Corrected'!DL100-'Module C Initial'!DL100</f>
        <v>204.28999999999996</v>
      </c>
      <c r="U100" s="32">
        <f ca="1">'Module C Corrected'!DM100-'Module C Initial'!DM100</f>
        <v>79.190000000000055</v>
      </c>
      <c r="V100" s="32">
        <f ca="1">'Module C Corrected'!DN100-'Module C Initial'!DN100</f>
        <v>119.29999999999995</v>
      </c>
      <c r="W100" s="32">
        <f ca="1">'Module C Corrected'!DO100-'Module C Initial'!DO100</f>
        <v>139.55999999999995</v>
      </c>
      <c r="X100" s="32">
        <f ca="1">'Module C Corrected'!DP100-'Module C Initial'!DP100</f>
        <v>2.0000000000000004E-2</v>
      </c>
      <c r="Y100" s="32">
        <f ca="1">'Module C Corrected'!DQ100-'Module C Initial'!DQ100</f>
        <v>77.04000000000002</v>
      </c>
      <c r="Z100" s="32">
        <f ca="1">'Module C Corrected'!DR100-'Module C Initial'!DR100</f>
        <v>4.59</v>
      </c>
      <c r="AA100" s="32">
        <f ca="1">'Module C Corrected'!DS100-'Module C Initial'!DS100</f>
        <v>0.14999999999999991</v>
      </c>
      <c r="AB100" s="32">
        <f ca="1">'Module C Corrected'!DT100-'Module C Initial'!DT100</f>
        <v>0.63999999999999968</v>
      </c>
      <c r="AC100" s="31">
        <f ca="1">'Module C Corrected'!DU100-'Module C Initial'!DU100</f>
        <v>1002.3199999999997</v>
      </c>
      <c r="AD100" s="31">
        <f ca="1">'Module C Corrected'!DV100-'Module C Initial'!DV100</f>
        <v>1186.5300000000007</v>
      </c>
      <c r="AE100" s="31">
        <f ca="1">'Module C Corrected'!DW100-'Module C Initial'!DW100</f>
        <v>1013.8900000000012</v>
      </c>
      <c r="AF100" s="31">
        <f ca="1">'Module C Corrected'!DX100-'Module C Initial'!DX100</f>
        <v>1084.92</v>
      </c>
      <c r="AG100" s="31">
        <f ca="1">'Module C Corrected'!DY100-'Module C Initial'!DY100</f>
        <v>416.93000000000029</v>
      </c>
      <c r="AH100" s="31">
        <f ca="1">'Module C Corrected'!DZ100-'Module C Initial'!DZ100</f>
        <v>622.56999999999971</v>
      </c>
      <c r="AI100" s="31">
        <f ca="1">'Module C Corrected'!EA100-'Module C Initial'!EA100</f>
        <v>722.01000000000022</v>
      </c>
      <c r="AJ100" s="31">
        <f ca="1">'Module C Corrected'!EB100-'Module C Initial'!EB100</f>
        <v>0.10000000000000009</v>
      </c>
      <c r="AK100" s="31">
        <f ca="1">'Module C Corrected'!EC100-'Module C Initial'!EC100</f>
        <v>391.39000000000033</v>
      </c>
      <c r="AL100" s="31">
        <f ca="1">'Module C Corrected'!ED100-'Module C Initial'!ED100</f>
        <v>23.099999999999994</v>
      </c>
      <c r="AM100" s="31">
        <f ca="1">'Module C Corrected'!EE100-'Module C Initial'!EE100</f>
        <v>0.75999999999999979</v>
      </c>
      <c r="AN100" s="31">
        <f ca="1">'Module C Corrected'!EF100-'Module C Initial'!EF100</f>
        <v>3.1400000000000006</v>
      </c>
      <c r="AO100" s="32">
        <f t="shared" ca="1" si="32"/>
        <v>4867.2099999999964</v>
      </c>
      <c r="AP100" s="32">
        <f t="shared" ca="1" si="32"/>
        <v>5801.2800000000152</v>
      </c>
      <c r="AQ100" s="32">
        <f t="shared" ca="1" si="32"/>
        <v>4988.2699999999822</v>
      </c>
      <c r="AR100" s="32">
        <f t="shared" ca="1" si="32"/>
        <v>5375.1299999999983</v>
      </c>
      <c r="AS100" s="32">
        <f t="shared" ca="1" si="32"/>
        <v>2079.7900000000059</v>
      </c>
      <c r="AT100" s="32">
        <f t="shared" ca="1" si="32"/>
        <v>3127.829999999999</v>
      </c>
      <c r="AU100" s="32">
        <f t="shared" ca="1" si="59"/>
        <v>3652.7800000000047</v>
      </c>
      <c r="AV100" s="32">
        <f t="shared" ca="1" si="59"/>
        <v>0.52000000000000046</v>
      </c>
      <c r="AW100" s="32">
        <f t="shared" ca="1" si="59"/>
        <v>2009.3600000000006</v>
      </c>
      <c r="AX100" s="32">
        <f t="shared" ca="1" si="59"/>
        <v>119.42999999999978</v>
      </c>
      <c r="AY100" s="32">
        <f t="shared" ca="1" si="59"/>
        <v>3.9400000000000008</v>
      </c>
      <c r="AZ100" s="32">
        <f t="shared" ca="1" si="59"/>
        <v>16.489999999999981</v>
      </c>
      <c r="BA100" s="31">
        <f t="shared" ca="1" si="57"/>
        <v>61.11</v>
      </c>
      <c r="BB100" s="31">
        <f t="shared" ca="1" si="35"/>
        <v>72.97</v>
      </c>
      <c r="BC100" s="31">
        <f t="shared" ca="1" si="36"/>
        <v>62.84</v>
      </c>
      <c r="BD100" s="31">
        <f t="shared" ca="1" si="37"/>
        <v>67.84</v>
      </c>
      <c r="BE100" s="31">
        <f t="shared" ca="1" si="38"/>
        <v>26.29</v>
      </c>
      <c r="BF100" s="31">
        <f t="shared" ca="1" si="39"/>
        <v>39.61</v>
      </c>
      <c r="BG100" s="31">
        <f t="shared" ca="1" si="40"/>
        <v>46.34</v>
      </c>
      <c r="BH100" s="31">
        <f t="shared" ca="1" si="41"/>
        <v>0.01</v>
      </c>
      <c r="BI100" s="31">
        <f t="shared" ca="1" si="42"/>
        <v>25.58</v>
      </c>
      <c r="BJ100" s="31">
        <f t="shared" ca="1" si="43"/>
        <v>1.52</v>
      </c>
      <c r="BK100" s="31">
        <f t="shared" ca="1" si="44"/>
        <v>0.05</v>
      </c>
      <c r="BL100" s="31">
        <f t="shared" ca="1" si="45"/>
        <v>0.21</v>
      </c>
      <c r="BM100" s="32">
        <f t="shared" ca="1" si="58"/>
        <v>4928.3199999999961</v>
      </c>
      <c r="BN100" s="32">
        <f t="shared" ca="1" si="46"/>
        <v>5874.2500000000155</v>
      </c>
      <c r="BO100" s="32">
        <f t="shared" ca="1" si="47"/>
        <v>5051.1099999999824</v>
      </c>
      <c r="BP100" s="32">
        <f t="shared" ca="1" si="48"/>
        <v>5442.9699999999984</v>
      </c>
      <c r="BQ100" s="32">
        <f t="shared" ca="1" si="49"/>
        <v>2106.0800000000058</v>
      </c>
      <c r="BR100" s="32">
        <f t="shared" ca="1" si="50"/>
        <v>3167.4399999999991</v>
      </c>
      <c r="BS100" s="32">
        <f t="shared" ca="1" si="51"/>
        <v>3699.1200000000049</v>
      </c>
      <c r="BT100" s="32">
        <f t="shared" ca="1" si="52"/>
        <v>0.53000000000000047</v>
      </c>
      <c r="BU100" s="32">
        <f t="shared" ca="1" si="53"/>
        <v>2034.9400000000005</v>
      </c>
      <c r="BV100" s="32">
        <f t="shared" ca="1" si="54"/>
        <v>120.94999999999978</v>
      </c>
      <c r="BW100" s="32">
        <f t="shared" ca="1" si="55"/>
        <v>3.9900000000000007</v>
      </c>
      <c r="BX100" s="32">
        <f t="shared" ca="1" si="56"/>
        <v>16.699999999999982</v>
      </c>
    </row>
    <row r="101" spans="1:76" x14ac:dyDescent="0.25">
      <c r="A101" t="s">
        <v>474</v>
      </c>
      <c r="B101" s="1" t="s">
        <v>278</v>
      </c>
      <c r="C101" t="str">
        <f t="shared" ca="1" si="33"/>
        <v>RB1</v>
      </c>
      <c r="D101" t="str">
        <f t="shared" ca="1" si="34"/>
        <v>Rainbow #1</v>
      </c>
      <c r="E101" s="31">
        <f ca="1">'Module C Corrected'!CW101-'Module C Initial'!CW101</f>
        <v>0</v>
      </c>
      <c r="F101" s="31">
        <f ca="1">'Module C Corrected'!CX101-'Module C Initial'!CX101</f>
        <v>0</v>
      </c>
      <c r="G101" s="31">
        <f ca="1">'Module C Corrected'!CY101-'Module C Initial'!CY101</f>
        <v>0</v>
      </c>
      <c r="H101" s="31">
        <f ca="1">'Module C Corrected'!CZ101-'Module C Initial'!CZ101</f>
        <v>0</v>
      </c>
      <c r="I101" s="31">
        <f ca="1">'Module C Corrected'!DA101-'Module C Initial'!DA101</f>
        <v>0</v>
      </c>
      <c r="J101" s="31">
        <f ca="1">'Module C Corrected'!DB101-'Module C Initial'!DB101</f>
        <v>0</v>
      </c>
      <c r="K101" s="31">
        <f ca="1">'Module C Corrected'!DC101-'Module C Initial'!DC101</f>
        <v>0</v>
      </c>
      <c r="L101" s="31">
        <f ca="1">'Module C Corrected'!DD101-'Module C Initial'!DD101</f>
        <v>0</v>
      </c>
      <c r="M101" s="31">
        <f ca="1">'Module C Corrected'!DE101-'Module C Initial'!DE101</f>
        <v>0</v>
      </c>
      <c r="N101" s="31">
        <f ca="1">'Module C Corrected'!DF101-'Module C Initial'!DF101</f>
        <v>0</v>
      </c>
      <c r="O101" s="31">
        <f ca="1">'Module C Corrected'!DG101-'Module C Initial'!DG101</f>
        <v>0</v>
      </c>
      <c r="P101" s="31">
        <f ca="1">'Module C Corrected'!DH101-'Module C Initial'!DH101</f>
        <v>0</v>
      </c>
      <c r="Q101" s="32">
        <f ca="1">'Module C Corrected'!DI101-'Module C Initial'!DI101</f>
        <v>0</v>
      </c>
      <c r="R101" s="32">
        <f ca="1">'Module C Corrected'!DJ101-'Module C Initial'!DJ101</f>
        <v>0</v>
      </c>
      <c r="S101" s="32">
        <f ca="1">'Module C Corrected'!DK101-'Module C Initial'!DK101</f>
        <v>0</v>
      </c>
      <c r="T101" s="32">
        <f ca="1">'Module C Corrected'!DL101-'Module C Initial'!DL101</f>
        <v>0</v>
      </c>
      <c r="U101" s="32">
        <f ca="1">'Module C Corrected'!DM101-'Module C Initial'!DM101</f>
        <v>0</v>
      </c>
      <c r="V101" s="32">
        <f ca="1">'Module C Corrected'!DN101-'Module C Initial'!DN101</f>
        <v>0</v>
      </c>
      <c r="W101" s="32">
        <f ca="1">'Module C Corrected'!DO101-'Module C Initial'!DO101</f>
        <v>0</v>
      </c>
      <c r="X101" s="32">
        <f ca="1">'Module C Corrected'!DP101-'Module C Initial'!DP101</f>
        <v>0</v>
      </c>
      <c r="Y101" s="32">
        <f ca="1">'Module C Corrected'!DQ101-'Module C Initial'!DQ101</f>
        <v>0</v>
      </c>
      <c r="Z101" s="32">
        <f ca="1">'Module C Corrected'!DR101-'Module C Initial'!DR101</f>
        <v>0</v>
      </c>
      <c r="AA101" s="32">
        <f ca="1">'Module C Corrected'!DS101-'Module C Initial'!DS101</f>
        <v>0</v>
      </c>
      <c r="AB101" s="32">
        <f ca="1">'Module C Corrected'!DT101-'Module C Initial'!DT101</f>
        <v>0</v>
      </c>
      <c r="AC101" s="31">
        <f ca="1">'Module C Corrected'!DU101-'Module C Initial'!DU101</f>
        <v>0</v>
      </c>
      <c r="AD101" s="31">
        <f ca="1">'Module C Corrected'!DV101-'Module C Initial'!DV101</f>
        <v>0</v>
      </c>
      <c r="AE101" s="31">
        <f ca="1">'Module C Corrected'!DW101-'Module C Initial'!DW101</f>
        <v>0</v>
      </c>
      <c r="AF101" s="31">
        <f ca="1">'Module C Corrected'!DX101-'Module C Initial'!DX101</f>
        <v>0</v>
      </c>
      <c r="AG101" s="31">
        <f ca="1">'Module C Corrected'!DY101-'Module C Initial'!DY101</f>
        <v>0</v>
      </c>
      <c r="AH101" s="31">
        <f ca="1">'Module C Corrected'!DZ101-'Module C Initial'!DZ101</f>
        <v>0</v>
      </c>
      <c r="AI101" s="31">
        <f ca="1">'Module C Corrected'!EA101-'Module C Initial'!EA101</f>
        <v>0</v>
      </c>
      <c r="AJ101" s="31">
        <f ca="1">'Module C Corrected'!EB101-'Module C Initial'!EB101</f>
        <v>0</v>
      </c>
      <c r="AK101" s="31">
        <f ca="1">'Module C Corrected'!EC101-'Module C Initial'!EC101</f>
        <v>0</v>
      </c>
      <c r="AL101" s="31">
        <f ca="1">'Module C Corrected'!ED101-'Module C Initial'!ED101</f>
        <v>0</v>
      </c>
      <c r="AM101" s="31">
        <f ca="1">'Module C Corrected'!EE101-'Module C Initial'!EE101</f>
        <v>0</v>
      </c>
      <c r="AN101" s="31">
        <f ca="1">'Module C Corrected'!EF101-'Module C Initial'!EF101</f>
        <v>0</v>
      </c>
      <c r="AO101" s="32">
        <f t="shared" ca="1" si="32"/>
        <v>0</v>
      </c>
      <c r="AP101" s="32">
        <f t="shared" ca="1" si="32"/>
        <v>0</v>
      </c>
      <c r="AQ101" s="32">
        <f t="shared" ca="1" si="32"/>
        <v>0</v>
      </c>
      <c r="AR101" s="32">
        <f t="shared" ca="1" si="32"/>
        <v>0</v>
      </c>
      <c r="AS101" s="32">
        <f t="shared" ca="1" si="32"/>
        <v>0</v>
      </c>
      <c r="AT101" s="32">
        <f t="shared" ca="1" si="32"/>
        <v>0</v>
      </c>
      <c r="AU101" s="32">
        <f t="shared" ca="1" si="59"/>
        <v>0</v>
      </c>
      <c r="AV101" s="32">
        <f t="shared" ca="1" si="59"/>
        <v>0</v>
      </c>
      <c r="AW101" s="32">
        <f t="shared" ca="1" si="59"/>
        <v>0</v>
      </c>
      <c r="AX101" s="32">
        <f t="shared" ca="1" si="59"/>
        <v>0</v>
      </c>
      <c r="AY101" s="32">
        <f t="shared" ca="1" si="59"/>
        <v>0</v>
      </c>
      <c r="AZ101" s="32">
        <f t="shared" ca="1" si="59"/>
        <v>0</v>
      </c>
      <c r="BA101" s="31">
        <f t="shared" ca="1" si="57"/>
        <v>0</v>
      </c>
      <c r="BB101" s="31">
        <f t="shared" ca="1" si="35"/>
        <v>0</v>
      </c>
      <c r="BC101" s="31">
        <f t="shared" ca="1" si="36"/>
        <v>0</v>
      </c>
      <c r="BD101" s="31">
        <f t="shared" ca="1" si="37"/>
        <v>0</v>
      </c>
      <c r="BE101" s="31">
        <f t="shared" ca="1" si="38"/>
        <v>0</v>
      </c>
      <c r="BF101" s="31">
        <f t="shared" ca="1" si="39"/>
        <v>0</v>
      </c>
      <c r="BG101" s="31">
        <f t="shared" ca="1" si="40"/>
        <v>0</v>
      </c>
      <c r="BH101" s="31">
        <f t="shared" ca="1" si="41"/>
        <v>0</v>
      </c>
      <c r="BI101" s="31">
        <f t="shared" ca="1" si="42"/>
        <v>0</v>
      </c>
      <c r="BJ101" s="31">
        <f t="shared" ca="1" si="43"/>
        <v>0</v>
      </c>
      <c r="BK101" s="31">
        <f t="shared" ca="1" si="44"/>
        <v>0</v>
      </c>
      <c r="BL101" s="31">
        <f t="shared" ca="1" si="45"/>
        <v>0</v>
      </c>
      <c r="BM101" s="32">
        <f t="shared" ca="1" si="58"/>
        <v>0</v>
      </c>
      <c r="BN101" s="32">
        <f t="shared" ca="1" si="46"/>
        <v>0</v>
      </c>
      <c r="BO101" s="32">
        <f t="shared" ca="1" si="47"/>
        <v>0</v>
      </c>
      <c r="BP101" s="32">
        <f t="shared" ca="1" si="48"/>
        <v>0</v>
      </c>
      <c r="BQ101" s="32">
        <f t="shared" ca="1" si="49"/>
        <v>0</v>
      </c>
      <c r="BR101" s="32">
        <f t="shared" ca="1" si="50"/>
        <v>0</v>
      </c>
      <c r="BS101" s="32">
        <f t="shared" ca="1" si="51"/>
        <v>0</v>
      </c>
      <c r="BT101" s="32">
        <f t="shared" ca="1" si="52"/>
        <v>0</v>
      </c>
      <c r="BU101" s="32">
        <f t="shared" ca="1" si="53"/>
        <v>0</v>
      </c>
      <c r="BV101" s="32">
        <f t="shared" ca="1" si="54"/>
        <v>0</v>
      </c>
      <c r="BW101" s="32">
        <f t="shared" ca="1" si="55"/>
        <v>0</v>
      </c>
      <c r="BX101" s="32">
        <f t="shared" ca="1" si="56"/>
        <v>0</v>
      </c>
    </row>
    <row r="102" spans="1:76" x14ac:dyDescent="0.25">
      <c r="A102" t="s">
        <v>474</v>
      </c>
      <c r="B102" s="1" t="s">
        <v>280</v>
      </c>
      <c r="C102" t="str">
        <f t="shared" ca="1" si="33"/>
        <v>RB2</v>
      </c>
      <c r="D102" t="str">
        <f t="shared" ca="1" si="34"/>
        <v>Rainbow #2</v>
      </c>
      <c r="E102" s="31">
        <f ca="1">'Module C Corrected'!CW102-'Module C Initial'!CW102</f>
        <v>456.17999999999984</v>
      </c>
      <c r="F102" s="31">
        <f ca="1">'Module C Corrected'!CX102-'Module C Initial'!CX102</f>
        <v>1243.3899999999994</v>
      </c>
      <c r="G102" s="31">
        <f ca="1">'Module C Corrected'!CY102-'Module C Initial'!CY102</f>
        <v>352.21000000000004</v>
      </c>
      <c r="H102" s="31">
        <f ca="1">'Module C Corrected'!CZ102-'Module C Initial'!CZ102</f>
        <v>54.899999999999977</v>
      </c>
      <c r="I102" s="31">
        <f ca="1">'Module C Corrected'!DA102-'Module C Initial'!DA102</f>
        <v>130.26999999999998</v>
      </c>
      <c r="J102" s="31">
        <f ca="1">'Module C Corrected'!DB102-'Module C Initial'!DB102</f>
        <v>844.22999999999956</v>
      </c>
      <c r="K102" s="31">
        <f ca="1">'Module C Corrected'!DC102-'Module C Initial'!DC102</f>
        <v>1331.7700000000004</v>
      </c>
      <c r="L102" s="31">
        <f ca="1">'Module C Corrected'!DD102-'Module C Initial'!DD102</f>
        <v>2987.2900000000009</v>
      </c>
      <c r="M102" s="31">
        <f ca="1">'Module C Corrected'!DE102-'Module C Initial'!DE102</f>
        <v>81.279999999999973</v>
      </c>
      <c r="N102" s="31">
        <f ca="1">'Module C Corrected'!DF102-'Module C Initial'!DF102</f>
        <v>1174.3100000000013</v>
      </c>
      <c r="O102" s="31">
        <f ca="1">'Module C Corrected'!DG102-'Module C Initial'!DG102</f>
        <v>2233.3900000000067</v>
      </c>
      <c r="P102" s="31">
        <f ca="1">'Module C Corrected'!DH102-'Module C Initial'!DH102</f>
        <v>955.57999999999993</v>
      </c>
      <c r="Q102" s="32">
        <f ca="1">'Module C Corrected'!DI102-'Module C Initial'!DI102</f>
        <v>22.810000000000002</v>
      </c>
      <c r="R102" s="32">
        <f ca="1">'Module C Corrected'!DJ102-'Module C Initial'!DJ102</f>
        <v>62.170000000000016</v>
      </c>
      <c r="S102" s="32">
        <f ca="1">'Module C Corrected'!DK102-'Module C Initial'!DK102</f>
        <v>17.610000000000014</v>
      </c>
      <c r="T102" s="32">
        <f ca="1">'Module C Corrected'!DL102-'Module C Initial'!DL102</f>
        <v>2.75</v>
      </c>
      <c r="U102" s="32">
        <f ca="1">'Module C Corrected'!DM102-'Module C Initial'!DM102</f>
        <v>6.5100000000000051</v>
      </c>
      <c r="V102" s="32">
        <f ca="1">'Module C Corrected'!DN102-'Module C Initial'!DN102</f>
        <v>42.20999999999998</v>
      </c>
      <c r="W102" s="32">
        <f ca="1">'Module C Corrected'!DO102-'Module C Initial'!DO102</f>
        <v>66.590000000000032</v>
      </c>
      <c r="X102" s="32">
        <f ca="1">'Module C Corrected'!DP102-'Module C Initial'!DP102</f>
        <v>149.36000000000013</v>
      </c>
      <c r="Y102" s="32">
        <f ca="1">'Module C Corrected'!DQ102-'Module C Initial'!DQ102</f>
        <v>4.0600000000000023</v>
      </c>
      <c r="Z102" s="32">
        <f ca="1">'Module C Corrected'!DR102-'Module C Initial'!DR102</f>
        <v>58.710000000000036</v>
      </c>
      <c r="AA102" s="32">
        <f ca="1">'Module C Corrected'!DS102-'Module C Initial'!DS102</f>
        <v>111.67000000000007</v>
      </c>
      <c r="AB102" s="32">
        <f ca="1">'Module C Corrected'!DT102-'Module C Initial'!DT102</f>
        <v>47.779999999999973</v>
      </c>
      <c r="AC102" s="31">
        <f ca="1">'Module C Corrected'!DU102-'Module C Initial'!DU102</f>
        <v>124.22000000000003</v>
      </c>
      <c r="AD102" s="31">
        <f ca="1">'Module C Corrected'!DV102-'Module C Initial'!DV102</f>
        <v>335.67999999999984</v>
      </c>
      <c r="AE102" s="31">
        <f ca="1">'Module C Corrected'!DW102-'Module C Initial'!DW102</f>
        <v>94.350000000000023</v>
      </c>
      <c r="AF102" s="31">
        <f ca="1">'Module C Corrected'!DX102-'Module C Initial'!DX102</f>
        <v>14.580000000000013</v>
      </c>
      <c r="AG102" s="31">
        <f ca="1">'Module C Corrected'!DY102-'Module C Initial'!DY102</f>
        <v>34.29000000000002</v>
      </c>
      <c r="AH102" s="31">
        <f ca="1">'Module C Corrected'!DZ102-'Module C Initial'!DZ102</f>
        <v>220.29000000000042</v>
      </c>
      <c r="AI102" s="31">
        <f ca="1">'Module C Corrected'!EA102-'Module C Initial'!EA102</f>
        <v>344.48999999999978</v>
      </c>
      <c r="AJ102" s="31">
        <f ca="1">'Module C Corrected'!EB102-'Module C Initial'!EB102</f>
        <v>765.75</v>
      </c>
      <c r="AK102" s="31">
        <f ca="1">'Module C Corrected'!EC102-'Module C Initial'!EC102</f>
        <v>20.650000000000034</v>
      </c>
      <c r="AL102" s="31">
        <f ca="1">'Module C Corrected'!ED102-'Module C Initial'!ED102</f>
        <v>295.62000000000035</v>
      </c>
      <c r="AM102" s="31">
        <f ca="1">'Module C Corrected'!EE102-'Module C Initial'!EE102</f>
        <v>557.01000000000022</v>
      </c>
      <c r="AN102" s="31">
        <f ca="1">'Module C Corrected'!EF102-'Module C Initial'!EF102</f>
        <v>236.17000000000007</v>
      </c>
      <c r="AO102" s="32">
        <f t="shared" ca="1" si="32"/>
        <v>603.20999999999981</v>
      </c>
      <c r="AP102" s="32">
        <f t="shared" ca="1" si="32"/>
        <v>1641.2399999999993</v>
      </c>
      <c r="AQ102" s="32">
        <f t="shared" ca="1" si="32"/>
        <v>464.17000000000007</v>
      </c>
      <c r="AR102" s="32">
        <f t="shared" ca="1" si="32"/>
        <v>72.22999999999999</v>
      </c>
      <c r="AS102" s="32">
        <f t="shared" ca="1" si="32"/>
        <v>171.07</v>
      </c>
      <c r="AT102" s="32">
        <f t="shared" ca="1" si="32"/>
        <v>1106.73</v>
      </c>
      <c r="AU102" s="32">
        <f t="shared" ca="1" si="59"/>
        <v>1742.8500000000004</v>
      </c>
      <c r="AV102" s="32">
        <f t="shared" ca="1" si="59"/>
        <v>3902.400000000001</v>
      </c>
      <c r="AW102" s="32">
        <f t="shared" ca="1" si="59"/>
        <v>105.99000000000001</v>
      </c>
      <c r="AX102" s="32">
        <f t="shared" ca="1" si="59"/>
        <v>1528.6400000000017</v>
      </c>
      <c r="AY102" s="32">
        <f t="shared" ca="1" si="59"/>
        <v>2902.070000000007</v>
      </c>
      <c r="AZ102" s="32">
        <f t="shared" ca="1" si="59"/>
        <v>1239.53</v>
      </c>
      <c r="BA102" s="31">
        <f t="shared" ca="1" si="57"/>
        <v>7.57</v>
      </c>
      <c r="BB102" s="31">
        <f t="shared" ca="1" si="35"/>
        <v>20.64</v>
      </c>
      <c r="BC102" s="31">
        <f t="shared" ca="1" si="36"/>
        <v>5.85</v>
      </c>
      <c r="BD102" s="31">
        <f t="shared" ca="1" si="37"/>
        <v>0.91</v>
      </c>
      <c r="BE102" s="31">
        <f t="shared" ca="1" si="38"/>
        <v>2.16</v>
      </c>
      <c r="BF102" s="31">
        <f t="shared" ca="1" si="39"/>
        <v>14.02</v>
      </c>
      <c r="BG102" s="31">
        <f t="shared" ca="1" si="40"/>
        <v>22.11</v>
      </c>
      <c r="BH102" s="31">
        <f t="shared" ca="1" si="41"/>
        <v>49.6</v>
      </c>
      <c r="BI102" s="31">
        <f t="shared" ca="1" si="42"/>
        <v>1.35</v>
      </c>
      <c r="BJ102" s="31">
        <f t="shared" ca="1" si="43"/>
        <v>19.5</v>
      </c>
      <c r="BK102" s="31">
        <f t="shared" ca="1" si="44"/>
        <v>37.08</v>
      </c>
      <c r="BL102" s="31">
        <f t="shared" ca="1" si="45"/>
        <v>15.87</v>
      </c>
      <c r="BM102" s="32">
        <f t="shared" ca="1" si="58"/>
        <v>610.77999999999986</v>
      </c>
      <c r="BN102" s="32">
        <f t="shared" ca="1" si="46"/>
        <v>1661.8799999999994</v>
      </c>
      <c r="BO102" s="32">
        <f t="shared" ca="1" si="47"/>
        <v>470.0200000000001</v>
      </c>
      <c r="BP102" s="32">
        <f t="shared" ca="1" si="48"/>
        <v>73.139999999999986</v>
      </c>
      <c r="BQ102" s="32">
        <f t="shared" ca="1" si="49"/>
        <v>173.23</v>
      </c>
      <c r="BR102" s="32">
        <f t="shared" ca="1" si="50"/>
        <v>1120.75</v>
      </c>
      <c r="BS102" s="32">
        <f t="shared" ca="1" si="51"/>
        <v>1764.9600000000003</v>
      </c>
      <c r="BT102" s="32">
        <f t="shared" ca="1" si="52"/>
        <v>3952.0000000000009</v>
      </c>
      <c r="BU102" s="32">
        <f t="shared" ca="1" si="53"/>
        <v>107.34</v>
      </c>
      <c r="BV102" s="32">
        <f t="shared" ca="1" si="54"/>
        <v>1548.1400000000017</v>
      </c>
      <c r="BW102" s="32">
        <f t="shared" ca="1" si="55"/>
        <v>2939.1500000000069</v>
      </c>
      <c r="BX102" s="32">
        <f t="shared" ca="1" si="56"/>
        <v>1255.3999999999999</v>
      </c>
    </row>
    <row r="103" spans="1:76" x14ac:dyDescent="0.25">
      <c r="A103" t="s">
        <v>474</v>
      </c>
      <c r="B103" s="1" t="s">
        <v>282</v>
      </c>
      <c r="C103" t="str">
        <f t="shared" ca="1" si="33"/>
        <v>RB3</v>
      </c>
      <c r="D103" t="str">
        <f t="shared" ca="1" si="34"/>
        <v>Rainbow #3</v>
      </c>
      <c r="E103" s="31">
        <f ca="1">'Module C Corrected'!CW103-'Module C Initial'!CW103</f>
        <v>0</v>
      </c>
      <c r="F103" s="31">
        <f ca="1">'Module C Corrected'!CX103-'Module C Initial'!CX103</f>
        <v>0</v>
      </c>
      <c r="G103" s="31">
        <f ca="1">'Module C Corrected'!CY103-'Module C Initial'!CY103</f>
        <v>0</v>
      </c>
      <c r="H103" s="31">
        <f ca="1">'Module C Corrected'!CZ103-'Module C Initial'!CZ103</f>
        <v>0</v>
      </c>
      <c r="I103" s="31">
        <f ca="1">'Module C Corrected'!DA103-'Module C Initial'!DA103</f>
        <v>0</v>
      </c>
      <c r="J103" s="31">
        <f ca="1">'Module C Corrected'!DB103-'Module C Initial'!DB103</f>
        <v>0</v>
      </c>
      <c r="K103" s="31">
        <f ca="1">'Module C Corrected'!DC103-'Module C Initial'!DC103</f>
        <v>0</v>
      </c>
      <c r="L103" s="31">
        <f ca="1">'Module C Corrected'!DD103-'Module C Initial'!DD103</f>
        <v>0</v>
      </c>
      <c r="M103" s="31">
        <f ca="1">'Module C Corrected'!DE103-'Module C Initial'!DE103</f>
        <v>0</v>
      </c>
      <c r="N103" s="31">
        <f ca="1">'Module C Corrected'!DF103-'Module C Initial'!DF103</f>
        <v>0</v>
      </c>
      <c r="O103" s="31">
        <f ca="1">'Module C Corrected'!DG103-'Module C Initial'!DG103</f>
        <v>0</v>
      </c>
      <c r="P103" s="31">
        <f ca="1">'Module C Corrected'!DH103-'Module C Initial'!DH103</f>
        <v>0</v>
      </c>
      <c r="Q103" s="32">
        <f ca="1">'Module C Corrected'!DI103-'Module C Initial'!DI103</f>
        <v>0</v>
      </c>
      <c r="R103" s="32">
        <f ca="1">'Module C Corrected'!DJ103-'Module C Initial'!DJ103</f>
        <v>0</v>
      </c>
      <c r="S103" s="32">
        <f ca="1">'Module C Corrected'!DK103-'Module C Initial'!DK103</f>
        <v>0</v>
      </c>
      <c r="T103" s="32">
        <f ca="1">'Module C Corrected'!DL103-'Module C Initial'!DL103</f>
        <v>0</v>
      </c>
      <c r="U103" s="32">
        <f ca="1">'Module C Corrected'!DM103-'Module C Initial'!DM103</f>
        <v>0</v>
      </c>
      <c r="V103" s="32">
        <f ca="1">'Module C Corrected'!DN103-'Module C Initial'!DN103</f>
        <v>0</v>
      </c>
      <c r="W103" s="32">
        <f ca="1">'Module C Corrected'!DO103-'Module C Initial'!DO103</f>
        <v>0</v>
      </c>
      <c r="X103" s="32">
        <f ca="1">'Module C Corrected'!DP103-'Module C Initial'!DP103</f>
        <v>0</v>
      </c>
      <c r="Y103" s="32">
        <f ca="1">'Module C Corrected'!DQ103-'Module C Initial'!DQ103</f>
        <v>0</v>
      </c>
      <c r="Z103" s="32">
        <f ca="1">'Module C Corrected'!DR103-'Module C Initial'!DR103</f>
        <v>0</v>
      </c>
      <c r="AA103" s="32">
        <f ca="1">'Module C Corrected'!DS103-'Module C Initial'!DS103</f>
        <v>0</v>
      </c>
      <c r="AB103" s="32">
        <f ca="1">'Module C Corrected'!DT103-'Module C Initial'!DT103</f>
        <v>0</v>
      </c>
      <c r="AC103" s="31">
        <f ca="1">'Module C Corrected'!DU103-'Module C Initial'!DU103</f>
        <v>0</v>
      </c>
      <c r="AD103" s="31">
        <f ca="1">'Module C Corrected'!DV103-'Module C Initial'!DV103</f>
        <v>0</v>
      </c>
      <c r="AE103" s="31">
        <f ca="1">'Module C Corrected'!DW103-'Module C Initial'!DW103</f>
        <v>0</v>
      </c>
      <c r="AF103" s="31">
        <f ca="1">'Module C Corrected'!DX103-'Module C Initial'!DX103</f>
        <v>0</v>
      </c>
      <c r="AG103" s="31">
        <f ca="1">'Module C Corrected'!DY103-'Module C Initial'!DY103</f>
        <v>0</v>
      </c>
      <c r="AH103" s="31">
        <f ca="1">'Module C Corrected'!DZ103-'Module C Initial'!DZ103</f>
        <v>0</v>
      </c>
      <c r="AI103" s="31">
        <f ca="1">'Module C Corrected'!EA103-'Module C Initial'!EA103</f>
        <v>0</v>
      </c>
      <c r="AJ103" s="31">
        <f ca="1">'Module C Corrected'!EB103-'Module C Initial'!EB103</f>
        <v>0</v>
      </c>
      <c r="AK103" s="31">
        <f ca="1">'Module C Corrected'!EC103-'Module C Initial'!EC103</f>
        <v>0</v>
      </c>
      <c r="AL103" s="31">
        <f ca="1">'Module C Corrected'!ED103-'Module C Initial'!ED103</f>
        <v>0</v>
      </c>
      <c r="AM103" s="31">
        <f ca="1">'Module C Corrected'!EE103-'Module C Initial'!EE103</f>
        <v>0</v>
      </c>
      <c r="AN103" s="31">
        <f ca="1">'Module C Corrected'!EF103-'Module C Initial'!EF103</f>
        <v>0</v>
      </c>
      <c r="AO103" s="32">
        <f t="shared" ca="1" si="32"/>
        <v>0</v>
      </c>
      <c r="AP103" s="32">
        <f t="shared" ca="1" si="32"/>
        <v>0</v>
      </c>
      <c r="AQ103" s="32">
        <f t="shared" ca="1" si="32"/>
        <v>0</v>
      </c>
      <c r="AR103" s="32">
        <f t="shared" ca="1" si="32"/>
        <v>0</v>
      </c>
      <c r="AS103" s="32">
        <f t="shared" ca="1" si="32"/>
        <v>0</v>
      </c>
      <c r="AT103" s="32">
        <f t="shared" ca="1" si="32"/>
        <v>0</v>
      </c>
      <c r="AU103" s="32">
        <f t="shared" ca="1" si="59"/>
        <v>0</v>
      </c>
      <c r="AV103" s="32">
        <f t="shared" ca="1" si="59"/>
        <v>0</v>
      </c>
      <c r="AW103" s="32">
        <f t="shared" ca="1" si="59"/>
        <v>0</v>
      </c>
      <c r="AX103" s="32">
        <f t="shared" ca="1" si="59"/>
        <v>0</v>
      </c>
      <c r="AY103" s="32">
        <f t="shared" ca="1" si="59"/>
        <v>0</v>
      </c>
      <c r="AZ103" s="32">
        <f t="shared" ca="1" si="59"/>
        <v>0</v>
      </c>
      <c r="BA103" s="31">
        <f t="shared" ca="1" si="57"/>
        <v>0</v>
      </c>
      <c r="BB103" s="31">
        <f t="shared" ca="1" si="35"/>
        <v>0</v>
      </c>
      <c r="BC103" s="31">
        <f t="shared" ca="1" si="36"/>
        <v>0</v>
      </c>
      <c r="BD103" s="31">
        <f t="shared" ca="1" si="37"/>
        <v>0</v>
      </c>
      <c r="BE103" s="31">
        <f t="shared" ca="1" si="38"/>
        <v>0</v>
      </c>
      <c r="BF103" s="31">
        <f t="shared" ca="1" si="39"/>
        <v>0</v>
      </c>
      <c r="BG103" s="31">
        <f t="shared" ca="1" si="40"/>
        <v>0</v>
      </c>
      <c r="BH103" s="31">
        <f t="shared" ca="1" si="41"/>
        <v>0</v>
      </c>
      <c r="BI103" s="31">
        <f t="shared" ca="1" si="42"/>
        <v>0</v>
      </c>
      <c r="BJ103" s="31">
        <f t="shared" ca="1" si="43"/>
        <v>0</v>
      </c>
      <c r="BK103" s="31">
        <f t="shared" ca="1" si="44"/>
        <v>0</v>
      </c>
      <c r="BL103" s="31">
        <f t="shared" ca="1" si="45"/>
        <v>0</v>
      </c>
      <c r="BM103" s="32">
        <f t="shared" ca="1" si="58"/>
        <v>0</v>
      </c>
      <c r="BN103" s="32">
        <f t="shared" ca="1" si="46"/>
        <v>0</v>
      </c>
      <c r="BO103" s="32">
        <f t="shared" ca="1" si="47"/>
        <v>0</v>
      </c>
      <c r="BP103" s="32">
        <f t="shared" ca="1" si="48"/>
        <v>0</v>
      </c>
      <c r="BQ103" s="32">
        <f t="shared" ca="1" si="49"/>
        <v>0</v>
      </c>
      <c r="BR103" s="32">
        <f t="shared" ca="1" si="50"/>
        <v>0</v>
      </c>
      <c r="BS103" s="32">
        <f t="shared" ca="1" si="51"/>
        <v>0</v>
      </c>
      <c r="BT103" s="32">
        <f t="shared" ca="1" si="52"/>
        <v>0</v>
      </c>
      <c r="BU103" s="32">
        <f t="shared" ca="1" si="53"/>
        <v>0</v>
      </c>
      <c r="BV103" s="32">
        <f t="shared" ca="1" si="54"/>
        <v>0</v>
      </c>
      <c r="BW103" s="32">
        <f t="shared" ca="1" si="55"/>
        <v>0</v>
      </c>
      <c r="BX103" s="32">
        <f t="shared" ca="1" si="56"/>
        <v>0</v>
      </c>
    </row>
    <row r="104" spans="1:76" x14ac:dyDescent="0.25">
      <c r="A104" t="s">
        <v>474</v>
      </c>
      <c r="B104" s="1" t="s">
        <v>51</v>
      </c>
      <c r="C104" t="str">
        <f t="shared" ca="1" si="33"/>
        <v>RB5</v>
      </c>
      <c r="D104" t="str">
        <f t="shared" ca="1" si="34"/>
        <v>Rainbow #5</v>
      </c>
      <c r="E104" s="31">
        <f ca="1">'Module C Corrected'!CW104-'Module C Initial'!CW104</f>
        <v>1903.4499999999971</v>
      </c>
      <c r="F104" s="31">
        <f ca="1">'Module C Corrected'!CX104-'Module C Initial'!CX104</f>
        <v>2597.0599999999977</v>
      </c>
      <c r="G104" s="31">
        <f ca="1">'Module C Corrected'!CY104-'Module C Initial'!CY104</f>
        <v>1445.0699999999997</v>
      </c>
      <c r="H104" s="31">
        <f ca="1">'Module C Corrected'!CZ104-'Module C Initial'!CZ104</f>
        <v>1279.6199999999953</v>
      </c>
      <c r="I104" s="31">
        <f ca="1">'Module C Corrected'!DA104-'Module C Initial'!DA104</f>
        <v>593.36000000000058</v>
      </c>
      <c r="J104" s="31">
        <f ca="1">'Module C Corrected'!DB104-'Module C Initial'!DB104</f>
        <v>3115.539999999979</v>
      </c>
      <c r="K104" s="31">
        <f ca="1">'Module C Corrected'!DC104-'Module C Initial'!DC104</f>
        <v>2537.3000000000175</v>
      </c>
      <c r="L104" s="31">
        <f ca="1">'Module C Corrected'!DD104-'Module C Initial'!DD104</f>
        <v>5046.6100000000151</v>
      </c>
      <c r="M104" s="31">
        <f ca="1">'Module C Corrected'!DE104-'Module C Initial'!DE104</f>
        <v>3687.3100000000268</v>
      </c>
      <c r="N104" s="31">
        <f ca="1">'Module C Corrected'!DF104-'Module C Initial'!DF104</f>
        <v>2461.8699999999953</v>
      </c>
      <c r="O104" s="31">
        <f ca="1">'Module C Corrected'!DG104-'Module C Initial'!DG104</f>
        <v>4932.6900000000023</v>
      </c>
      <c r="P104" s="31">
        <f ca="1">'Module C Corrected'!DH104-'Module C Initial'!DH104</f>
        <v>1677.6800000000076</v>
      </c>
      <c r="Q104" s="32">
        <f ca="1">'Module C Corrected'!DI104-'Module C Initial'!DI104</f>
        <v>95.169999999999618</v>
      </c>
      <c r="R104" s="32">
        <f ca="1">'Module C Corrected'!DJ104-'Module C Initial'!DJ104</f>
        <v>129.84999999999945</v>
      </c>
      <c r="S104" s="32">
        <f ca="1">'Module C Corrected'!DK104-'Module C Initial'!DK104</f>
        <v>72.25</v>
      </c>
      <c r="T104" s="32">
        <f ca="1">'Module C Corrected'!DL104-'Module C Initial'!DL104</f>
        <v>63.980000000000018</v>
      </c>
      <c r="U104" s="32">
        <f ca="1">'Module C Corrected'!DM104-'Module C Initial'!DM104</f>
        <v>29.669999999999845</v>
      </c>
      <c r="V104" s="32">
        <f ca="1">'Module C Corrected'!DN104-'Module C Initial'!DN104</f>
        <v>155.76999999999953</v>
      </c>
      <c r="W104" s="32">
        <f ca="1">'Module C Corrected'!DO104-'Module C Initial'!DO104</f>
        <v>126.86000000000058</v>
      </c>
      <c r="X104" s="32">
        <f ca="1">'Module C Corrected'!DP104-'Module C Initial'!DP104</f>
        <v>252.32999999999993</v>
      </c>
      <c r="Y104" s="32">
        <f ca="1">'Module C Corrected'!DQ104-'Module C Initial'!DQ104</f>
        <v>184.35999999999876</v>
      </c>
      <c r="Z104" s="32">
        <f ca="1">'Module C Corrected'!DR104-'Module C Initial'!DR104</f>
        <v>123.09000000000015</v>
      </c>
      <c r="AA104" s="32">
        <f ca="1">'Module C Corrected'!DS104-'Module C Initial'!DS104</f>
        <v>246.64000000000124</v>
      </c>
      <c r="AB104" s="32">
        <f ca="1">'Module C Corrected'!DT104-'Module C Initial'!DT104</f>
        <v>83.890000000000327</v>
      </c>
      <c r="AC104" s="31">
        <f ca="1">'Module C Corrected'!DU104-'Module C Initial'!DU104</f>
        <v>518.31999999999971</v>
      </c>
      <c r="AD104" s="31">
        <f ca="1">'Module C Corrected'!DV104-'Module C Initial'!DV104</f>
        <v>701.12999999999738</v>
      </c>
      <c r="AE104" s="31">
        <f ca="1">'Module C Corrected'!DW104-'Module C Initial'!DW104</f>
        <v>387.07999999999993</v>
      </c>
      <c r="AF104" s="31">
        <f ca="1">'Module C Corrected'!DX104-'Module C Initial'!DX104</f>
        <v>339.77000000000044</v>
      </c>
      <c r="AG104" s="31">
        <f ca="1">'Module C Corrected'!DY104-'Module C Initial'!DY104</f>
        <v>156.21000000000004</v>
      </c>
      <c r="AH104" s="31">
        <f ca="1">'Module C Corrected'!DZ104-'Module C Initial'!DZ104</f>
        <v>812.93999999999505</v>
      </c>
      <c r="AI104" s="31">
        <f ca="1">'Module C Corrected'!EA104-'Module C Initial'!EA104</f>
        <v>656.33000000000175</v>
      </c>
      <c r="AJ104" s="31">
        <f ca="1">'Module C Corrected'!EB104-'Module C Initial'!EB104</f>
        <v>1293.6299999999974</v>
      </c>
      <c r="AK104" s="31">
        <f ca="1">'Module C Corrected'!EC104-'Module C Initial'!EC104</f>
        <v>936.56999999999971</v>
      </c>
      <c r="AL104" s="31">
        <f ca="1">'Module C Corrected'!ED104-'Module C Initial'!ED104</f>
        <v>619.75</v>
      </c>
      <c r="AM104" s="31">
        <f ca="1">'Module C Corrected'!EE104-'Module C Initial'!EE104</f>
        <v>1230.2200000000012</v>
      </c>
      <c r="AN104" s="31">
        <f ca="1">'Module C Corrected'!EF104-'Module C Initial'!EF104</f>
        <v>414.62999999999738</v>
      </c>
      <c r="AO104" s="32">
        <f t="shared" ca="1" si="32"/>
        <v>2516.9399999999964</v>
      </c>
      <c r="AP104" s="32">
        <f t="shared" ca="1" si="32"/>
        <v>3428.0399999999945</v>
      </c>
      <c r="AQ104" s="32">
        <f t="shared" ca="1" si="32"/>
        <v>1904.3999999999996</v>
      </c>
      <c r="AR104" s="32">
        <f t="shared" ca="1" si="32"/>
        <v>1683.3699999999958</v>
      </c>
      <c r="AS104" s="32">
        <f t="shared" ca="1" si="32"/>
        <v>779.24000000000046</v>
      </c>
      <c r="AT104" s="32">
        <f t="shared" ca="1" si="32"/>
        <v>4084.2499999999736</v>
      </c>
      <c r="AU104" s="32">
        <f t="shared" ca="1" si="59"/>
        <v>3320.4900000000198</v>
      </c>
      <c r="AV104" s="32">
        <f t="shared" ca="1" si="59"/>
        <v>6592.5700000000124</v>
      </c>
      <c r="AW104" s="32">
        <f t="shared" ca="1" si="59"/>
        <v>4808.2400000000252</v>
      </c>
      <c r="AX104" s="32">
        <f t="shared" ca="1" si="59"/>
        <v>3204.7099999999955</v>
      </c>
      <c r="AY104" s="32">
        <f t="shared" ca="1" si="59"/>
        <v>6409.5500000000047</v>
      </c>
      <c r="AZ104" s="32">
        <f t="shared" ca="1" si="59"/>
        <v>2176.2000000000053</v>
      </c>
      <c r="BA104" s="31">
        <f t="shared" ca="1" si="57"/>
        <v>31.6</v>
      </c>
      <c r="BB104" s="31">
        <f t="shared" ca="1" si="35"/>
        <v>43.12</v>
      </c>
      <c r="BC104" s="31">
        <f t="shared" ca="1" si="36"/>
        <v>23.99</v>
      </c>
      <c r="BD104" s="31">
        <f t="shared" ca="1" si="37"/>
        <v>21.25</v>
      </c>
      <c r="BE104" s="31">
        <f t="shared" ca="1" si="38"/>
        <v>9.85</v>
      </c>
      <c r="BF104" s="31">
        <f t="shared" ca="1" si="39"/>
        <v>51.73</v>
      </c>
      <c r="BG104" s="31">
        <f t="shared" ca="1" si="40"/>
        <v>42.13</v>
      </c>
      <c r="BH104" s="31">
        <f t="shared" ca="1" si="41"/>
        <v>83.79</v>
      </c>
      <c r="BI104" s="31">
        <f t="shared" ca="1" si="42"/>
        <v>61.22</v>
      </c>
      <c r="BJ104" s="31">
        <f t="shared" ca="1" si="43"/>
        <v>40.869999999999997</v>
      </c>
      <c r="BK104" s="31">
        <f t="shared" ca="1" si="44"/>
        <v>81.900000000000006</v>
      </c>
      <c r="BL104" s="31">
        <f t="shared" ca="1" si="45"/>
        <v>27.85</v>
      </c>
      <c r="BM104" s="32">
        <f t="shared" ca="1" si="58"/>
        <v>2548.5399999999963</v>
      </c>
      <c r="BN104" s="32">
        <f t="shared" ca="1" si="46"/>
        <v>3471.1599999999944</v>
      </c>
      <c r="BO104" s="32">
        <f t="shared" ca="1" si="47"/>
        <v>1928.3899999999996</v>
      </c>
      <c r="BP104" s="32">
        <f t="shared" ca="1" si="48"/>
        <v>1704.6199999999958</v>
      </c>
      <c r="BQ104" s="32">
        <f t="shared" ca="1" si="49"/>
        <v>789.09000000000049</v>
      </c>
      <c r="BR104" s="32">
        <f t="shared" ca="1" si="50"/>
        <v>4135.9799999999732</v>
      </c>
      <c r="BS104" s="32">
        <f t="shared" ca="1" si="51"/>
        <v>3362.6200000000199</v>
      </c>
      <c r="BT104" s="32">
        <f t="shared" ca="1" si="52"/>
        <v>6676.3600000000124</v>
      </c>
      <c r="BU104" s="32">
        <f t="shared" ca="1" si="53"/>
        <v>4869.4600000000255</v>
      </c>
      <c r="BV104" s="32">
        <f t="shared" ca="1" si="54"/>
        <v>3245.5799999999954</v>
      </c>
      <c r="BW104" s="32">
        <f t="shared" ca="1" si="55"/>
        <v>6491.4500000000044</v>
      </c>
      <c r="BX104" s="32">
        <f t="shared" ca="1" si="56"/>
        <v>2204.0500000000052</v>
      </c>
    </row>
    <row r="105" spans="1:76" x14ac:dyDescent="0.25">
      <c r="A105" t="s">
        <v>476</v>
      </c>
      <c r="B105" s="1" t="s">
        <v>109</v>
      </c>
      <c r="C105" t="str">
        <f t="shared" ca="1" si="33"/>
        <v>BCHIMP</v>
      </c>
      <c r="D105" t="str">
        <f t="shared" ca="1" si="34"/>
        <v>Alberta-BC Intertie - Import</v>
      </c>
      <c r="E105" s="31">
        <f ca="1">'Module C Corrected'!CW105-'Module C Initial'!CW105</f>
        <v>-19.560000000000059</v>
      </c>
      <c r="F105" s="31">
        <f ca="1">'Module C Corrected'!CX105-'Module C Initial'!CX105</f>
        <v>-7.7599999999999909</v>
      </c>
      <c r="G105" s="31">
        <f ca="1">'Module C Corrected'!CY105-'Module C Initial'!CY105</f>
        <v>-1.3899999999999935</v>
      </c>
      <c r="H105" s="31">
        <f ca="1">'Module C Corrected'!CZ105-'Module C Initial'!CZ105</f>
        <v>-7.089999999999975</v>
      </c>
      <c r="I105" s="31">
        <f ca="1">'Module C Corrected'!DA105-'Module C Initial'!DA105</f>
        <v>-11.799999999999955</v>
      </c>
      <c r="J105" s="31">
        <f ca="1">'Module C Corrected'!DB105-'Module C Initial'!DB105</f>
        <v>-0.25999999999999979</v>
      </c>
      <c r="K105" s="31">
        <f ca="1">'Module C Corrected'!DC105-'Module C Initial'!DC105</f>
        <v>-0.27999999999999936</v>
      </c>
      <c r="L105" s="31">
        <f ca="1">'Module C Corrected'!DD105-'Module C Initial'!DD105</f>
        <v>-0.15000000000000036</v>
      </c>
      <c r="M105" s="31">
        <f ca="1">'Module C Corrected'!DE105-'Module C Initial'!DE105</f>
        <v>0</v>
      </c>
      <c r="N105" s="31">
        <f ca="1">'Module C Corrected'!DF105-'Module C Initial'!DF105</f>
        <v>-7.3699999999999761</v>
      </c>
      <c r="O105" s="31">
        <f ca="1">'Module C Corrected'!DG105-'Module C Initial'!DG105</f>
        <v>0</v>
      </c>
      <c r="P105" s="31">
        <f ca="1">'Module C Corrected'!DH105-'Module C Initial'!DH105</f>
        <v>0</v>
      </c>
      <c r="Q105" s="32">
        <f ca="1">'Module C Corrected'!DI105-'Module C Initial'!DI105</f>
        <v>-0.96999999999999886</v>
      </c>
      <c r="R105" s="32">
        <f ca="1">'Module C Corrected'!DJ105-'Module C Initial'!DJ105</f>
        <v>-0.38999999999999968</v>
      </c>
      <c r="S105" s="32">
        <f ca="1">'Module C Corrected'!DK105-'Module C Initial'!DK105</f>
        <v>-7.0000000000000062E-2</v>
      </c>
      <c r="T105" s="32">
        <f ca="1">'Module C Corrected'!DL105-'Module C Initial'!DL105</f>
        <v>-0.34999999999999987</v>
      </c>
      <c r="U105" s="32">
        <f ca="1">'Module C Corrected'!DM105-'Module C Initial'!DM105</f>
        <v>-0.58999999999999986</v>
      </c>
      <c r="V105" s="32">
        <f ca="1">'Module C Corrected'!DN105-'Module C Initial'!DN105</f>
        <v>-1.0000000000000002E-2</v>
      </c>
      <c r="W105" s="32">
        <f ca="1">'Module C Corrected'!DO105-'Module C Initial'!DO105</f>
        <v>-1.9999999999999962E-2</v>
      </c>
      <c r="X105" s="32">
        <f ca="1">'Module C Corrected'!DP105-'Module C Initial'!DP105</f>
        <v>-1.0000000000000009E-2</v>
      </c>
      <c r="Y105" s="32">
        <f ca="1">'Module C Corrected'!DQ105-'Module C Initial'!DQ105</f>
        <v>0</v>
      </c>
      <c r="Z105" s="32">
        <f ca="1">'Module C Corrected'!DR105-'Module C Initial'!DR105</f>
        <v>-0.37000000000000011</v>
      </c>
      <c r="AA105" s="32">
        <f ca="1">'Module C Corrected'!DS105-'Module C Initial'!DS105</f>
        <v>0</v>
      </c>
      <c r="AB105" s="32">
        <f ca="1">'Module C Corrected'!DT105-'Module C Initial'!DT105</f>
        <v>0</v>
      </c>
      <c r="AC105" s="31">
        <f ca="1">'Module C Corrected'!DU105-'Module C Initial'!DU105</f>
        <v>-5.3299999999999983</v>
      </c>
      <c r="AD105" s="31">
        <f ca="1">'Module C Corrected'!DV105-'Module C Initial'!DV105</f>
        <v>-2.1000000000000014</v>
      </c>
      <c r="AE105" s="31">
        <f ca="1">'Module C Corrected'!DW105-'Module C Initial'!DW105</f>
        <v>-0.37999999999999989</v>
      </c>
      <c r="AF105" s="31">
        <f ca="1">'Module C Corrected'!DX105-'Module C Initial'!DX105</f>
        <v>-1.88</v>
      </c>
      <c r="AG105" s="31">
        <f ca="1">'Module C Corrected'!DY105-'Module C Initial'!DY105</f>
        <v>-3.1099999999999994</v>
      </c>
      <c r="AH105" s="31">
        <f ca="1">'Module C Corrected'!DZ105-'Module C Initial'!DZ105</f>
        <v>-7.0000000000000007E-2</v>
      </c>
      <c r="AI105" s="31">
        <f ca="1">'Module C Corrected'!EA105-'Module C Initial'!EA105</f>
        <v>-8.0000000000000071E-2</v>
      </c>
      <c r="AJ105" s="31">
        <f ca="1">'Module C Corrected'!EB105-'Module C Initial'!EB105</f>
        <v>-4.0000000000000036E-2</v>
      </c>
      <c r="AK105" s="31">
        <f ca="1">'Module C Corrected'!EC105-'Module C Initial'!EC105</f>
        <v>0</v>
      </c>
      <c r="AL105" s="31">
        <f ca="1">'Module C Corrected'!ED105-'Module C Initial'!ED105</f>
        <v>-1.8599999999999994</v>
      </c>
      <c r="AM105" s="31">
        <f ca="1">'Module C Corrected'!EE105-'Module C Initial'!EE105</f>
        <v>0</v>
      </c>
      <c r="AN105" s="31">
        <f ca="1">'Module C Corrected'!EF105-'Module C Initial'!EF105</f>
        <v>0</v>
      </c>
      <c r="AO105" s="32">
        <f t="shared" ca="1" si="32"/>
        <v>-25.860000000000056</v>
      </c>
      <c r="AP105" s="32">
        <f t="shared" ca="1" si="32"/>
        <v>-10.249999999999993</v>
      </c>
      <c r="AQ105" s="32">
        <f t="shared" ca="1" si="32"/>
        <v>-1.8399999999999934</v>
      </c>
      <c r="AR105" s="32">
        <f t="shared" ca="1" si="32"/>
        <v>-9.3199999999999754</v>
      </c>
      <c r="AS105" s="32">
        <f t="shared" ca="1" si="32"/>
        <v>-15.499999999999954</v>
      </c>
      <c r="AT105" s="32">
        <f t="shared" ca="1" si="32"/>
        <v>-0.3399999999999998</v>
      </c>
      <c r="AU105" s="32">
        <f t="shared" ca="1" si="59"/>
        <v>-0.37999999999999939</v>
      </c>
      <c r="AV105" s="32">
        <f t="shared" ca="1" si="59"/>
        <v>-0.2000000000000004</v>
      </c>
      <c r="AW105" s="32">
        <f t="shared" ca="1" si="59"/>
        <v>0</v>
      </c>
      <c r="AX105" s="32">
        <f t="shared" ca="1" si="59"/>
        <v>-9.5999999999999766</v>
      </c>
      <c r="AY105" s="32">
        <f t="shared" ca="1" si="59"/>
        <v>0</v>
      </c>
      <c r="AZ105" s="32">
        <f t="shared" ca="1" si="59"/>
        <v>0</v>
      </c>
      <c r="BA105" s="31">
        <f t="shared" ca="1" si="57"/>
        <v>-0.32</v>
      </c>
      <c r="BB105" s="31">
        <f t="shared" ca="1" si="35"/>
        <v>-0.13</v>
      </c>
      <c r="BC105" s="31">
        <f t="shared" ca="1" si="36"/>
        <v>-0.02</v>
      </c>
      <c r="BD105" s="31">
        <f t="shared" ca="1" si="37"/>
        <v>-0.12</v>
      </c>
      <c r="BE105" s="31">
        <f t="shared" ca="1" si="38"/>
        <v>-0.2</v>
      </c>
      <c r="BF105" s="31">
        <f t="shared" ca="1" si="39"/>
        <v>0</v>
      </c>
      <c r="BG105" s="31">
        <f t="shared" ca="1" si="40"/>
        <v>0</v>
      </c>
      <c r="BH105" s="31">
        <f t="shared" ca="1" si="41"/>
        <v>0</v>
      </c>
      <c r="BI105" s="31">
        <f t="shared" ca="1" si="42"/>
        <v>0</v>
      </c>
      <c r="BJ105" s="31">
        <f t="shared" ca="1" si="43"/>
        <v>-0.12</v>
      </c>
      <c r="BK105" s="31">
        <f t="shared" ca="1" si="44"/>
        <v>0</v>
      </c>
      <c r="BL105" s="31">
        <f t="shared" ca="1" si="45"/>
        <v>0</v>
      </c>
      <c r="BM105" s="32">
        <f t="shared" ca="1" si="58"/>
        <v>-26.180000000000057</v>
      </c>
      <c r="BN105" s="32">
        <f t="shared" ca="1" si="46"/>
        <v>-10.379999999999994</v>
      </c>
      <c r="BO105" s="32">
        <f t="shared" ca="1" si="47"/>
        <v>-1.8599999999999934</v>
      </c>
      <c r="BP105" s="32">
        <f t="shared" ca="1" si="48"/>
        <v>-9.4399999999999746</v>
      </c>
      <c r="BQ105" s="32">
        <f t="shared" ca="1" si="49"/>
        <v>-15.699999999999953</v>
      </c>
      <c r="BR105" s="32">
        <f t="shared" ca="1" si="50"/>
        <v>-0.3399999999999998</v>
      </c>
      <c r="BS105" s="32">
        <f t="shared" ca="1" si="51"/>
        <v>-0.37999999999999939</v>
      </c>
      <c r="BT105" s="32">
        <f t="shared" ca="1" si="52"/>
        <v>-0.2000000000000004</v>
      </c>
      <c r="BU105" s="32">
        <f t="shared" ca="1" si="53"/>
        <v>0</v>
      </c>
      <c r="BV105" s="32">
        <f t="shared" ca="1" si="54"/>
        <v>-9.7199999999999758</v>
      </c>
      <c r="BW105" s="32">
        <f t="shared" ca="1" si="55"/>
        <v>0</v>
      </c>
      <c r="BX105" s="32">
        <f t="shared" ca="1" si="56"/>
        <v>0</v>
      </c>
    </row>
    <row r="106" spans="1:76" x14ac:dyDescent="0.25">
      <c r="A106" t="s">
        <v>476</v>
      </c>
      <c r="B106" s="1" t="s">
        <v>110</v>
      </c>
      <c r="C106" t="str">
        <f t="shared" ca="1" si="33"/>
        <v>SPCIMP</v>
      </c>
      <c r="D106" t="str">
        <f t="shared" ca="1" si="34"/>
        <v>Alberta-Saskatchewan Intertie - Import</v>
      </c>
      <c r="E106" s="31">
        <f ca="1">'Module C Corrected'!CW106-'Module C Initial'!CW106</f>
        <v>37.689999999999941</v>
      </c>
      <c r="F106" s="31">
        <f ca="1">'Module C Corrected'!CX106-'Module C Initial'!CX106</f>
        <v>73.529999999999973</v>
      </c>
      <c r="G106" s="31">
        <f ca="1">'Module C Corrected'!CY106-'Module C Initial'!CY106</f>
        <v>129.38000000000011</v>
      </c>
      <c r="H106" s="31">
        <f ca="1">'Module C Corrected'!CZ106-'Module C Initial'!CZ106</f>
        <v>289.41000000000076</v>
      </c>
      <c r="I106" s="31">
        <f ca="1">'Module C Corrected'!DA106-'Module C Initial'!DA106</f>
        <v>677.4200000000028</v>
      </c>
      <c r="J106" s="31">
        <f ca="1">'Module C Corrected'!DB106-'Module C Initial'!DB106</f>
        <v>275.31999999999971</v>
      </c>
      <c r="K106" s="31">
        <f ca="1">'Module C Corrected'!DC106-'Module C Initial'!DC106</f>
        <v>553.79000000000087</v>
      </c>
      <c r="L106" s="31">
        <f ca="1">'Module C Corrected'!DD106-'Module C Initial'!DD106</f>
        <v>33.610000000000014</v>
      </c>
      <c r="M106" s="31">
        <f ca="1">'Module C Corrected'!DE106-'Module C Initial'!DE106</f>
        <v>264.26000000000022</v>
      </c>
      <c r="N106" s="31">
        <f ca="1">'Module C Corrected'!DF106-'Module C Initial'!DF106</f>
        <v>8.4399999999999977</v>
      </c>
      <c r="O106" s="31">
        <f ca="1">'Module C Corrected'!DG106-'Module C Initial'!DG106</f>
        <v>97.809999999999945</v>
      </c>
      <c r="P106" s="31">
        <f ca="1">'Module C Corrected'!DH106-'Module C Initial'!DH106</f>
        <v>50.830000000000155</v>
      </c>
      <c r="Q106" s="32">
        <f ca="1">'Module C Corrected'!DI106-'Module C Initial'!DI106</f>
        <v>1.879999999999999</v>
      </c>
      <c r="R106" s="32">
        <f ca="1">'Module C Corrected'!DJ106-'Module C Initial'!DJ106</f>
        <v>3.6700000000000017</v>
      </c>
      <c r="S106" s="32">
        <f ca="1">'Module C Corrected'!DK106-'Module C Initial'!DK106</f>
        <v>6.4699999999999989</v>
      </c>
      <c r="T106" s="32">
        <f ca="1">'Module C Corrected'!DL106-'Module C Initial'!DL106</f>
        <v>14.469999999999999</v>
      </c>
      <c r="U106" s="32">
        <f ca="1">'Module C Corrected'!DM106-'Module C Initial'!DM106</f>
        <v>33.870000000000005</v>
      </c>
      <c r="V106" s="32">
        <f ca="1">'Module C Corrected'!DN106-'Module C Initial'!DN106</f>
        <v>13.77000000000001</v>
      </c>
      <c r="W106" s="32">
        <f ca="1">'Module C Corrected'!DO106-'Module C Initial'!DO106</f>
        <v>27.689999999999998</v>
      </c>
      <c r="X106" s="32">
        <f ca="1">'Module C Corrected'!DP106-'Module C Initial'!DP106</f>
        <v>1.6799999999999997</v>
      </c>
      <c r="Y106" s="32">
        <f ca="1">'Module C Corrected'!DQ106-'Module C Initial'!DQ106</f>
        <v>13.209999999999994</v>
      </c>
      <c r="Z106" s="32">
        <f ca="1">'Module C Corrected'!DR106-'Module C Initial'!DR106</f>
        <v>0.41999999999999993</v>
      </c>
      <c r="AA106" s="32">
        <f ca="1">'Module C Corrected'!DS106-'Module C Initial'!DS106</f>
        <v>4.8900000000000006</v>
      </c>
      <c r="AB106" s="32">
        <f ca="1">'Module C Corrected'!DT106-'Module C Initial'!DT106</f>
        <v>2.5499999999999972</v>
      </c>
      <c r="AC106" s="31">
        <f ca="1">'Module C Corrected'!DU106-'Module C Initial'!DU106</f>
        <v>10.269999999999996</v>
      </c>
      <c r="AD106" s="31">
        <f ca="1">'Module C Corrected'!DV106-'Module C Initial'!DV106</f>
        <v>19.859999999999985</v>
      </c>
      <c r="AE106" s="31">
        <f ca="1">'Module C Corrected'!DW106-'Module C Initial'!DW106</f>
        <v>34.650000000000034</v>
      </c>
      <c r="AF106" s="31">
        <f ca="1">'Module C Corrected'!DX106-'Module C Initial'!DX106</f>
        <v>76.850000000000023</v>
      </c>
      <c r="AG106" s="31">
        <f ca="1">'Module C Corrected'!DY106-'Module C Initial'!DY106</f>
        <v>178.33999999999992</v>
      </c>
      <c r="AH106" s="31">
        <f ca="1">'Module C Corrected'!DZ106-'Module C Initial'!DZ106</f>
        <v>71.839999999999918</v>
      </c>
      <c r="AI106" s="31">
        <f ca="1">'Module C Corrected'!EA106-'Module C Initial'!EA106</f>
        <v>143.25</v>
      </c>
      <c r="AJ106" s="31">
        <f ca="1">'Module C Corrected'!EB106-'Module C Initial'!EB106</f>
        <v>8.61</v>
      </c>
      <c r="AK106" s="31">
        <f ca="1">'Module C Corrected'!EC106-'Module C Initial'!EC106</f>
        <v>67.12</v>
      </c>
      <c r="AL106" s="31">
        <f ca="1">'Module C Corrected'!ED106-'Module C Initial'!ED106</f>
        <v>2.120000000000001</v>
      </c>
      <c r="AM106" s="31">
        <f ca="1">'Module C Corrected'!EE106-'Module C Initial'!EE106</f>
        <v>24.400000000000006</v>
      </c>
      <c r="AN106" s="31">
        <f ca="1">'Module C Corrected'!EF106-'Module C Initial'!EF106</f>
        <v>12.560000000000002</v>
      </c>
      <c r="AO106" s="32">
        <f t="shared" ca="1" si="32"/>
        <v>49.839999999999932</v>
      </c>
      <c r="AP106" s="32">
        <f t="shared" ca="1" si="32"/>
        <v>97.05999999999996</v>
      </c>
      <c r="AQ106" s="32">
        <f t="shared" ca="1" si="32"/>
        <v>170.50000000000014</v>
      </c>
      <c r="AR106" s="32">
        <f t="shared" ca="1" si="32"/>
        <v>380.73000000000081</v>
      </c>
      <c r="AS106" s="32">
        <f t="shared" ca="1" si="32"/>
        <v>889.63000000000272</v>
      </c>
      <c r="AT106" s="32">
        <f t="shared" ca="1" si="32"/>
        <v>360.92999999999961</v>
      </c>
      <c r="AU106" s="32">
        <f t="shared" ca="1" si="59"/>
        <v>724.73000000000093</v>
      </c>
      <c r="AV106" s="32">
        <f t="shared" ca="1" si="59"/>
        <v>43.900000000000013</v>
      </c>
      <c r="AW106" s="32">
        <f t="shared" ca="1" si="59"/>
        <v>344.5900000000002</v>
      </c>
      <c r="AX106" s="32">
        <f t="shared" ca="1" si="59"/>
        <v>10.979999999999999</v>
      </c>
      <c r="AY106" s="32">
        <f t="shared" ca="1" si="59"/>
        <v>127.09999999999995</v>
      </c>
      <c r="AZ106" s="32">
        <f t="shared" ca="1" si="59"/>
        <v>65.940000000000154</v>
      </c>
      <c r="BA106" s="31">
        <f t="shared" ca="1" si="57"/>
        <v>0.63</v>
      </c>
      <c r="BB106" s="31">
        <f t="shared" ca="1" si="35"/>
        <v>1.22</v>
      </c>
      <c r="BC106" s="31">
        <f t="shared" ca="1" si="36"/>
        <v>2.15</v>
      </c>
      <c r="BD106" s="31">
        <f t="shared" ca="1" si="37"/>
        <v>4.8</v>
      </c>
      <c r="BE106" s="31">
        <f t="shared" ca="1" si="38"/>
        <v>11.25</v>
      </c>
      <c r="BF106" s="31">
        <f t="shared" ca="1" si="39"/>
        <v>4.57</v>
      </c>
      <c r="BG106" s="31">
        <f t="shared" ca="1" si="40"/>
        <v>9.19</v>
      </c>
      <c r="BH106" s="31">
        <f t="shared" ca="1" si="41"/>
        <v>0.56000000000000005</v>
      </c>
      <c r="BI106" s="31">
        <f t="shared" ca="1" si="42"/>
        <v>4.3899999999999997</v>
      </c>
      <c r="BJ106" s="31">
        <f t="shared" ca="1" si="43"/>
        <v>0.14000000000000001</v>
      </c>
      <c r="BK106" s="31">
        <f t="shared" ca="1" si="44"/>
        <v>1.62</v>
      </c>
      <c r="BL106" s="31">
        <f t="shared" ca="1" si="45"/>
        <v>0.84</v>
      </c>
      <c r="BM106" s="32">
        <f t="shared" ca="1" si="58"/>
        <v>50.469999999999935</v>
      </c>
      <c r="BN106" s="32">
        <f t="shared" ca="1" si="46"/>
        <v>98.279999999999959</v>
      </c>
      <c r="BO106" s="32">
        <f t="shared" ca="1" si="47"/>
        <v>172.65000000000015</v>
      </c>
      <c r="BP106" s="32">
        <f t="shared" ca="1" si="48"/>
        <v>385.53000000000083</v>
      </c>
      <c r="BQ106" s="32">
        <f t="shared" ca="1" si="49"/>
        <v>900.88000000000272</v>
      </c>
      <c r="BR106" s="32">
        <f t="shared" ca="1" si="50"/>
        <v>365.4999999999996</v>
      </c>
      <c r="BS106" s="32">
        <f t="shared" ca="1" si="51"/>
        <v>733.92000000000098</v>
      </c>
      <c r="BT106" s="32">
        <f t="shared" ca="1" si="52"/>
        <v>44.460000000000015</v>
      </c>
      <c r="BU106" s="32">
        <f t="shared" ca="1" si="53"/>
        <v>348.98000000000019</v>
      </c>
      <c r="BV106" s="32">
        <f t="shared" ca="1" si="54"/>
        <v>11.12</v>
      </c>
      <c r="BW106" s="32">
        <f t="shared" ca="1" si="55"/>
        <v>128.71999999999994</v>
      </c>
      <c r="BX106" s="32">
        <f t="shared" ca="1" si="56"/>
        <v>66.780000000000157</v>
      </c>
    </row>
    <row r="107" spans="1:76" x14ac:dyDescent="0.25">
      <c r="A107" t="s">
        <v>476</v>
      </c>
      <c r="B107" s="1" t="s">
        <v>350</v>
      </c>
      <c r="C107" t="str">
        <f t="shared" ca="1" si="33"/>
        <v>SPCEXP</v>
      </c>
      <c r="D107" t="str">
        <f t="shared" ca="1" si="34"/>
        <v>Alberta-Saskatchewan Intertie - Export</v>
      </c>
      <c r="E107" s="31">
        <f ca="1">'Module C Corrected'!CW107-'Module C Initial'!CW107</f>
        <v>0</v>
      </c>
      <c r="F107" s="31">
        <f ca="1">'Module C Corrected'!CX107-'Module C Initial'!CX107</f>
        <v>0</v>
      </c>
      <c r="G107" s="31">
        <f ca="1">'Module C Corrected'!CY107-'Module C Initial'!CY107</f>
        <v>0</v>
      </c>
      <c r="H107" s="31">
        <f ca="1">'Module C Corrected'!CZ107-'Module C Initial'!CZ107</f>
        <v>0</v>
      </c>
      <c r="I107" s="31">
        <f ca="1">'Module C Corrected'!DA107-'Module C Initial'!DA107</f>
        <v>0</v>
      </c>
      <c r="J107" s="31">
        <f ca="1">'Module C Corrected'!DB107-'Module C Initial'!DB107</f>
        <v>0</v>
      </c>
      <c r="K107" s="31">
        <f ca="1">'Module C Corrected'!DC107-'Module C Initial'!DC107</f>
        <v>0.33000000000001251</v>
      </c>
      <c r="L107" s="31">
        <f ca="1">'Module C Corrected'!DD107-'Module C Initial'!DD107</f>
        <v>0</v>
      </c>
      <c r="M107" s="31">
        <f ca="1">'Module C Corrected'!DE107-'Module C Initial'!DE107</f>
        <v>0</v>
      </c>
      <c r="N107" s="31">
        <f ca="1">'Module C Corrected'!DF107-'Module C Initial'!DF107</f>
        <v>0</v>
      </c>
      <c r="O107" s="31">
        <f ca="1">'Module C Corrected'!DG107-'Module C Initial'!DG107</f>
        <v>0</v>
      </c>
      <c r="P107" s="31">
        <f ca="1">'Module C Corrected'!DH107-'Module C Initial'!DH107</f>
        <v>0</v>
      </c>
      <c r="Q107" s="32">
        <f ca="1">'Module C Corrected'!DI107-'Module C Initial'!DI107</f>
        <v>0</v>
      </c>
      <c r="R107" s="32">
        <f ca="1">'Module C Corrected'!DJ107-'Module C Initial'!DJ107</f>
        <v>0</v>
      </c>
      <c r="S107" s="32">
        <f ca="1">'Module C Corrected'!DK107-'Module C Initial'!DK107</f>
        <v>0</v>
      </c>
      <c r="T107" s="32">
        <f ca="1">'Module C Corrected'!DL107-'Module C Initial'!DL107</f>
        <v>0</v>
      </c>
      <c r="U107" s="32">
        <f ca="1">'Module C Corrected'!DM107-'Module C Initial'!DM107</f>
        <v>0</v>
      </c>
      <c r="V107" s="32">
        <f ca="1">'Module C Corrected'!DN107-'Module C Initial'!DN107</f>
        <v>0</v>
      </c>
      <c r="W107" s="32">
        <f ca="1">'Module C Corrected'!DO107-'Module C Initial'!DO107</f>
        <v>1.0000000000000009E-2</v>
      </c>
      <c r="X107" s="32">
        <f ca="1">'Module C Corrected'!DP107-'Module C Initial'!DP107</f>
        <v>0</v>
      </c>
      <c r="Y107" s="32">
        <f ca="1">'Module C Corrected'!DQ107-'Module C Initial'!DQ107</f>
        <v>0</v>
      </c>
      <c r="Z107" s="32">
        <f ca="1">'Module C Corrected'!DR107-'Module C Initial'!DR107</f>
        <v>0</v>
      </c>
      <c r="AA107" s="32">
        <f ca="1">'Module C Corrected'!DS107-'Module C Initial'!DS107</f>
        <v>0</v>
      </c>
      <c r="AB107" s="32">
        <f ca="1">'Module C Corrected'!DT107-'Module C Initial'!DT107</f>
        <v>0</v>
      </c>
      <c r="AC107" s="31">
        <f ca="1">'Module C Corrected'!DU107-'Module C Initial'!DU107</f>
        <v>0</v>
      </c>
      <c r="AD107" s="31">
        <f ca="1">'Module C Corrected'!DV107-'Module C Initial'!DV107</f>
        <v>0</v>
      </c>
      <c r="AE107" s="31">
        <f ca="1">'Module C Corrected'!DW107-'Module C Initial'!DW107</f>
        <v>0</v>
      </c>
      <c r="AF107" s="31">
        <f ca="1">'Module C Corrected'!DX107-'Module C Initial'!DX107</f>
        <v>0</v>
      </c>
      <c r="AG107" s="31">
        <f ca="1">'Module C Corrected'!DY107-'Module C Initial'!DY107</f>
        <v>0</v>
      </c>
      <c r="AH107" s="31">
        <f ca="1">'Module C Corrected'!DZ107-'Module C Initial'!DZ107</f>
        <v>0</v>
      </c>
      <c r="AI107" s="31">
        <f ca="1">'Module C Corrected'!EA107-'Module C Initial'!EA107</f>
        <v>8.0000000000000071E-2</v>
      </c>
      <c r="AJ107" s="31">
        <f ca="1">'Module C Corrected'!EB107-'Module C Initial'!EB107</f>
        <v>0</v>
      </c>
      <c r="AK107" s="31">
        <f ca="1">'Module C Corrected'!EC107-'Module C Initial'!EC107</f>
        <v>0</v>
      </c>
      <c r="AL107" s="31">
        <f ca="1">'Module C Corrected'!ED107-'Module C Initial'!ED107</f>
        <v>0</v>
      </c>
      <c r="AM107" s="31">
        <f ca="1">'Module C Corrected'!EE107-'Module C Initial'!EE107</f>
        <v>0</v>
      </c>
      <c r="AN107" s="31">
        <f ca="1">'Module C Corrected'!EF107-'Module C Initial'!EF107</f>
        <v>0</v>
      </c>
      <c r="AO107" s="32">
        <f t="shared" ca="1" si="32"/>
        <v>0</v>
      </c>
      <c r="AP107" s="32">
        <f t="shared" ca="1" si="32"/>
        <v>0</v>
      </c>
      <c r="AQ107" s="32">
        <f t="shared" ca="1" si="32"/>
        <v>0</v>
      </c>
      <c r="AR107" s="32">
        <f t="shared" ca="1" si="32"/>
        <v>0</v>
      </c>
      <c r="AS107" s="32">
        <f t="shared" ca="1" si="32"/>
        <v>0</v>
      </c>
      <c r="AT107" s="32">
        <f t="shared" ca="1" si="32"/>
        <v>0</v>
      </c>
      <c r="AU107" s="32">
        <f t="shared" ca="1" si="59"/>
        <v>0.42000000000001259</v>
      </c>
      <c r="AV107" s="32">
        <f t="shared" ca="1" si="59"/>
        <v>0</v>
      </c>
      <c r="AW107" s="32">
        <f t="shared" ca="1" si="59"/>
        <v>0</v>
      </c>
      <c r="AX107" s="32">
        <f t="shared" ca="1" si="59"/>
        <v>0</v>
      </c>
      <c r="AY107" s="32">
        <f t="shared" ca="1" si="59"/>
        <v>0</v>
      </c>
      <c r="AZ107" s="32">
        <f t="shared" ca="1" si="59"/>
        <v>0</v>
      </c>
      <c r="BA107" s="31">
        <f t="shared" ca="1" si="57"/>
        <v>0</v>
      </c>
      <c r="BB107" s="31">
        <f t="shared" ca="1" si="35"/>
        <v>0</v>
      </c>
      <c r="BC107" s="31">
        <f t="shared" ca="1" si="36"/>
        <v>0</v>
      </c>
      <c r="BD107" s="31">
        <f t="shared" ca="1" si="37"/>
        <v>0</v>
      </c>
      <c r="BE107" s="31">
        <f t="shared" ca="1" si="38"/>
        <v>0</v>
      </c>
      <c r="BF107" s="31">
        <f t="shared" ca="1" si="39"/>
        <v>0</v>
      </c>
      <c r="BG107" s="31">
        <f t="shared" ca="1" si="40"/>
        <v>0.01</v>
      </c>
      <c r="BH107" s="31">
        <f t="shared" ca="1" si="41"/>
        <v>0</v>
      </c>
      <c r="BI107" s="31">
        <f t="shared" ca="1" si="42"/>
        <v>0</v>
      </c>
      <c r="BJ107" s="31">
        <f t="shared" ca="1" si="43"/>
        <v>0</v>
      </c>
      <c r="BK107" s="31">
        <f t="shared" ca="1" si="44"/>
        <v>0</v>
      </c>
      <c r="BL107" s="31">
        <f t="shared" ca="1" si="45"/>
        <v>0</v>
      </c>
      <c r="BM107" s="32">
        <f t="shared" ca="1" si="58"/>
        <v>0</v>
      </c>
      <c r="BN107" s="32">
        <f t="shared" ca="1" si="46"/>
        <v>0</v>
      </c>
      <c r="BO107" s="32">
        <f t="shared" ca="1" si="47"/>
        <v>0</v>
      </c>
      <c r="BP107" s="32">
        <f t="shared" ca="1" si="48"/>
        <v>0</v>
      </c>
      <c r="BQ107" s="32">
        <f t="shared" ca="1" si="49"/>
        <v>0</v>
      </c>
      <c r="BR107" s="32">
        <f t="shared" ca="1" si="50"/>
        <v>0</v>
      </c>
      <c r="BS107" s="32">
        <f t="shared" ca="1" si="51"/>
        <v>0.43000000000001259</v>
      </c>
      <c r="BT107" s="32">
        <f t="shared" ca="1" si="52"/>
        <v>0</v>
      </c>
      <c r="BU107" s="32">
        <f t="shared" ca="1" si="53"/>
        <v>0</v>
      </c>
      <c r="BV107" s="32">
        <f t="shared" ca="1" si="54"/>
        <v>0</v>
      </c>
      <c r="BW107" s="32">
        <f t="shared" ca="1" si="55"/>
        <v>0</v>
      </c>
      <c r="BX107" s="32">
        <f t="shared" ca="1" si="56"/>
        <v>0</v>
      </c>
    </row>
    <row r="108" spans="1:76" x14ac:dyDescent="0.25">
      <c r="A108" t="s">
        <v>474</v>
      </c>
      <c r="B108" s="1" t="s">
        <v>52</v>
      </c>
      <c r="C108" t="str">
        <f t="shared" ca="1" si="33"/>
        <v>RL1</v>
      </c>
      <c r="D108" t="str">
        <f t="shared" ca="1" si="34"/>
        <v>Rainbow Lake #1</v>
      </c>
      <c r="E108" s="31">
        <f ca="1">'Module C Corrected'!CW108-'Module C Initial'!CW108</f>
        <v>3015.1100000000151</v>
      </c>
      <c r="F108" s="31">
        <f ca="1">'Module C Corrected'!CX108-'Module C Initial'!CX108</f>
        <v>3784.4000000000233</v>
      </c>
      <c r="G108" s="31">
        <f ca="1">'Module C Corrected'!CY108-'Module C Initial'!CY108</f>
        <v>1212.4500000000116</v>
      </c>
      <c r="H108" s="31">
        <f ca="1">'Module C Corrected'!CZ108-'Module C Initial'!CZ108</f>
        <v>1712.9899999999907</v>
      </c>
      <c r="I108" s="31">
        <f ca="1">'Module C Corrected'!DA108-'Module C Initial'!DA108</f>
        <v>784.2699999999968</v>
      </c>
      <c r="J108" s="31">
        <f ca="1">'Module C Corrected'!DB108-'Module C Initial'!DB108</f>
        <v>1996.8700000000244</v>
      </c>
      <c r="K108" s="31">
        <f ca="1">'Module C Corrected'!DC108-'Module C Initial'!DC108</f>
        <v>1825.6100000000151</v>
      </c>
      <c r="L108" s="31">
        <f ca="1">'Module C Corrected'!DD108-'Module C Initial'!DD108</f>
        <v>3725.4100000000326</v>
      </c>
      <c r="M108" s="31">
        <f ca="1">'Module C Corrected'!DE108-'Module C Initial'!DE108</f>
        <v>2269.0200000000186</v>
      </c>
      <c r="N108" s="31">
        <f ca="1">'Module C Corrected'!DF108-'Module C Initial'!DF108</f>
        <v>1193.0499999999884</v>
      </c>
      <c r="O108" s="31">
        <f ca="1">'Module C Corrected'!DG108-'Module C Initial'!DG108</f>
        <v>3312.6900000000605</v>
      </c>
      <c r="P108" s="31">
        <f ca="1">'Module C Corrected'!DH108-'Module C Initial'!DH108</f>
        <v>1333.3899999999994</v>
      </c>
      <c r="Q108" s="32">
        <f ca="1">'Module C Corrected'!DI108-'Module C Initial'!DI108</f>
        <v>150.76000000000022</v>
      </c>
      <c r="R108" s="32">
        <f ca="1">'Module C Corrected'!DJ108-'Module C Initial'!DJ108</f>
        <v>189.22000000000116</v>
      </c>
      <c r="S108" s="32">
        <f ca="1">'Module C Corrected'!DK108-'Module C Initial'!DK108</f>
        <v>60.619999999999891</v>
      </c>
      <c r="T108" s="32">
        <f ca="1">'Module C Corrected'!DL108-'Module C Initial'!DL108</f>
        <v>85.649999999999636</v>
      </c>
      <c r="U108" s="32">
        <f ca="1">'Module C Corrected'!DM108-'Module C Initial'!DM108</f>
        <v>39.210000000000036</v>
      </c>
      <c r="V108" s="32">
        <f ca="1">'Module C Corrected'!DN108-'Module C Initial'!DN108</f>
        <v>99.840000000000146</v>
      </c>
      <c r="W108" s="32">
        <f ca="1">'Module C Corrected'!DO108-'Module C Initial'!DO108</f>
        <v>91.279999999999745</v>
      </c>
      <c r="X108" s="32">
        <f ca="1">'Module C Corrected'!DP108-'Module C Initial'!DP108</f>
        <v>186.26999999999862</v>
      </c>
      <c r="Y108" s="32">
        <f ca="1">'Module C Corrected'!DQ108-'Module C Initial'!DQ108</f>
        <v>113.45000000000073</v>
      </c>
      <c r="Z108" s="32">
        <f ca="1">'Module C Corrected'!DR108-'Module C Initial'!DR108</f>
        <v>59.659999999999854</v>
      </c>
      <c r="AA108" s="32">
        <f ca="1">'Module C Corrected'!DS108-'Module C Initial'!DS108</f>
        <v>165.6299999999992</v>
      </c>
      <c r="AB108" s="32">
        <f ca="1">'Module C Corrected'!DT108-'Module C Initial'!DT108</f>
        <v>66.670000000000073</v>
      </c>
      <c r="AC108" s="31">
        <f ca="1">'Module C Corrected'!DU108-'Module C Initial'!DU108</f>
        <v>821.04000000000087</v>
      </c>
      <c r="AD108" s="31">
        <f ca="1">'Module C Corrected'!DV108-'Module C Initial'!DV108</f>
        <v>1021.6899999999878</v>
      </c>
      <c r="AE108" s="31">
        <f ca="1">'Module C Corrected'!DW108-'Module C Initial'!DW108</f>
        <v>324.77000000000044</v>
      </c>
      <c r="AF108" s="31">
        <f ca="1">'Module C Corrected'!DX108-'Module C Initial'!DX108</f>
        <v>454.83999999999651</v>
      </c>
      <c r="AG108" s="31">
        <f ca="1">'Module C Corrected'!DY108-'Module C Initial'!DY108</f>
        <v>206.46999999999935</v>
      </c>
      <c r="AH108" s="31">
        <f ca="1">'Module C Corrected'!DZ108-'Module C Initial'!DZ108</f>
        <v>521.04000000000087</v>
      </c>
      <c r="AI108" s="31">
        <f ca="1">'Module C Corrected'!EA108-'Module C Initial'!EA108</f>
        <v>472.23999999999796</v>
      </c>
      <c r="AJ108" s="31">
        <f ca="1">'Module C Corrected'!EB108-'Module C Initial'!EB108</f>
        <v>954.94999999999709</v>
      </c>
      <c r="AK108" s="31">
        <f ca="1">'Module C Corrected'!EC108-'Module C Initial'!EC108</f>
        <v>576.32999999999447</v>
      </c>
      <c r="AL108" s="31">
        <f ca="1">'Module C Corrected'!ED108-'Module C Initial'!ED108</f>
        <v>300.34000000000015</v>
      </c>
      <c r="AM108" s="31">
        <f ca="1">'Module C Corrected'!EE108-'Module C Initial'!EE108</f>
        <v>826.19999999999709</v>
      </c>
      <c r="AN108" s="31">
        <f ca="1">'Module C Corrected'!EF108-'Module C Initial'!EF108</f>
        <v>329.54000000000087</v>
      </c>
      <c r="AO108" s="32">
        <f t="shared" ca="1" si="32"/>
        <v>3986.9100000000162</v>
      </c>
      <c r="AP108" s="32">
        <f t="shared" ca="1" si="32"/>
        <v>4995.3100000000122</v>
      </c>
      <c r="AQ108" s="32">
        <f t="shared" ca="1" si="32"/>
        <v>1597.840000000012</v>
      </c>
      <c r="AR108" s="32">
        <f t="shared" ca="1" si="32"/>
        <v>2253.4799999999868</v>
      </c>
      <c r="AS108" s="32">
        <f t="shared" ca="1" si="32"/>
        <v>1029.9499999999962</v>
      </c>
      <c r="AT108" s="32">
        <f t="shared" ca="1" si="32"/>
        <v>2617.7500000000255</v>
      </c>
      <c r="AU108" s="32">
        <f t="shared" ca="1" si="59"/>
        <v>2389.1300000000128</v>
      </c>
      <c r="AV108" s="32">
        <f t="shared" ca="1" si="59"/>
        <v>4866.6300000000283</v>
      </c>
      <c r="AW108" s="32">
        <f t="shared" ca="1" si="59"/>
        <v>2958.8000000000138</v>
      </c>
      <c r="AX108" s="32">
        <f t="shared" ca="1" si="59"/>
        <v>1553.0499999999884</v>
      </c>
      <c r="AY108" s="32">
        <f t="shared" ca="1" si="59"/>
        <v>4304.5200000000568</v>
      </c>
      <c r="AZ108" s="32">
        <f t="shared" ca="1" si="59"/>
        <v>1729.6000000000004</v>
      </c>
      <c r="BA108" s="31">
        <f t="shared" ca="1" si="57"/>
        <v>50.06</v>
      </c>
      <c r="BB108" s="31">
        <f t="shared" ca="1" si="35"/>
        <v>62.83</v>
      </c>
      <c r="BC108" s="31">
        <f t="shared" ca="1" si="36"/>
        <v>20.13</v>
      </c>
      <c r="BD108" s="31">
        <f t="shared" ca="1" si="37"/>
        <v>28.44</v>
      </c>
      <c r="BE108" s="31">
        <f t="shared" ca="1" si="38"/>
        <v>13.02</v>
      </c>
      <c r="BF108" s="31">
        <f t="shared" ca="1" si="39"/>
        <v>33.15</v>
      </c>
      <c r="BG108" s="31">
        <f t="shared" ca="1" si="40"/>
        <v>30.31</v>
      </c>
      <c r="BH108" s="31">
        <f t="shared" ca="1" si="41"/>
        <v>61.85</v>
      </c>
      <c r="BI108" s="31">
        <f t="shared" ca="1" si="42"/>
        <v>37.67</v>
      </c>
      <c r="BJ108" s="31">
        <f t="shared" ca="1" si="43"/>
        <v>19.809999999999999</v>
      </c>
      <c r="BK108" s="31">
        <f t="shared" ca="1" si="44"/>
        <v>55</v>
      </c>
      <c r="BL108" s="31">
        <f t="shared" ca="1" si="45"/>
        <v>22.14</v>
      </c>
      <c r="BM108" s="32">
        <f t="shared" ca="1" si="58"/>
        <v>4036.9700000000162</v>
      </c>
      <c r="BN108" s="32">
        <f t="shared" ca="1" si="46"/>
        <v>5058.1400000000122</v>
      </c>
      <c r="BO108" s="32">
        <f t="shared" ca="1" si="47"/>
        <v>1617.9700000000121</v>
      </c>
      <c r="BP108" s="32">
        <f t="shared" ca="1" si="48"/>
        <v>2281.9199999999869</v>
      </c>
      <c r="BQ108" s="32">
        <f t="shared" ca="1" si="49"/>
        <v>1042.9699999999962</v>
      </c>
      <c r="BR108" s="32">
        <f t="shared" ca="1" si="50"/>
        <v>2650.9000000000256</v>
      </c>
      <c r="BS108" s="32">
        <f t="shared" ca="1" si="51"/>
        <v>2419.4400000000128</v>
      </c>
      <c r="BT108" s="32">
        <f t="shared" ca="1" si="52"/>
        <v>4928.4800000000287</v>
      </c>
      <c r="BU108" s="32">
        <f t="shared" ca="1" si="53"/>
        <v>2996.4700000000139</v>
      </c>
      <c r="BV108" s="32">
        <f t="shared" ca="1" si="54"/>
        <v>1572.8599999999883</v>
      </c>
      <c r="BW108" s="32">
        <f t="shared" ca="1" si="55"/>
        <v>4359.5200000000568</v>
      </c>
      <c r="BX108" s="32">
        <f t="shared" ca="1" si="56"/>
        <v>1751.7400000000005</v>
      </c>
    </row>
    <row r="109" spans="1:76" x14ac:dyDescent="0.25">
      <c r="A109" t="s">
        <v>444</v>
      </c>
      <c r="B109" s="1" t="s">
        <v>132</v>
      </c>
      <c r="C109" t="str">
        <f t="shared" ca="1" si="33"/>
        <v>RUN</v>
      </c>
      <c r="D109" t="str">
        <f t="shared" ca="1" si="34"/>
        <v>Rundle Hydro Facility</v>
      </c>
      <c r="E109" s="31">
        <f ca="1">'Module C Corrected'!CW109-'Module C Initial'!CW109</f>
        <v>982.34000000000015</v>
      </c>
      <c r="F109" s="31">
        <f ca="1">'Module C Corrected'!CX109-'Module C Initial'!CX109</f>
        <v>1354.3400000000001</v>
      </c>
      <c r="G109" s="31">
        <f ca="1">'Module C Corrected'!CY109-'Module C Initial'!CY109</f>
        <v>508.73000000000047</v>
      </c>
      <c r="H109" s="31">
        <f ca="1">'Module C Corrected'!CZ109-'Module C Initial'!CZ109</f>
        <v>500.38000000000011</v>
      </c>
      <c r="I109" s="31">
        <f ca="1">'Module C Corrected'!DA109-'Module C Initial'!DA109</f>
        <v>158.76</v>
      </c>
      <c r="J109" s="31">
        <f ca="1">'Module C Corrected'!DB109-'Module C Initial'!DB109</f>
        <v>1.8599999999999994</v>
      </c>
      <c r="K109" s="31">
        <f ca="1">'Module C Corrected'!DC109-'Module C Initial'!DC109</f>
        <v>1.0700000000000003</v>
      </c>
      <c r="L109" s="31">
        <f ca="1">'Module C Corrected'!DD109-'Module C Initial'!DD109</f>
        <v>7.1200000000000045</v>
      </c>
      <c r="M109" s="31">
        <f ca="1">'Module C Corrected'!DE109-'Module C Initial'!DE109</f>
        <v>340.83999999999992</v>
      </c>
      <c r="N109" s="31">
        <f ca="1">'Module C Corrected'!DF109-'Module C Initial'!DF109</f>
        <v>729.85000000000127</v>
      </c>
      <c r="O109" s="31">
        <f ca="1">'Module C Corrected'!DG109-'Module C Initial'!DG109</f>
        <v>889.83000000000038</v>
      </c>
      <c r="P109" s="31">
        <f ca="1">'Module C Corrected'!DH109-'Module C Initial'!DH109</f>
        <v>478.12999999999965</v>
      </c>
      <c r="Q109" s="32">
        <f ca="1">'Module C Corrected'!DI109-'Module C Initial'!DI109</f>
        <v>49.119999999999948</v>
      </c>
      <c r="R109" s="32">
        <f ca="1">'Module C Corrected'!DJ109-'Module C Initial'!DJ109</f>
        <v>67.71999999999997</v>
      </c>
      <c r="S109" s="32">
        <f ca="1">'Module C Corrected'!DK109-'Module C Initial'!DK109</f>
        <v>25.430000000000007</v>
      </c>
      <c r="T109" s="32">
        <f ca="1">'Module C Corrected'!DL109-'Module C Initial'!DL109</f>
        <v>25.019999999999996</v>
      </c>
      <c r="U109" s="32">
        <f ca="1">'Module C Corrected'!DM109-'Module C Initial'!DM109</f>
        <v>7.9299999999999979</v>
      </c>
      <c r="V109" s="32">
        <f ca="1">'Module C Corrected'!DN109-'Module C Initial'!DN109</f>
        <v>9.0000000000000024E-2</v>
      </c>
      <c r="W109" s="32">
        <f ca="1">'Module C Corrected'!DO109-'Module C Initial'!DO109</f>
        <v>0.06</v>
      </c>
      <c r="X109" s="32">
        <f ca="1">'Module C Corrected'!DP109-'Module C Initial'!DP109</f>
        <v>0.35999999999999988</v>
      </c>
      <c r="Y109" s="32">
        <f ca="1">'Module C Corrected'!DQ109-'Module C Initial'!DQ109</f>
        <v>17.040000000000006</v>
      </c>
      <c r="Z109" s="32">
        <f ca="1">'Module C Corrected'!DR109-'Module C Initial'!DR109</f>
        <v>36.490000000000009</v>
      </c>
      <c r="AA109" s="32">
        <f ca="1">'Module C Corrected'!DS109-'Module C Initial'!DS109</f>
        <v>44.489999999999995</v>
      </c>
      <c r="AB109" s="32">
        <f ca="1">'Module C Corrected'!DT109-'Module C Initial'!DT109</f>
        <v>23.909999999999997</v>
      </c>
      <c r="AC109" s="31">
        <f ca="1">'Module C Corrected'!DU109-'Module C Initial'!DU109</f>
        <v>267.50000000000023</v>
      </c>
      <c r="AD109" s="31">
        <f ca="1">'Module C Corrected'!DV109-'Module C Initial'!DV109</f>
        <v>365.63999999999987</v>
      </c>
      <c r="AE109" s="31">
        <f ca="1">'Module C Corrected'!DW109-'Module C Initial'!DW109</f>
        <v>136.26999999999998</v>
      </c>
      <c r="AF109" s="31">
        <f ca="1">'Module C Corrected'!DX109-'Module C Initial'!DX109</f>
        <v>132.86999999999998</v>
      </c>
      <c r="AG109" s="31">
        <f ca="1">'Module C Corrected'!DY109-'Module C Initial'!DY109</f>
        <v>41.8</v>
      </c>
      <c r="AH109" s="31">
        <f ca="1">'Module C Corrected'!DZ109-'Module C Initial'!DZ109</f>
        <v>0.48999999999999988</v>
      </c>
      <c r="AI109" s="31">
        <f ca="1">'Module C Corrected'!EA109-'Module C Initial'!EA109</f>
        <v>0.28000000000000003</v>
      </c>
      <c r="AJ109" s="31">
        <f ca="1">'Module C Corrected'!EB109-'Module C Initial'!EB109</f>
        <v>1.8200000000000003</v>
      </c>
      <c r="AK109" s="31">
        <f ca="1">'Module C Corrected'!EC109-'Module C Initial'!EC109</f>
        <v>86.57</v>
      </c>
      <c r="AL109" s="31">
        <f ca="1">'Module C Corrected'!ED109-'Module C Initial'!ED109</f>
        <v>183.73000000000008</v>
      </c>
      <c r="AM109" s="31">
        <f ca="1">'Module C Corrected'!EE109-'Module C Initial'!EE109</f>
        <v>221.92999999999995</v>
      </c>
      <c r="AN109" s="31">
        <f ca="1">'Module C Corrected'!EF109-'Module C Initial'!EF109</f>
        <v>118.16</v>
      </c>
      <c r="AO109" s="32">
        <f t="shared" ca="1" si="32"/>
        <v>1298.9600000000003</v>
      </c>
      <c r="AP109" s="32">
        <f t="shared" ca="1" si="32"/>
        <v>1787.7</v>
      </c>
      <c r="AQ109" s="32">
        <f t="shared" ca="1" si="32"/>
        <v>670.43000000000052</v>
      </c>
      <c r="AR109" s="32">
        <f t="shared" ca="1" si="32"/>
        <v>658.2700000000001</v>
      </c>
      <c r="AS109" s="32">
        <f t="shared" ca="1" si="32"/>
        <v>208.49</v>
      </c>
      <c r="AT109" s="32">
        <f t="shared" ca="1" si="32"/>
        <v>2.4399999999999995</v>
      </c>
      <c r="AU109" s="32">
        <f t="shared" ca="1" si="59"/>
        <v>1.4100000000000004</v>
      </c>
      <c r="AV109" s="32">
        <f t="shared" ca="1" si="59"/>
        <v>9.3000000000000043</v>
      </c>
      <c r="AW109" s="32">
        <f t="shared" ca="1" si="59"/>
        <v>444.44999999999993</v>
      </c>
      <c r="AX109" s="32">
        <f t="shared" ca="1" si="59"/>
        <v>950.0700000000013</v>
      </c>
      <c r="AY109" s="32">
        <f t="shared" ca="1" si="59"/>
        <v>1156.2500000000005</v>
      </c>
      <c r="AZ109" s="32">
        <f t="shared" ca="1" si="59"/>
        <v>620.19999999999959</v>
      </c>
      <c r="BA109" s="31">
        <f t="shared" ca="1" si="57"/>
        <v>16.309999999999999</v>
      </c>
      <c r="BB109" s="31">
        <f t="shared" ca="1" si="35"/>
        <v>22.49</v>
      </c>
      <c r="BC109" s="31">
        <f t="shared" ca="1" si="36"/>
        <v>8.4499999999999993</v>
      </c>
      <c r="BD109" s="31">
        <f t="shared" ca="1" si="37"/>
        <v>8.31</v>
      </c>
      <c r="BE109" s="31">
        <f t="shared" ca="1" si="38"/>
        <v>2.64</v>
      </c>
      <c r="BF109" s="31">
        <f t="shared" ca="1" si="39"/>
        <v>0.03</v>
      </c>
      <c r="BG109" s="31">
        <f t="shared" ca="1" si="40"/>
        <v>0.02</v>
      </c>
      <c r="BH109" s="31">
        <f t="shared" ca="1" si="41"/>
        <v>0.12</v>
      </c>
      <c r="BI109" s="31">
        <f t="shared" ca="1" si="42"/>
        <v>5.66</v>
      </c>
      <c r="BJ109" s="31">
        <f t="shared" ca="1" si="43"/>
        <v>12.12</v>
      </c>
      <c r="BK109" s="31">
        <f t="shared" ca="1" si="44"/>
        <v>14.77</v>
      </c>
      <c r="BL109" s="31">
        <f t="shared" ca="1" si="45"/>
        <v>7.94</v>
      </c>
      <c r="BM109" s="32">
        <f t="shared" ca="1" si="58"/>
        <v>1315.2700000000002</v>
      </c>
      <c r="BN109" s="32">
        <f t="shared" ca="1" si="46"/>
        <v>1810.19</v>
      </c>
      <c r="BO109" s="32">
        <f t="shared" ca="1" si="47"/>
        <v>678.88000000000056</v>
      </c>
      <c r="BP109" s="32">
        <f t="shared" ca="1" si="48"/>
        <v>666.58</v>
      </c>
      <c r="BQ109" s="32">
        <f t="shared" ca="1" si="49"/>
        <v>211.13</v>
      </c>
      <c r="BR109" s="32">
        <f t="shared" ca="1" si="50"/>
        <v>2.4699999999999993</v>
      </c>
      <c r="BS109" s="32">
        <f t="shared" ca="1" si="51"/>
        <v>1.4300000000000004</v>
      </c>
      <c r="BT109" s="32">
        <f t="shared" ca="1" si="52"/>
        <v>9.4200000000000035</v>
      </c>
      <c r="BU109" s="32">
        <f t="shared" ca="1" si="53"/>
        <v>450.10999999999996</v>
      </c>
      <c r="BV109" s="32">
        <f t="shared" ca="1" si="54"/>
        <v>962.19000000000131</v>
      </c>
      <c r="BW109" s="32">
        <f t="shared" ca="1" si="55"/>
        <v>1171.0200000000004</v>
      </c>
      <c r="BX109" s="32">
        <f t="shared" ca="1" si="56"/>
        <v>628.13999999999965</v>
      </c>
    </row>
    <row r="110" spans="1:76" x14ac:dyDescent="0.25">
      <c r="A110" t="s">
        <v>477</v>
      </c>
      <c r="B110" s="1" t="s">
        <v>112</v>
      </c>
      <c r="C110" t="str">
        <f t="shared" ca="1" si="33"/>
        <v>SCL1</v>
      </c>
      <c r="D110" t="str">
        <f t="shared" ca="1" si="34"/>
        <v>Syncrude Industrial System</v>
      </c>
      <c r="E110" s="31">
        <f ca="1">'Module C Corrected'!CW110-'Module C Initial'!CW110</f>
        <v>1705.2100000000064</v>
      </c>
      <c r="F110" s="31">
        <f ca="1">'Module C Corrected'!CX110-'Module C Initial'!CX110</f>
        <v>3165.5700000000065</v>
      </c>
      <c r="G110" s="31">
        <f ca="1">'Module C Corrected'!CY110-'Module C Initial'!CY110</f>
        <v>696.32999999999799</v>
      </c>
      <c r="H110" s="31">
        <f ca="1">'Module C Corrected'!CZ110-'Module C Initial'!CZ110</f>
        <v>1663.7099999999919</v>
      </c>
      <c r="I110" s="31">
        <f ca="1">'Module C Corrected'!DA110-'Module C Initial'!DA110</f>
        <v>473.84999999999854</v>
      </c>
      <c r="J110" s="31">
        <f ca="1">'Module C Corrected'!DB110-'Module C Initial'!DB110</f>
        <v>374.38999999999942</v>
      </c>
      <c r="K110" s="31">
        <f ca="1">'Module C Corrected'!DC110-'Module C Initial'!DC110</f>
        <v>300.51000000000022</v>
      </c>
      <c r="L110" s="31">
        <f ca="1">'Module C Corrected'!DD110-'Module C Initial'!DD110</f>
        <v>668.45999999999913</v>
      </c>
      <c r="M110" s="31">
        <f ca="1">'Module C Corrected'!DE110-'Module C Initial'!DE110</f>
        <v>111.30000000000018</v>
      </c>
      <c r="N110" s="31">
        <f ca="1">'Module C Corrected'!DF110-'Module C Initial'!DF110</f>
        <v>2331.0600000000122</v>
      </c>
      <c r="O110" s="31">
        <f ca="1">'Module C Corrected'!DG110-'Module C Initial'!DG110</f>
        <v>4152.2999999999884</v>
      </c>
      <c r="P110" s="31">
        <f ca="1">'Module C Corrected'!DH110-'Module C Initial'!DH110</f>
        <v>1989.1899999999878</v>
      </c>
      <c r="Q110" s="32">
        <f ca="1">'Module C Corrected'!DI110-'Module C Initial'!DI110</f>
        <v>85.259999999999991</v>
      </c>
      <c r="R110" s="32">
        <f ca="1">'Module C Corrected'!DJ110-'Module C Initial'!DJ110</f>
        <v>158.28</v>
      </c>
      <c r="S110" s="32">
        <f ca="1">'Module C Corrected'!DK110-'Module C Initial'!DK110</f>
        <v>34.81</v>
      </c>
      <c r="T110" s="32">
        <f ca="1">'Module C Corrected'!DL110-'Module C Initial'!DL110</f>
        <v>83.18</v>
      </c>
      <c r="U110" s="32">
        <f ca="1">'Module C Corrected'!DM110-'Module C Initial'!DM110</f>
        <v>23.689999999999998</v>
      </c>
      <c r="V110" s="32">
        <f ca="1">'Module C Corrected'!DN110-'Module C Initial'!DN110</f>
        <v>18.72</v>
      </c>
      <c r="W110" s="32">
        <f ca="1">'Module C Corrected'!DO110-'Module C Initial'!DO110</f>
        <v>15.019999999999996</v>
      </c>
      <c r="X110" s="32">
        <f ca="1">'Module C Corrected'!DP110-'Module C Initial'!DP110</f>
        <v>33.419999999999959</v>
      </c>
      <c r="Y110" s="32">
        <f ca="1">'Module C Corrected'!DQ110-'Module C Initial'!DQ110</f>
        <v>5.5599999999999952</v>
      </c>
      <c r="Z110" s="32">
        <f ca="1">'Module C Corrected'!DR110-'Module C Initial'!DR110</f>
        <v>116.54999999999995</v>
      </c>
      <c r="AA110" s="32">
        <f ca="1">'Module C Corrected'!DS110-'Module C Initial'!DS110</f>
        <v>207.61999999999989</v>
      </c>
      <c r="AB110" s="32">
        <f ca="1">'Module C Corrected'!DT110-'Module C Initial'!DT110</f>
        <v>99.459999999999923</v>
      </c>
      <c r="AC110" s="31">
        <f ca="1">'Module C Corrected'!DU110-'Module C Initial'!DU110</f>
        <v>464.34000000000003</v>
      </c>
      <c r="AD110" s="31">
        <f ca="1">'Module C Corrected'!DV110-'Module C Initial'!DV110</f>
        <v>854.62</v>
      </c>
      <c r="AE110" s="31">
        <f ca="1">'Module C Corrected'!DW110-'Module C Initial'!DW110</f>
        <v>186.52</v>
      </c>
      <c r="AF110" s="31">
        <f ca="1">'Module C Corrected'!DX110-'Module C Initial'!DX110</f>
        <v>441.75999999999976</v>
      </c>
      <c r="AG110" s="31">
        <f ca="1">'Module C Corrected'!DY110-'Module C Initial'!DY110</f>
        <v>124.75</v>
      </c>
      <c r="AH110" s="31">
        <f ca="1">'Module C Corrected'!DZ110-'Module C Initial'!DZ110</f>
        <v>97.690000000000055</v>
      </c>
      <c r="AI110" s="31">
        <f ca="1">'Module C Corrected'!EA110-'Module C Initial'!EA110</f>
        <v>77.730000000000018</v>
      </c>
      <c r="AJ110" s="31">
        <f ca="1">'Module C Corrected'!EB110-'Module C Initial'!EB110</f>
        <v>171.34999999999991</v>
      </c>
      <c r="AK110" s="31">
        <f ca="1">'Module C Corrected'!EC110-'Module C Initial'!EC110</f>
        <v>28.27000000000001</v>
      </c>
      <c r="AL110" s="31">
        <f ca="1">'Module C Corrected'!ED110-'Module C Initial'!ED110</f>
        <v>586.82000000000016</v>
      </c>
      <c r="AM110" s="31">
        <f ca="1">'Module C Corrected'!EE110-'Module C Initial'!EE110</f>
        <v>1035.5999999999995</v>
      </c>
      <c r="AN110" s="31">
        <f ca="1">'Module C Corrected'!EF110-'Module C Initial'!EF110</f>
        <v>491.62000000000035</v>
      </c>
      <c r="AO110" s="32">
        <f t="shared" ca="1" si="32"/>
        <v>2254.8100000000063</v>
      </c>
      <c r="AP110" s="32">
        <f t="shared" ca="1" si="32"/>
        <v>4178.4700000000066</v>
      </c>
      <c r="AQ110" s="32">
        <f t="shared" ca="1" si="32"/>
        <v>917.65999999999804</v>
      </c>
      <c r="AR110" s="32">
        <f t="shared" ca="1" si="32"/>
        <v>2188.6499999999915</v>
      </c>
      <c r="AS110" s="32">
        <f t="shared" ca="1" si="32"/>
        <v>622.2899999999986</v>
      </c>
      <c r="AT110" s="32">
        <f t="shared" ca="1" si="32"/>
        <v>490.7999999999995</v>
      </c>
      <c r="AU110" s="32">
        <f t="shared" ca="1" si="59"/>
        <v>393.26000000000022</v>
      </c>
      <c r="AV110" s="32">
        <f t="shared" ca="1" si="59"/>
        <v>873.229999999999</v>
      </c>
      <c r="AW110" s="32">
        <f t="shared" ca="1" si="59"/>
        <v>145.13000000000019</v>
      </c>
      <c r="AX110" s="32">
        <f t="shared" ca="1" si="59"/>
        <v>3034.4300000000126</v>
      </c>
      <c r="AY110" s="32">
        <f t="shared" ca="1" si="59"/>
        <v>5395.5199999999877</v>
      </c>
      <c r="AZ110" s="32">
        <f t="shared" ca="1" si="59"/>
        <v>2580.2699999999882</v>
      </c>
      <c r="BA110" s="31">
        <f t="shared" ca="1" si="57"/>
        <v>28.31</v>
      </c>
      <c r="BB110" s="31">
        <f t="shared" ca="1" si="35"/>
        <v>52.56</v>
      </c>
      <c r="BC110" s="31">
        <f t="shared" ca="1" si="36"/>
        <v>11.56</v>
      </c>
      <c r="BD110" s="31">
        <f t="shared" ca="1" si="37"/>
        <v>27.62</v>
      </c>
      <c r="BE110" s="31">
        <f t="shared" ca="1" si="38"/>
        <v>7.87</v>
      </c>
      <c r="BF110" s="31">
        <f t="shared" ca="1" si="39"/>
        <v>6.22</v>
      </c>
      <c r="BG110" s="31">
        <f t="shared" ca="1" si="40"/>
        <v>4.99</v>
      </c>
      <c r="BH110" s="31">
        <f t="shared" ca="1" si="41"/>
        <v>11.1</v>
      </c>
      <c r="BI110" s="31">
        <f t="shared" ca="1" si="42"/>
        <v>1.85</v>
      </c>
      <c r="BJ110" s="31">
        <f t="shared" ca="1" si="43"/>
        <v>38.700000000000003</v>
      </c>
      <c r="BK110" s="31">
        <f t="shared" ca="1" si="44"/>
        <v>68.94</v>
      </c>
      <c r="BL110" s="31">
        <f t="shared" ca="1" si="45"/>
        <v>33.03</v>
      </c>
      <c r="BM110" s="32">
        <f t="shared" ca="1" si="58"/>
        <v>2283.1200000000063</v>
      </c>
      <c r="BN110" s="32">
        <f t="shared" ca="1" si="46"/>
        <v>4231.030000000007</v>
      </c>
      <c r="BO110" s="32">
        <f t="shared" ca="1" si="47"/>
        <v>929.21999999999798</v>
      </c>
      <c r="BP110" s="32">
        <f t="shared" ca="1" si="48"/>
        <v>2216.2699999999913</v>
      </c>
      <c r="BQ110" s="32">
        <f t="shared" ca="1" si="49"/>
        <v>630.1599999999986</v>
      </c>
      <c r="BR110" s="32">
        <f t="shared" ca="1" si="50"/>
        <v>497.01999999999953</v>
      </c>
      <c r="BS110" s="32">
        <f t="shared" ca="1" si="51"/>
        <v>398.25000000000023</v>
      </c>
      <c r="BT110" s="32">
        <f t="shared" ca="1" si="52"/>
        <v>884.32999999999902</v>
      </c>
      <c r="BU110" s="32">
        <f t="shared" ca="1" si="53"/>
        <v>146.98000000000019</v>
      </c>
      <c r="BV110" s="32">
        <f t="shared" ca="1" si="54"/>
        <v>3073.1300000000124</v>
      </c>
      <c r="BW110" s="32">
        <f t="shared" ca="1" si="55"/>
        <v>5464.4599999999873</v>
      </c>
      <c r="BX110" s="32">
        <f t="shared" ca="1" si="56"/>
        <v>2613.2999999999884</v>
      </c>
    </row>
    <row r="111" spans="1:76" x14ac:dyDescent="0.25">
      <c r="A111" t="s">
        <v>478</v>
      </c>
      <c r="B111" s="1" t="s">
        <v>113</v>
      </c>
      <c r="C111" t="str">
        <f t="shared" ca="1" si="33"/>
        <v>SCR1</v>
      </c>
      <c r="D111" t="str">
        <f t="shared" ca="1" si="34"/>
        <v>Suncor Industrial System</v>
      </c>
      <c r="E111" s="31">
        <f ca="1">'Module C Corrected'!CW111-'Module C Initial'!CW111</f>
        <v>6318.960000000021</v>
      </c>
      <c r="F111" s="31">
        <f ca="1">'Module C Corrected'!CX111-'Module C Initial'!CX111</f>
        <v>7739.7799999999697</v>
      </c>
      <c r="G111" s="31">
        <f ca="1">'Module C Corrected'!CY111-'Module C Initial'!CY111</f>
        <v>4045.179999999993</v>
      </c>
      <c r="H111" s="31">
        <f ca="1">'Module C Corrected'!CZ111-'Module C Initial'!CZ111</f>
        <v>3894.75</v>
      </c>
      <c r="I111" s="31">
        <f ca="1">'Module C Corrected'!DA111-'Module C Initial'!DA111</f>
        <v>3133.1900000000023</v>
      </c>
      <c r="J111" s="31">
        <f ca="1">'Module C Corrected'!DB111-'Module C Initial'!DB111</f>
        <v>3463.6900000000314</v>
      </c>
      <c r="K111" s="31">
        <f ca="1">'Module C Corrected'!DC111-'Module C Initial'!DC111</f>
        <v>2336.4399999999878</v>
      </c>
      <c r="L111" s="31">
        <f ca="1">'Module C Corrected'!DD111-'Module C Initial'!DD111</f>
        <v>2.3599999999999994</v>
      </c>
      <c r="M111" s="31">
        <f ca="1">'Module C Corrected'!DE111-'Module C Initial'!DE111</f>
        <v>1575.4800000000032</v>
      </c>
      <c r="N111" s="31">
        <f ca="1">'Module C Corrected'!DF111-'Module C Initial'!DF111</f>
        <v>2595.9199999999837</v>
      </c>
      <c r="O111" s="31">
        <f ca="1">'Module C Corrected'!DG111-'Module C Initial'!DG111</f>
        <v>8557.1599999999162</v>
      </c>
      <c r="P111" s="31">
        <f ca="1">'Module C Corrected'!DH111-'Module C Initial'!DH111</f>
        <v>3736.2300000000105</v>
      </c>
      <c r="Q111" s="32">
        <f ca="1">'Module C Corrected'!DI111-'Module C Initial'!DI111</f>
        <v>315.94999999999982</v>
      </c>
      <c r="R111" s="32">
        <f ca="1">'Module C Corrected'!DJ111-'Module C Initial'!DJ111</f>
        <v>386.98999999999978</v>
      </c>
      <c r="S111" s="32">
        <f ca="1">'Module C Corrected'!DK111-'Module C Initial'!DK111</f>
        <v>202.26000000000022</v>
      </c>
      <c r="T111" s="32">
        <f ca="1">'Module C Corrected'!DL111-'Module C Initial'!DL111</f>
        <v>194.73999999999978</v>
      </c>
      <c r="U111" s="32">
        <f ca="1">'Module C Corrected'!DM111-'Module C Initial'!DM111</f>
        <v>156.65999999999985</v>
      </c>
      <c r="V111" s="32">
        <f ca="1">'Module C Corrected'!DN111-'Module C Initial'!DN111</f>
        <v>173.17999999999938</v>
      </c>
      <c r="W111" s="32">
        <f ca="1">'Module C Corrected'!DO111-'Module C Initial'!DO111</f>
        <v>116.82000000000016</v>
      </c>
      <c r="X111" s="32">
        <f ca="1">'Module C Corrected'!DP111-'Module C Initial'!DP111</f>
        <v>0.12000000000000011</v>
      </c>
      <c r="Y111" s="32">
        <f ca="1">'Module C Corrected'!DQ111-'Module C Initial'!DQ111</f>
        <v>78.7800000000002</v>
      </c>
      <c r="Z111" s="32">
        <f ca="1">'Module C Corrected'!DR111-'Module C Initial'!DR111</f>
        <v>129.80000000000018</v>
      </c>
      <c r="AA111" s="32">
        <f ca="1">'Module C Corrected'!DS111-'Module C Initial'!DS111</f>
        <v>427.84999999999854</v>
      </c>
      <c r="AB111" s="32">
        <f ca="1">'Module C Corrected'!DT111-'Module C Initial'!DT111</f>
        <v>186.8100000000004</v>
      </c>
      <c r="AC111" s="31">
        <f ca="1">'Module C Corrected'!DU111-'Module C Initial'!DU111</f>
        <v>1720.6999999999971</v>
      </c>
      <c r="AD111" s="31">
        <f ca="1">'Module C Corrected'!DV111-'Module C Initial'!DV111</f>
        <v>2089.5199999999968</v>
      </c>
      <c r="AE111" s="31">
        <f ca="1">'Module C Corrected'!DW111-'Module C Initial'!DW111</f>
        <v>1083.5499999999993</v>
      </c>
      <c r="AF111" s="31">
        <f ca="1">'Module C Corrected'!DX111-'Module C Initial'!DX111</f>
        <v>1034.1600000000035</v>
      </c>
      <c r="AG111" s="31">
        <f ca="1">'Module C Corrected'!DY111-'Module C Initial'!DY111</f>
        <v>824.86000000000058</v>
      </c>
      <c r="AH111" s="31">
        <f ca="1">'Module C Corrected'!DZ111-'Module C Initial'!DZ111</f>
        <v>903.79000000000087</v>
      </c>
      <c r="AI111" s="31">
        <f ca="1">'Module C Corrected'!EA111-'Module C Initial'!EA111</f>
        <v>604.37000000000262</v>
      </c>
      <c r="AJ111" s="31">
        <f ca="1">'Module C Corrected'!EB111-'Module C Initial'!EB111</f>
        <v>0.59999999999999787</v>
      </c>
      <c r="AK111" s="31">
        <f ca="1">'Module C Corrected'!EC111-'Module C Initial'!EC111</f>
        <v>400.17000000000007</v>
      </c>
      <c r="AL111" s="31">
        <f ca="1">'Module C Corrected'!ED111-'Module C Initial'!ED111</f>
        <v>653.48999999999796</v>
      </c>
      <c r="AM111" s="31">
        <f ca="1">'Module C Corrected'!EE111-'Module C Initial'!EE111</f>
        <v>2134.1800000000003</v>
      </c>
      <c r="AN111" s="31">
        <f ca="1">'Module C Corrected'!EF111-'Module C Initial'!EF111</f>
        <v>923.38000000000102</v>
      </c>
      <c r="AO111" s="32">
        <f t="shared" ca="1" si="32"/>
        <v>8355.6100000000188</v>
      </c>
      <c r="AP111" s="32">
        <f t="shared" ca="1" si="32"/>
        <v>10216.289999999966</v>
      </c>
      <c r="AQ111" s="32">
        <f t="shared" ca="1" si="32"/>
        <v>5330.9899999999925</v>
      </c>
      <c r="AR111" s="32">
        <f t="shared" ca="1" si="32"/>
        <v>5123.6500000000033</v>
      </c>
      <c r="AS111" s="32">
        <f t="shared" ca="1" si="32"/>
        <v>4114.7100000000028</v>
      </c>
      <c r="AT111" s="32">
        <f t="shared" ca="1" si="32"/>
        <v>4540.6600000000317</v>
      </c>
      <c r="AU111" s="32">
        <f t="shared" ca="1" si="59"/>
        <v>3057.6299999999906</v>
      </c>
      <c r="AV111" s="32">
        <f t="shared" ca="1" si="59"/>
        <v>3.0799999999999974</v>
      </c>
      <c r="AW111" s="32">
        <f t="shared" ca="1" si="59"/>
        <v>2054.4300000000035</v>
      </c>
      <c r="AX111" s="32">
        <f t="shared" ca="1" si="59"/>
        <v>3379.2099999999818</v>
      </c>
      <c r="AY111" s="32">
        <f t="shared" ca="1" si="59"/>
        <v>11119.189999999915</v>
      </c>
      <c r="AZ111" s="32">
        <f t="shared" ca="1" si="59"/>
        <v>4846.4200000000119</v>
      </c>
      <c r="BA111" s="31">
        <f t="shared" ca="1" si="57"/>
        <v>104.91</v>
      </c>
      <c r="BB111" s="31">
        <f t="shared" ca="1" si="35"/>
        <v>128.5</v>
      </c>
      <c r="BC111" s="31">
        <f t="shared" ca="1" si="36"/>
        <v>67.16</v>
      </c>
      <c r="BD111" s="31">
        <f t="shared" ca="1" si="37"/>
        <v>64.66</v>
      </c>
      <c r="BE111" s="31">
        <f t="shared" ca="1" si="38"/>
        <v>52.02</v>
      </c>
      <c r="BF111" s="31">
        <f t="shared" ca="1" si="39"/>
        <v>57.51</v>
      </c>
      <c r="BG111" s="31">
        <f t="shared" ca="1" si="40"/>
        <v>38.79</v>
      </c>
      <c r="BH111" s="31">
        <f t="shared" ca="1" si="41"/>
        <v>0.04</v>
      </c>
      <c r="BI111" s="31">
        <f t="shared" ca="1" si="42"/>
        <v>26.16</v>
      </c>
      <c r="BJ111" s="31">
        <f t="shared" ca="1" si="43"/>
        <v>43.1</v>
      </c>
      <c r="BK111" s="31">
        <f t="shared" ca="1" si="44"/>
        <v>142.07</v>
      </c>
      <c r="BL111" s="31">
        <f t="shared" ca="1" si="45"/>
        <v>62.03</v>
      </c>
      <c r="BM111" s="32">
        <f t="shared" ca="1" si="58"/>
        <v>8460.5200000000186</v>
      </c>
      <c r="BN111" s="32">
        <f t="shared" ca="1" si="46"/>
        <v>10344.789999999966</v>
      </c>
      <c r="BO111" s="32">
        <f t="shared" ca="1" si="47"/>
        <v>5398.1499999999924</v>
      </c>
      <c r="BP111" s="32">
        <f t="shared" ca="1" si="48"/>
        <v>5188.3100000000031</v>
      </c>
      <c r="BQ111" s="32">
        <f t="shared" ca="1" si="49"/>
        <v>4166.7300000000032</v>
      </c>
      <c r="BR111" s="32">
        <f t="shared" ca="1" si="50"/>
        <v>4598.1700000000319</v>
      </c>
      <c r="BS111" s="32">
        <f t="shared" ca="1" si="51"/>
        <v>3096.4199999999905</v>
      </c>
      <c r="BT111" s="32">
        <f t="shared" ca="1" si="52"/>
        <v>3.1199999999999974</v>
      </c>
      <c r="BU111" s="32">
        <f t="shared" ca="1" si="53"/>
        <v>2080.5900000000033</v>
      </c>
      <c r="BV111" s="32">
        <f t="shared" ca="1" si="54"/>
        <v>3422.3099999999818</v>
      </c>
      <c r="BW111" s="32">
        <f t="shared" ca="1" si="55"/>
        <v>11261.259999999915</v>
      </c>
      <c r="BX111" s="32">
        <f t="shared" ca="1" si="56"/>
        <v>4908.4500000000116</v>
      </c>
    </row>
    <row r="112" spans="1:76" x14ac:dyDescent="0.25">
      <c r="A112" t="s">
        <v>479</v>
      </c>
      <c r="B112" s="1" t="s">
        <v>114</v>
      </c>
      <c r="C112" t="str">
        <f t="shared" ca="1" si="33"/>
        <v>SCR2</v>
      </c>
      <c r="D112" t="str">
        <f t="shared" ca="1" si="34"/>
        <v>Magrath Wind Facility</v>
      </c>
      <c r="E112" s="31">
        <f ca="1">'Module C Corrected'!CW112-'Module C Initial'!CW112</f>
        <v>118.68000000000029</v>
      </c>
      <c r="F112" s="31">
        <f ca="1">'Module C Corrected'!CX112-'Module C Initial'!CX112</f>
        <v>119.22000000000116</v>
      </c>
      <c r="G112" s="31">
        <f ca="1">'Module C Corrected'!CY112-'Module C Initial'!CY112</f>
        <v>62.340000000001965</v>
      </c>
      <c r="H112" s="31">
        <f ca="1">'Module C Corrected'!CZ112-'Module C Initial'!CZ112</f>
        <v>107.93999999999869</v>
      </c>
      <c r="I112" s="31">
        <f ca="1">'Module C Corrected'!DA112-'Module C Initial'!DA112</f>
        <v>51.190000000000509</v>
      </c>
      <c r="J112" s="31">
        <f ca="1">'Module C Corrected'!DB112-'Module C Initial'!DB112</f>
        <v>126.13000000000102</v>
      </c>
      <c r="K112" s="31">
        <f ca="1">'Module C Corrected'!DC112-'Module C Initial'!DC112</f>
        <v>52.180000000000291</v>
      </c>
      <c r="L112" s="31">
        <f ca="1">'Module C Corrected'!DD112-'Module C Initial'!DD112</f>
        <v>154.02000000000044</v>
      </c>
      <c r="M112" s="31">
        <f ca="1">'Module C Corrected'!DE112-'Module C Initial'!DE112</f>
        <v>113.87999999999738</v>
      </c>
      <c r="N112" s="31">
        <f ca="1">'Module C Corrected'!DF112-'Module C Initial'!DF112</f>
        <v>163.55000000000291</v>
      </c>
      <c r="O112" s="31">
        <f ca="1">'Module C Corrected'!DG112-'Module C Initial'!DG112</f>
        <v>345.16999999999825</v>
      </c>
      <c r="P112" s="31">
        <f ca="1">'Module C Corrected'!DH112-'Module C Initial'!DH112</f>
        <v>151.31999999999971</v>
      </c>
      <c r="Q112" s="32">
        <f ca="1">'Module C Corrected'!DI112-'Module C Initial'!DI112</f>
        <v>5.9400000000000546</v>
      </c>
      <c r="R112" s="32">
        <f ca="1">'Module C Corrected'!DJ112-'Module C Initial'!DJ112</f>
        <v>5.9600000000000364</v>
      </c>
      <c r="S112" s="32">
        <f ca="1">'Module C Corrected'!DK112-'Module C Initial'!DK112</f>
        <v>3.1200000000000045</v>
      </c>
      <c r="T112" s="32">
        <f ca="1">'Module C Corrected'!DL112-'Module C Initial'!DL112</f>
        <v>5.3999999999999773</v>
      </c>
      <c r="U112" s="32">
        <f ca="1">'Module C Corrected'!DM112-'Module C Initial'!DM112</f>
        <v>2.5600000000000023</v>
      </c>
      <c r="V112" s="32">
        <f ca="1">'Module C Corrected'!DN112-'Module C Initial'!DN112</f>
        <v>6.3099999999999454</v>
      </c>
      <c r="W112" s="32">
        <f ca="1">'Module C Corrected'!DO112-'Module C Initial'!DO112</f>
        <v>2.6100000000000136</v>
      </c>
      <c r="X112" s="32">
        <f ca="1">'Module C Corrected'!DP112-'Module C Initial'!DP112</f>
        <v>7.6999999999999318</v>
      </c>
      <c r="Y112" s="32">
        <f ca="1">'Module C Corrected'!DQ112-'Module C Initial'!DQ112</f>
        <v>5.6899999999999977</v>
      </c>
      <c r="Z112" s="32">
        <f ca="1">'Module C Corrected'!DR112-'Module C Initial'!DR112</f>
        <v>8.1800000000000637</v>
      </c>
      <c r="AA112" s="32">
        <f ca="1">'Module C Corrected'!DS112-'Module C Initial'!DS112</f>
        <v>17.259999999999991</v>
      </c>
      <c r="AB112" s="32">
        <f ca="1">'Module C Corrected'!DT112-'Module C Initial'!DT112</f>
        <v>7.57000000000005</v>
      </c>
      <c r="AC112" s="31">
        <f ca="1">'Module C Corrected'!DU112-'Module C Initial'!DU112</f>
        <v>32.319999999999709</v>
      </c>
      <c r="AD112" s="31">
        <f ca="1">'Module C Corrected'!DV112-'Module C Initial'!DV112</f>
        <v>32.179999999999382</v>
      </c>
      <c r="AE112" s="31">
        <f ca="1">'Module C Corrected'!DW112-'Module C Initial'!DW112</f>
        <v>16.700000000000273</v>
      </c>
      <c r="AF112" s="31">
        <f ca="1">'Module C Corrected'!DX112-'Module C Initial'!DX112</f>
        <v>28.659999999999854</v>
      </c>
      <c r="AG112" s="31">
        <f ca="1">'Module C Corrected'!DY112-'Module C Initial'!DY112</f>
        <v>13.480000000000018</v>
      </c>
      <c r="AH112" s="31">
        <f ca="1">'Module C Corrected'!DZ112-'Module C Initial'!DZ112</f>
        <v>32.909999999999854</v>
      </c>
      <c r="AI112" s="31">
        <f ca="1">'Module C Corrected'!EA112-'Module C Initial'!EA112</f>
        <v>13.5</v>
      </c>
      <c r="AJ112" s="31">
        <f ca="1">'Module C Corrected'!EB112-'Module C Initial'!EB112</f>
        <v>39.480000000000018</v>
      </c>
      <c r="AK112" s="31">
        <f ca="1">'Module C Corrected'!EC112-'Module C Initial'!EC112</f>
        <v>28.930000000000291</v>
      </c>
      <c r="AL112" s="31">
        <f ca="1">'Module C Corrected'!ED112-'Module C Initial'!ED112</f>
        <v>41.169999999999618</v>
      </c>
      <c r="AM112" s="31">
        <f ca="1">'Module C Corrected'!EE112-'Module C Initial'!EE112</f>
        <v>86.079999999999927</v>
      </c>
      <c r="AN112" s="31">
        <f ca="1">'Module C Corrected'!EF112-'Module C Initial'!EF112</f>
        <v>37.400000000000091</v>
      </c>
      <c r="AO112" s="32">
        <f t="shared" ca="1" si="32"/>
        <v>156.94000000000005</v>
      </c>
      <c r="AP112" s="32">
        <f t="shared" ca="1" si="32"/>
        <v>157.36000000000058</v>
      </c>
      <c r="AQ112" s="32">
        <f t="shared" ca="1" si="32"/>
        <v>82.160000000002242</v>
      </c>
      <c r="AR112" s="32">
        <f t="shared" ca="1" si="32"/>
        <v>141.99999999999852</v>
      </c>
      <c r="AS112" s="32">
        <f t="shared" ca="1" si="32"/>
        <v>67.23000000000053</v>
      </c>
      <c r="AT112" s="32">
        <f t="shared" ca="1" si="32"/>
        <v>165.35000000000082</v>
      </c>
      <c r="AU112" s="32">
        <f t="shared" ca="1" si="59"/>
        <v>68.290000000000305</v>
      </c>
      <c r="AV112" s="32">
        <f t="shared" ca="1" si="59"/>
        <v>201.20000000000039</v>
      </c>
      <c r="AW112" s="32">
        <f t="shared" ca="1" si="59"/>
        <v>148.49999999999767</v>
      </c>
      <c r="AX112" s="32">
        <f t="shared" ca="1" si="59"/>
        <v>212.90000000000259</v>
      </c>
      <c r="AY112" s="32">
        <f t="shared" ca="1" si="59"/>
        <v>448.50999999999817</v>
      </c>
      <c r="AZ112" s="32">
        <f t="shared" ca="1" si="59"/>
        <v>196.28999999999985</v>
      </c>
      <c r="BA112" s="31">
        <f t="shared" ca="1" si="57"/>
        <v>1.97</v>
      </c>
      <c r="BB112" s="31">
        <f t="shared" ca="1" si="35"/>
        <v>1.98</v>
      </c>
      <c r="BC112" s="31">
        <f t="shared" ca="1" si="36"/>
        <v>1.04</v>
      </c>
      <c r="BD112" s="31">
        <f t="shared" ca="1" si="37"/>
        <v>1.79</v>
      </c>
      <c r="BE112" s="31">
        <f t="shared" ca="1" si="38"/>
        <v>0.85</v>
      </c>
      <c r="BF112" s="31">
        <f t="shared" ca="1" si="39"/>
        <v>2.09</v>
      </c>
      <c r="BG112" s="31">
        <f t="shared" ca="1" si="40"/>
        <v>0.87</v>
      </c>
      <c r="BH112" s="31">
        <f t="shared" ca="1" si="41"/>
        <v>2.56</v>
      </c>
      <c r="BI112" s="31">
        <f t="shared" ca="1" si="42"/>
        <v>1.89</v>
      </c>
      <c r="BJ112" s="31">
        <f t="shared" ca="1" si="43"/>
        <v>2.72</v>
      </c>
      <c r="BK112" s="31">
        <f t="shared" ca="1" si="44"/>
        <v>5.73</v>
      </c>
      <c r="BL112" s="31">
        <f t="shared" ca="1" si="45"/>
        <v>2.5099999999999998</v>
      </c>
      <c r="BM112" s="32">
        <f t="shared" ca="1" si="58"/>
        <v>158.91000000000005</v>
      </c>
      <c r="BN112" s="32">
        <f t="shared" ca="1" si="46"/>
        <v>159.34000000000057</v>
      </c>
      <c r="BO112" s="32">
        <f t="shared" ca="1" si="47"/>
        <v>83.200000000002248</v>
      </c>
      <c r="BP112" s="32">
        <f t="shared" ca="1" si="48"/>
        <v>143.78999999999851</v>
      </c>
      <c r="BQ112" s="32">
        <f t="shared" ca="1" si="49"/>
        <v>68.080000000000524</v>
      </c>
      <c r="BR112" s="32">
        <f t="shared" ca="1" si="50"/>
        <v>167.44000000000082</v>
      </c>
      <c r="BS112" s="32">
        <f t="shared" ca="1" si="51"/>
        <v>69.160000000000309</v>
      </c>
      <c r="BT112" s="32">
        <f t="shared" ca="1" si="52"/>
        <v>203.76000000000039</v>
      </c>
      <c r="BU112" s="32">
        <f t="shared" ca="1" si="53"/>
        <v>150.38999999999766</v>
      </c>
      <c r="BV112" s="32">
        <f t="shared" ca="1" si="54"/>
        <v>215.62000000000259</v>
      </c>
      <c r="BW112" s="32">
        <f t="shared" ca="1" si="55"/>
        <v>454.23999999999819</v>
      </c>
      <c r="BX112" s="32">
        <f t="shared" ca="1" si="56"/>
        <v>198.79999999999984</v>
      </c>
    </row>
    <row r="113" spans="1:76" x14ac:dyDescent="0.25">
      <c r="A113" t="s">
        <v>479</v>
      </c>
      <c r="B113" s="1" t="s">
        <v>115</v>
      </c>
      <c r="C113" t="str">
        <f t="shared" ca="1" si="33"/>
        <v>SCR3</v>
      </c>
      <c r="D113" t="str">
        <f t="shared" ca="1" si="34"/>
        <v>Chin Chute Wind Facility</v>
      </c>
      <c r="E113" s="31">
        <f ca="1">'Module C Corrected'!CW113-'Module C Initial'!CW113</f>
        <v>-413.04999999999927</v>
      </c>
      <c r="F113" s="31">
        <f ca="1">'Module C Corrected'!CX113-'Module C Initial'!CX113</f>
        <v>-521.47999999999593</v>
      </c>
      <c r="G113" s="31">
        <f ca="1">'Module C Corrected'!CY113-'Module C Initial'!CY113</f>
        <v>-207.78000000000065</v>
      </c>
      <c r="H113" s="31">
        <f ca="1">'Module C Corrected'!CZ113-'Module C Initial'!CZ113</f>
        <v>-410.67000000000007</v>
      </c>
      <c r="I113" s="31">
        <f ca="1">'Module C Corrected'!DA113-'Module C Initial'!DA113</f>
        <v>-153.02999999999975</v>
      </c>
      <c r="J113" s="31">
        <f ca="1">'Module C Corrected'!DB113-'Module C Initial'!DB113</f>
        <v>-357.27999999999884</v>
      </c>
      <c r="K113" s="31">
        <f ca="1">'Module C Corrected'!DC113-'Module C Initial'!DC113</f>
        <v>-153.98000000000047</v>
      </c>
      <c r="L113" s="31">
        <f ca="1">'Module C Corrected'!DD113-'Module C Initial'!DD113</f>
        <v>-402.52999999999884</v>
      </c>
      <c r="M113" s="31">
        <f ca="1">'Module C Corrected'!DE113-'Module C Initial'!DE113</f>
        <v>-396.6200000000008</v>
      </c>
      <c r="N113" s="31">
        <f ca="1">'Module C Corrected'!DF113-'Module C Initial'!DF113</f>
        <v>-526.43000000000393</v>
      </c>
      <c r="O113" s="31">
        <f ca="1">'Module C Corrected'!DG113-'Module C Initial'!DG113</f>
        <v>-948.39000000000306</v>
      </c>
      <c r="P113" s="31">
        <f ca="1">'Module C Corrected'!DH113-'Module C Initial'!DH113</f>
        <v>-475.72000000000116</v>
      </c>
      <c r="Q113" s="32">
        <f ca="1">'Module C Corrected'!DI113-'Module C Initial'!DI113</f>
        <v>-20.660000000000082</v>
      </c>
      <c r="R113" s="32">
        <f ca="1">'Module C Corrected'!DJ113-'Module C Initial'!DJ113</f>
        <v>-26.07000000000005</v>
      </c>
      <c r="S113" s="32">
        <f ca="1">'Module C Corrected'!DK113-'Module C Initial'!DK113</f>
        <v>-10.390000000000043</v>
      </c>
      <c r="T113" s="32">
        <f ca="1">'Module C Corrected'!DL113-'Module C Initial'!DL113</f>
        <v>-20.529999999999973</v>
      </c>
      <c r="U113" s="32">
        <f ca="1">'Module C Corrected'!DM113-'Module C Initial'!DM113</f>
        <v>-7.6599999999999966</v>
      </c>
      <c r="V113" s="32">
        <f ca="1">'Module C Corrected'!DN113-'Module C Initial'!DN113</f>
        <v>-17.860000000000014</v>
      </c>
      <c r="W113" s="32">
        <f ca="1">'Module C Corrected'!DO113-'Module C Initial'!DO113</f>
        <v>-7.7000000000000028</v>
      </c>
      <c r="X113" s="32">
        <f ca="1">'Module C Corrected'!DP113-'Module C Initial'!DP113</f>
        <v>-20.129999999999995</v>
      </c>
      <c r="Y113" s="32">
        <f ca="1">'Module C Corrected'!DQ113-'Module C Initial'!DQ113</f>
        <v>-19.829999999999984</v>
      </c>
      <c r="Z113" s="32">
        <f ca="1">'Module C Corrected'!DR113-'Module C Initial'!DR113</f>
        <v>-26.319999999999993</v>
      </c>
      <c r="AA113" s="32">
        <f ca="1">'Module C Corrected'!DS113-'Module C Initial'!DS113</f>
        <v>-47.420000000000073</v>
      </c>
      <c r="AB113" s="32">
        <f ca="1">'Module C Corrected'!DT113-'Module C Initial'!DT113</f>
        <v>-23.79000000000002</v>
      </c>
      <c r="AC113" s="31">
        <f ca="1">'Module C Corrected'!DU113-'Module C Initial'!DU113</f>
        <v>-112.4699999999998</v>
      </c>
      <c r="AD113" s="31">
        <f ca="1">'Module C Corrected'!DV113-'Module C Initial'!DV113</f>
        <v>-140.78999999999996</v>
      </c>
      <c r="AE113" s="31">
        <f ca="1">'Module C Corrected'!DW113-'Module C Initial'!DW113</f>
        <v>-55.650000000000091</v>
      </c>
      <c r="AF113" s="31">
        <f ca="1">'Module C Corrected'!DX113-'Module C Initial'!DX113</f>
        <v>-109.05000000000018</v>
      </c>
      <c r="AG113" s="31">
        <f ca="1">'Module C Corrected'!DY113-'Module C Initial'!DY113</f>
        <v>-40.289999999999964</v>
      </c>
      <c r="AH113" s="31">
        <f ca="1">'Module C Corrected'!DZ113-'Module C Initial'!DZ113</f>
        <v>-93.2199999999998</v>
      </c>
      <c r="AI113" s="31">
        <f ca="1">'Module C Corrected'!EA113-'Module C Initial'!EA113</f>
        <v>-39.830000000000041</v>
      </c>
      <c r="AJ113" s="31">
        <f ca="1">'Module C Corrected'!EB113-'Module C Initial'!EB113</f>
        <v>-103.17999999999984</v>
      </c>
      <c r="AK113" s="31">
        <f ca="1">'Module C Corrected'!EC113-'Module C Initial'!EC113</f>
        <v>-100.74000000000001</v>
      </c>
      <c r="AL113" s="31">
        <f ca="1">'Module C Corrected'!ED113-'Module C Initial'!ED113</f>
        <v>-132.5300000000002</v>
      </c>
      <c r="AM113" s="31">
        <f ca="1">'Module C Corrected'!EE113-'Module C Initial'!EE113</f>
        <v>-236.52999999999975</v>
      </c>
      <c r="AN113" s="31">
        <f ca="1">'Module C Corrected'!EF113-'Module C Initial'!EF113</f>
        <v>-117.56999999999971</v>
      </c>
      <c r="AO113" s="32">
        <f t="shared" ca="1" si="32"/>
        <v>-546.17999999999915</v>
      </c>
      <c r="AP113" s="32">
        <f t="shared" ca="1" si="32"/>
        <v>-688.33999999999594</v>
      </c>
      <c r="AQ113" s="32">
        <f t="shared" ca="1" si="32"/>
        <v>-273.82000000000079</v>
      </c>
      <c r="AR113" s="32">
        <f t="shared" ca="1" si="32"/>
        <v>-540.25000000000023</v>
      </c>
      <c r="AS113" s="32">
        <f t="shared" ca="1" si="32"/>
        <v>-200.97999999999971</v>
      </c>
      <c r="AT113" s="32">
        <f t="shared" ca="1" si="32"/>
        <v>-468.35999999999865</v>
      </c>
      <c r="AU113" s="32">
        <f t="shared" ca="1" si="59"/>
        <v>-201.5100000000005</v>
      </c>
      <c r="AV113" s="32">
        <f t="shared" ca="1" si="59"/>
        <v>-525.83999999999867</v>
      </c>
      <c r="AW113" s="32">
        <f t="shared" ca="1" si="59"/>
        <v>-517.19000000000074</v>
      </c>
      <c r="AX113" s="32">
        <f t="shared" ca="1" si="59"/>
        <v>-685.28000000000407</v>
      </c>
      <c r="AY113" s="32">
        <f t="shared" ca="1" si="59"/>
        <v>-1232.3400000000029</v>
      </c>
      <c r="AZ113" s="32">
        <f t="shared" ca="1" si="59"/>
        <v>-617.08000000000084</v>
      </c>
      <c r="BA113" s="31">
        <f t="shared" ca="1" si="57"/>
        <v>-6.86</v>
      </c>
      <c r="BB113" s="31">
        <f t="shared" ca="1" si="35"/>
        <v>-8.66</v>
      </c>
      <c r="BC113" s="31">
        <f t="shared" ca="1" si="36"/>
        <v>-3.45</v>
      </c>
      <c r="BD113" s="31">
        <f t="shared" ca="1" si="37"/>
        <v>-6.82</v>
      </c>
      <c r="BE113" s="31">
        <f t="shared" ca="1" si="38"/>
        <v>-2.54</v>
      </c>
      <c r="BF113" s="31">
        <f t="shared" ca="1" si="39"/>
        <v>-5.93</v>
      </c>
      <c r="BG113" s="31">
        <f t="shared" ca="1" si="40"/>
        <v>-2.56</v>
      </c>
      <c r="BH113" s="31">
        <f t="shared" ca="1" si="41"/>
        <v>-6.68</v>
      </c>
      <c r="BI113" s="31">
        <f t="shared" ca="1" si="42"/>
        <v>-6.58</v>
      </c>
      <c r="BJ113" s="31">
        <f t="shared" ca="1" si="43"/>
        <v>-8.74</v>
      </c>
      <c r="BK113" s="31">
        <f t="shared" ca="1" si="44"/>
        <v>-15.75</v>
      </c>
      <c r="BL113" s="31">
        <f t="shared" ca="1" si="45"/>
        <v>-7.9</v>
      </c>
      <c r="BM113" s="32">
        <f t="shared" ca="1" si="58"/>
        <v>-553.03999999999917</v>
      </c>
      <c r="BN113" s="32">
        <f t="shared" ca="1" si="46"/>
        <v>-696.99999999999591</v>
      </c>
      <c r="BO113" s="32">
        <f t="shared" ca="1" si="47"/>
        <v>-277.27000000000078</v>
      </c>
      <c r="BP113" s="32">
        <f t="shared" ca="1" si="48"/>
        <v>-547.07000000000028</v>
      </c>
      <c r="BQ113" s="32">
        <f t="shared" ca="1" si="49"/>
        <v>-203.5199999999997</v>
      </c>
      <c r="BR113" s="32">
        <f t="shared" ca="1" si="50"/>
        <v>-474.28999999999866</v>
      </c>
      <c r="BS113" s="32">
        <f t="shared" ca="1" si="51"/>
        <v>-204.0700000000005</v>
      </c>
      <c r="BT113" s="32">
        <f t="shared" ca="1" si="52"/>
        <v>-532.51999999999862</v>
      </c>
      <c r="BU113" s="32">
        <f t="shared" ca="1" si="53"/>
        <v>-523.77000000000078</v>
      </c>
      <c r="BV113" s="32">
        <f t="shared" ca="1" si="54"/>
        <v>-694.02000000000407</v>
      </c>
      <c r="BW113" s="32">
        <f t="shared" ca="1" si="55"/>
        <v>-1248.0900000000029</v>
      </c>
      <c r="BX113" s="32">
        <f t="shared" ca="1" si="56"/>
        <v>-624.98000000000081</v>
      </c>
    </row>
    <row r="114" spans="1:76" x14ac:dyDescent="0.25">
      <c r="A114" t="s">
        <v>479</v>
      </c>
      <c r="B114" s="1" t="s">
        <v>120</v>
      </c>
      <c r="C114" t="str">
        <f t="shared" ca="1" si="33"/>
        <v>SCR4</v>
      </c>
      <c r="D114" t="str">
        <f t="shared" ca="1" si="34"/>
        <v>Wintering Hills Wind Facility</v>
      </c>
      <c r="E114" s="31">
        <f ca="1">'Module C Corrected'!CW114-'Module C Initial'!CW114</f>
        <v>0</v>
      </c>
      <c r="F114" s="31">
        <f ca="1">'Module C Corrected'!CX114-'Module C Initial'!CX114</f>
        <v>0</v>
      </c>
      <c r="G114" s="31">
        <f ca="1">'Module C Corrected'!CY114-'Module C Initial'!CY114</f>
        <v>0</v>
      </c>
      <c r="H114" s="31">
        <f ca="1">'Module C Corrected'!CZ114-'Module C Initial'!CZ114</f>
        <v>0</v>
      </c>
      <c r="I114" s="31">
        <f ca="1">'Module C Corrected'!DA114-'Module C Initial'!DA114</f>
        <v>0</v>
      </c>
      <c r="J114" s="31">
        <f ca="1">'Module C Corrected'!DB114-'Module C Initial'!DB114</f>
        <v>0</v>
      </c>
      <c r="K114" s="31">
        <f ca="1">'Module C Corrected'!DC114-'Module C Initial'!DC114</f>
        <v>0</v>
      </c>
      <c r="L114" s="31">
        <f ca="1">'Module C Corrected'!DD114-'Module C Initial'!DD114</f>
        <v>0</v>
      </c>
      <c r="M114" s="31">
        <f ca="1">'Module C Corrected'!DE114-'Module C Initial'!DE114</f>
        <v>0</v>
      </c>
      <c r="N114" s="31">
        <f ca="1">'Module C Corrected'!DF114-'Module C Initial'!DF114</f>
        <v>-5.1599999999996271</v>
      </c>
      <c r="O114" s="31">
        <f ca="1">'Module C Corrected'!DG114-'Module C Initial'!DG114</f>
        <v>-116.2699999999968</v>
      </c>
      <c r="P114" s="31">
        <f ca="1">'Module C Corrected'!DH114-'Module C Initial'!DH114</f>
        <v>-496.19999999999709</v>
      </c>
      <c r="Q114" s="32">
        <f ca="1">'Module C Corrected'!DI114-'Module C Initial'!DI114</f>
        <v>0</v>
      </c>
      <c r="R114" s="32">
        <f ca="1">'Module C Corrected'!DJ114-'Module C Initial'!DJ114</f>
        <v>0</v>
      </c>
      <c r="S114" s="32">
        <f ca="1">'Module C Corrected'!DK114-'Module C Initial'!DK114</f>
        <v>0</v>
      </c>
      <c r="T114" s="32">
        <f ca="1">'Module C Corrected'!DL114-'Module C Initial'!DL114</f>
        <v>0</v>
      </c>
      <c r="U114" s="32">
        <f ca="1">'Module C Corrected'!DM114-'Module C Initial'!DM114</f>
        <v>0</v>
      </c>
      <c r="V114" s="32">
        <f ca="1">'Module C Corrected'!DN114-'Module C Initial'!DN114</f>
        <v>0</v>
      </c>
      <c r="W114" s="32">
        <f ca="1">'Module C Corrected'!DO114-'Module C Initial'!DO114</f>
        <v>0</v>
      </c>
      <c r="X114" s="32">
        <f ca="1">'Module C Corrected'!DP114-'Module C Initial'!DP114</f>
        <v>0</v>
      </c>
      <c r="Y114" s="32">
        <f ca="1">'Module C Corrected'!DQ114-'Module C Initial'!DQ114</f>
        <v>0</v>
      </c>
      <c r="Z114" s="32">
        <f ca="1">'Module C Corrected'!DR114-'Module C Initial'!DR114</f>
        <v>-0.26000000000000156</v>
      </c>
      <c r="AA114" s="32">
        <f ca="1">'Module C Corrected'!DS114-'Module C Initial'!DS114</f>
        <v>-5.8199999999999363</v>
      </c>
      <c r="AB114" s="32">
        <f ca="1">'Module C Corrected'!DT114-'Module C Initial'!DT114</f>
        <v>-24.809999999999945</v>
      </c>
      <c r="AC114" s="31">
        <f ca="1">'Module C Corrected'!DU114-'Module C Initial'!DU114</f>
        <v>0</v>
      </c>
      <c r="AD114" s="31">
        <f ca="1">'Module C Corrected'!DV114-'Module C Initial'!DV114</f>
        <v>0</v>
      </c>
      <c r="AE114" s="31">
        <f ca="1">'Module C Corrected'!DW114-'Module C Initial'!DW114</f>
        <v>0</v>
      </c>
      <c r="AF114" s="31">
        <f ca="1">'Module C Corrected'!DX114-'Module C Initial'!DX114</f>
        <v>0</v>
      </c>
      <c r="AG114" s="31">
        <f ca="1">'Module C Corrected'!DY114-'Module C Initial'!DY114</f>
        <v>0</v>
      </c>
      <c r="AH114" s="31">
        <f ca="1">'Module C Corrected'!DZ114-'Module C Initial'!DZ114</f>
        <v>0</v>
      </c>
      <c r="AI114" s="31">
        <f ca="1">'Module C Corrected'!EA114-'Module C Initial'!EA114</f>
        <v>0</v>
      </c>
      <c r="AJ114" s="31">
        <f ca="1">'Module C Corrected'!EB114-'Module C Initial'!EB114</f>
        <v>0</v>
      </c>
      <c r="AK114" s="31">
        <f ca="1">'Module C Corrected'!EC114-'Module C Initial'!EC114</f>
        <v>0</v>
      </c>
      <c r="AL114" s="31">
        <f ca="1">'Module C Corrected'!ED114-'Module C Initial'!ED114</f>
        <v>-1.2999999999999829</v>
      </c>
      <c r="AM114" s="31">
        <f ca="1">'Module C Corrected'!EE114-'Module C Initial'!EE114</f>
        <v>-29</v>
      </c>
      <c r="AN114" s="31">
        <f ca="1">'Module C Corrected'!EF114-'Module C Initial'!EF114</f>
        <v>-122.6299999999992</v>
      </c>
      <c r="AO114" s="32">
        <f t="shared" ca="1" si="32"/>
        <v>0</v>
      </c>
      <c r="AP114" s="32">
        <f t="shared" ca="1" si="32"/>
        <v>0</v>
      </c>
      <c r="AQ114" s="32">
        <f t="shared" ca="1" si="32"/>
        <v>0</v>
      </c>
      <c r="AR114" s="32">
        <f t="shared" ca="1" si="32"/>
        <v>0</v>
      </c>
      <c r="AS114" s="32">
        <f t="shared" ca="1" si="32"/>
        <v>0</v>
      </c>
      <c r="AT114" s="32">
        <f t="shared" ca="1" si="32"/>
        <v>0</v>
      </c>
      <c r="AU114" s="32">
        <f t="shared" ca="1" si="59"/>
        <v>0</v>
      </c>
      <c r="AV114" s="32">
        <f t="shared" ca="1" si="59"/>
        <v>0</v>
      </c>
      <c r="AW114" s="32">
        <f t="shared" ca="1" si="59"/>
        <v>0</v>
      </c>
      <c r="AX114" s="32">
        <f t="shared" ca="1" si="59"/>
        <v>-6.7199999999996116</v>
      </c>
      <c r="AY114" s="32">
        <f t="shared" ca="1" si="59"/>
        <v>-151.08999999999673</v>
      </c>
      <c r="AZ114" s="32">
        <f t="shared" ca="1" si="59"/>
        <v>-643.63999999999623</v>
      </c>
      <c r="BA114" s="31">
        <f t="shared" ca="1" si="57"/>
        <v>0</v>
      </c>
      <c r="BB114" s="31">
        <f t="shared" ca="1" si="35"/>
        <v>0</v>
      </c>
      <c r="BC114" s="31">
        <f t="shared" ca="1" si="36"/>
        <v>0</v>
      </c>
      <c r="BD114" s="31">
        <f t="shared" ca="1" si="37"/>
        <v>0</v>
      </c>
      <c r="BE114" s="31">
        <f t="shared" ca="1" si="38"/>
        <v>0</v>
      </c>
      <c r="BF114" s="31">
        <f t="shared" ca="1" si="39"/>
        <v>0</v>
      </c>
      <c r="BG114" s="31">
        <f t="shared" ca="1" si="40"/>
        <v>0</v>
      </c>
      <c r="BH114" s="31">
        <f t="shared" ca="1" si="41"/>
        <v>0</v>
      </c>
      <c r="BI114" s="31">
        <f t="shared" ca="1" si="42"/>
        <v>0</v>
      </c>
      <c r="BJ114" s="31">
        <f t="shared" ca="1" si="43"/>
        <v>-0.09</v>
      </c>
      <c r="BK114" s="31">
        <f t="shared" ca="1" si="44"/>
        <v>-1.93</v>
      </c>
      <c r="BL114" s="31">
        <f t="shared" ca="1" si="45"/>
        <v>-8.24</v>
      </c>
      <c r="BM114" s="32">
        <f t="shared" ca="1" si="58"/>
        <v>0</v>
      </c>
      <c r="BN114" s="32">
        <f t="shared" ca="1" si="46"/>
        <v>0</v>
      </c>
      <c r="BO114" s="32">
        <f t="shared" ca="1" si="47"/>
        <v>0</v>
      </c>
      <c r="BP114" s="32">
        <f t="shared" ca="1" si="48"/>
        <v>0</v>
      </c>
      <c r="BQ114" s="32">
        <f t="shared" ca="1" si="49"/>
        <v>0</v>
      </c>
      <c r="BR114" s="32">
        <f t="shared" ca="1" si="50"/>
        <v>0</v>
      </c>
      <c r="BS114" s="32">
        <f t="shared" ca="1" si="51"/>
        <v>0</v>
      </c>
      <c r="BT114" s="32">
        <f t="shared" ca="1" si="52"/>
        <v>0</v>
      </c>
      <c r="BU114" s="32">
        <f t="shared" ca="1" si="53"/>
        <v>0</v>
      </c>
      <c r="BV114" s="32">
        <f t="shared" ca="1" si="54"/>
        <v>-6.8099999999996115</v>
      </c>
      <c r="BW114" s="32">
        <f t="shared" ca="1" si="55"/>
        <v>-153.01999999999674</v>
      </c>
      <c r="BX114" s="32">
        <f t="shared" ca="1" si="56"/>
        <v>-651.87999999999624</v>
      </c>
    </row>
    <row r="115" spans="1:76" x14ac:dyDescent="0.25">
      <c r="A115" t="s">
        <v>480</v>
      </c>
      <c r="B115" s="1" t="s">
        <v>116</v>
      </c>
      <c r="C115" t="str">
        <f t="shared" ca="1" si="33"/>
        <v>SCTG</v>
      </c>
      <c r="D115" t="str">
        <f t="shared" ca="1" si="34"/>
        <v>Scotford Industrial System</v>
      </c>
      <c r="E115" s="31">
        <f ca="1">'Module C Corrected'!CW115-'Module C Initial'!CW115</f>
        <v>19.020000000000209</v>
      </c>
      <c r="F115" s="31">
        <f ca="1">'Module C Corrected'!CX115-'Module C Initial'!CX115</f>
        <v>1.8000000000000114</v>
      </c>
      <c r="G115" s="31">
        <f ca="1">'Module C Corrected'!CY115-'Module C Initial'!CY115</f>
        <v>0.70999999999999375</v>
      </c>
      <c r="H115" s="31">
        <f ca="1">'Module C Corrected'!CZ115-'Module C Initial'!CZ115</f>
        <v>68.75</v>
      </c>
      <c r="I115" s="31">
        <f ca="1">'Module C Corrected'!DA115-'Module C Initial'!DA115</f>
        <v>44.190000000000509</v>
      </c>
      <c r="J115" s="31">
        <f ca="1">'Module C Corrected'!DB115-'Module C Initial'!DB115</f>
        <v>0.18000000000000327</v>
      </c>
      <c r="K115" s="31">
        <f ca="1">'Module C Corrected'!DC115-'Module C Initial'!DC115</f>
        <v>0.35999999999999233</v>
      </c>
      <c r="L115" s="31">
        <f ca="1">'Module C Corrected'!DD115-'Module C Initial'!DD115</f>
        <v>0.35999999999999233</v>
      </c>
      <c r="M115" s="31">
        <f ca="1">'Module C Corrected'!DE115-'Module C Initial'!DE115</f>
        <v>4.6499999999999773</v>
      </c>
      <c r="N115" s="31">
        <f ca="1">'Module C Corrected'!DF115-'Module C Initial'!DF115</f>
        <v>7.3700000000000045</v>
      </c>
      <c r="O115" s="31">
        <f ca="1">'Module C Corrected'!DG115-'Module C Initial'!DG115</f>
        <v>0.3300000000000054</v>
      </c>
      <c r="P115" s="31">
        <f ca="1">'Module C Corrected'!DH115-'Module C Initial'!DH115</f>
        <v>0</v>
      </c>
      <c r="Q115" s="32">
        <f ca="1">'Module C Corrected'!DI115-'Module C Initial'!DI115</f>
        <v>0.95000000000000107</v>
      </c>
      <c r="R115" s="32">
        <f ca="1">'Module C Corrected'!DJ115-'Module C Initial'!DJ115</f>
        <v>8.9999999999999858E-2</v>
      </c>
      <c r="S115" s="32">
        <f ca="1">'Module C Corrected'!DK115-'Module C Initial'!DK115</f>
        <v>4.0000000000000036E-2</v>
      </c>
      <c r="T115" s="32">
        <f ca="1">'Module C Corrected'!DL115-'Module C Initial'!DL115</f>
        <v>3.4399999999999977</v>
      </c>
      <c r="U115" s="32">
        <f ca="1">'Module C Corrected'!DM115-'Module C Initial'!DM115</f>
        <v>2.210000000000008</v>
      </c>
      <c r="V115" s="32">
        <f ca="1">'Module C Corrected'!DN115-'Module C Initial'!DN115</f>
        <v>1.0000000000000009E-2</v>
      </c>
      <c r="W115" s="32">
        <f ca="1">'Module C Corrected'!DO115-'Module C Initial'!DO115</f>
        <v>2.0000000000000018E-2</v>
      </c>
      <c r="X115" s="32">
        <f ca="1">'Module C Corrected'!DP115-'Module C Initial'!DP115</f>
        <v>2.0000000000000018E-2</v>
      </c>
      <c r="Y115" s="32">
        <f ca="1">'Module C Corrected'!DQ115-'Module C Initial'!DQ115</f>
        <v>0.23999999999999932</v>
      </c>
      <c r="Z115" s="32">
        <f ca="1">'Module C Corrected'!DR115-'Module C Initial'!DR115</f>
        <v>0.37000000000000011</v>
      </c>
      <c r="AA115" s="32">
        <f ca="1">'Module C Corrected'!DS115-'Module C Initial'!DS115</f>
        <v>2.0000000000000018E-2</v>
      </c>
      <c r="AB115" s="32">
        <f ca="1">'Module C Corrected'!DT115-'Module C Initial'!DT115</f>
        <v>0</v>
      </c>
      <c r="AC115" s="31">
        <f ca="1">'Module C Corrected'!DU115-'Module C Initial'!DU115</f>
        <v>5.1799999999999926</v>
      </c>
      <c r="AD115" s="31">
        <f ca="1">'Module C Corrected'!DV115-'Module C Initial'!DV115</f>
        <v>0.47999999999999954</v>
      </c>
      <c r="AE115" s="31">
        <f ca="1">'Module C Corrected'!DW115-'Module C Initial'!DW115</f>
        <v>0.18999999999999995</v>
      </c>
      <c r="AF115" s="31">
        <f ca="1">'Module C Corrected'!DX115-'Module C Initial'!DX115</f>
        <v>18.259999999999991</v>
      </c>
      <c r="AG115" s="31">
        <f ca="1">'Module C Corrected'!DY115-'Module C Initial'!DY115</f>
        <v>11.639999999999986</v>
      </c>
      <c r="AH115" s="31">
        <f ca="1">'Module C Corrected'!DZ115-'Module C Initial'!DZ115</f>
        <v>5.0000000000000044E-2</v>
      </c>
      <c r="AI115" s="31">
        <f ca="1">'Module C Corrected'!EA115-'Module C Initial'!EA115</f>
        <v>8.9999999999999858E-2</v>
      </c>
      <c r="AJ115" s="31">
        <f ca="1">'Module C Corrected'!EB115-'Module C Initial'!EB115</f>
        <v>8.9999999999999858E-2</v>
      </c>
      <c r="AK115" s="31">
        <f ca="1">'Module C Corrected'!EC115-'Module C Initial'!EC115</f>
        <v>1.1799999999999997</v>
      </c>
      <c r="AL115" s="31">
        <f ca="1">'Module C Corrected'!ED115-'Module C Initial'!ED115</f>
        <v>1.8599999999999994</v>
      </c>
      <c r="AM115" s="31">
        <f ca="1">'Module C Corrected'!EE115-'Module C Initial'!EE115</f>
        <v>9.000000000000008E-2</v>
      </c>
      <c r="AN115" s="31">
        <f ca="1">'Module C Corrected'!EF115-'Module C Initial'!EF115</f>
        <v>0</v>
      </c>
      <c r="AO115" s="32">
        <f t="shared" ca="1" si="32"/>
        <v>25.150000000000205</v>
      </c>
      <c r="AP115" s="32">
        <f t="shared" ca="1" si="32"/>
        <v>2.3700000000000108</v>
      </c>
      <c r="AQ115" s="32">
        <f t="shared" ca="1" si="32"/>
        <v>0.93999999999999373</v>
      </c>
      <c r="AR115" s="32">
        <f t="shared" ca="1" si="32"/>
        <v>90.449999999999989</v>
      </c>
      <c r="AS115" s="32">
        <f t="shared" ca="1" si="32"/>
        <v>58.040000000000504</v>
      </c>
      <c r="AT115" s="32">
        <f t="shared" ca="1" si="32"/>
        <v>0.24000000000000332</v>
      </c>
      <c r="AU115" s="32">
        <f t="shared" ca="1" si="59"/>
        <v>0.4699999999999922</v>
      </c>
      <c r="AV115" s="32">
        <f t="shared" ca="1" si="59"/>
        <v>0.4699999999999922</v>
      </c>
      <c r="AW115" s="32">
        <f t="shared" ca="1" si="59"/>
        <v>6.0699999999999763</v>
      </c>
      <c r="AX115" s="32">
        <f t="shared" ca="1" si="59"/>
        <v>9.600000000000005</v>
      </c>
      <c r="AY115" s="32">
        <f t="shared" ca="1" si="59"/>
        <v>0.4400000000000055</v>
      </c>
      <c r="AZ115" s="32">
        <f t="shared" ca="1" si="59"/>
        <v>0</v>
      </c>
      <c r="BA115" s="31">
        <f t="shared" ca="1" si="57"/>
        <v>0.32</v>
      </c>
      <c r="BB115" s="31">
        <f t="shared" ca="1" si="35"/>
        <v>0.03</v>
      </c>
      <c r="BC115" s="31">
        <f t="shared" ca="1" si="36"/>
        <v>0.01</v>
      </c>
      <c r="BD115" s="31">
        <f t="shared" ca="1" si="37"/>
        <v>1.1399999999999999</v>
      </c>
      <c r="BE115" s="31">
        <f t="shared" ca="1" si="38"/>
        <v>0.73</v>
      </c>
      <c r="BF115" s="31">
        <f t="shared" ca="1" si="39"/>
        <v>0</v>
      </c>
      <c r="BG115" s="31">
        <f t="shared" ca="1" si="40"/>
        <v>0.01</v>
      </c>
      <c r="BH115" s="31">
        <f t="shared" ca="1" si="41"/>
        <v>0.01</v>
      </c>
      <c r="BI115" s="31">
        <f t="shared" ca="1" si="42"/>
        <v>0.08</v>
      </c>
      <c r="BJ115" s="31">
        <f t="shared" ca="1" si="43"/>
        <v>0.12</v>
      </c>
      <c r="BK115" s="31">
        <f t="shared" ca="1" si="44"/>
        <v>0.01</v>
      </c>
      <c r="BL115" s="31">
        <f t="shared" ca="1" si="45"/>
        <v>0</v>
      </c>
      <c r="BM115" s="32">
        <f t="shared" ca="1" si="58"/>
        <v>25.470000000000205</v>
      </c>
      <c r="BN115" s="32">
        <f t="shared" ca="1" si="46"/>
        <v>2.4000000000000106</v>
      </c>
      <c r="BO115" s="32">
        <f t="shared" ca="1" si="47"/>
        <v>0.94999999999999374</v>
      </c>
      <c r="BP115" s="32">
        <f t="shared" ca="1" si="48"/>
        <v>91.589999999999989</v>
      </c>
      <c r="BQ115" s="32">
        <f t="shared" ca="1" si="49"/>
        <v>58.770000000000501</v>
      </c>
      <c r="BR115" s="32">
        <f t="shared" ca="1" si="50"/>
        <v>0.24000000000000332</v>
      </c>
      <c r="BS115" s="32">
        <f t="shared" ca="1" si="51"/>
        <v>0.47999999999999221</v>
      </c>
      <c r="BT115" s="32">
        <f t="shared" ca="1" si="52"/>
        <v>0.47999999999999221</v>
      </c>
      <c r="BU115" s="32">
        <f t="shared" ca="1" si="53"/>
        <v>6.1499999999999764</v>
      </c>
      <c r="BV115" s="32">
        <f t="shared" ca="1" si="54"/>
        <v>9.7200000000000042</v>
      </c>
      <c r="BW115" s="32">
        <f t="shared" ca="1" si="55"/>
        <v>0.45000000000000551</v>
      </c>
      <c r="BX115" s="32">
        <f t="shared" ca="1" si="56"/>
        <v>0</v>
      </c>
    </row>
    <row r="116" spans="1:76" x14ac:dyDescent="0.25">
      <c r="A116" t="s">
        <v>445</v>
      </c>
      <c r="B116" s="1" t="s">
        <v>26</v>
      </c>
      <c r="C116" t="str">
        <f t="shared" ca="1" si="33"/>
        <v>SD1</v>
      </c>
      <c r="D116" t="str">
        <f t="shared" ca="1" si="34"/>
        <v>Sundance #1</v>
      </c>
      <c r="E116" s="31">
        <f ca="1">'Module C Corrected'!CW116-'Module C Initial'!CW116</f>
        <v>0</v>
      </c>
      <c r="F116" s="31">
        <f ca="1">'Module C Corrected'!CX116-'Module C Initial'!CX116</f>
        <v>0</v>
      </c>
      <c r="G116" s="31">
        <f ca="1">'Module C Corrected'!CY116-'Module C Initial'!CY116</f>
        <v>0</v>
      </c>
      <c r="H116" s="31">
        <f ca="1">'Module C Corrected'!CZ116-'Module C Initial'!CZ116</f>
        <v>0</v>
      </c>
      <c r="I116" s="31">
        <f ca="1">'Module C Corrected'!DA116-'Module C Initial'!DA116</f>
        <v>0</v>
      </c>
      <c r="J116" s="31">
        <f ca="1">'Module C Corrected'!DB116-'Module C Initial'!DB116</f>
        <v>0</v>
      </c>
      <c r="K116" s="31">
        <f ca="1">'Module C Corrected'!DC116-'Module C Initial'!DC116</f>
        <v>0</v>
      </c>
      <c r="L116" s="31">
        <f ca="1">'Module C Corrected'!DD116-'Module C Initial'!DD116</f>
        <v>0</v>
      </c>
      <c r="M116" s="31">
        <f ca="1">'Module C Corrected'!DE116-'Module C Initial'!DE116</f>
        <v>0</v>
      </c>
      <c r="N116" s="31">
        <f ca="1">'Module C Corrected'!DF116-'Module C Initial'!DF116</f>
        <v>0</v>
      </c>
      <c r="O116" s="31">
        <f ca="1">'Module C Corrected'!DG116-'Module C Initial'!DG116</f>
        <v>0</v>
      </c>
      <c r="P116" s="31">
        <f ca="1">'Module C Corrected'!DH116-'Module C Initial'!DH116</f>
        <v>0</v>
      </c>
      <c r="Q116" s="32">
        <f ca="1">'Module C Corrected'!DI116-'Module C Initial'!DI116</f>
        <v>0</v>
      </c>
      <c r="R116" s="32">
        <f ca="1">'Module C Corrected'!DJ116-'Module C Initial'!DJ116</f>
        <v>0</v>
      </c>
      <c r="S116" s="32">
        <f ca="1">'Module C Corrected'!DK116-'Module C Initial'!DK116</f>
        <v>0</v>
      </c>
      <c r="T116" s="32">
        <f ca="1">'Module C Corrected'!DL116-'Module C Initial'!DL116</f>
        <v>0</v>
      </c>
      <c r="U116" s="32">
        <f ca="1">'Module C Corrected'!DM116-'Module C Initial'!DM116</f>
        <v>0</v>
      </c>
      <c r="V116" s="32">
        <f ca="1">'Module C Corrected'!DN116-'Module C Initial'!DN116</f>
        <v>0</v>
      </c>
      <c r="W116" s="32">
        <f ca="1">'Module C Corrected'!DO116-'Module C Initial'!DO116</f>
        <v>0</v>
      </c>
      <c r="X116" s="32">
        <f ca="1">'Module C Corrected'!DP116-'Module C Initial'!DP116</f>
        <v>0</v>
      </c>
      <c r="Y116" s="32">
        <f ca="1">'Module C Corrected'!DQ116-'Module C Initial'!DQ116</f>
        <v>0</v>
      </c>
      <c r="Z116" s="32">
        <f ca="1">'Module C Corrected'!DR116-'Module C Initial'!DR116</f>
        <v>0</v>
      </c>
      <c r="AA116" s="32">
        <f ca="1">'Module C Corrected'!DS116-'Module C Initial'!DS116</f>
        <v>0</v>
      </c>
      <c r="AB116" s="32">
        <f ca="1">'Module C Corrected'!DT116-'Module C Initial'!DT116</f>
        <v>0</v>
      </c>
      <c r="AC116" s="31">
        <f ca="1">'Module C Corrected'!DU116-'Module C Initial'!DU116</f>
        <v>0</v>
      </c>
      <c r="AD116" s="31">
        <f ca="1">'Module C Corrected'!DV116-'Module C Initial'!DV116</f>
        <v>0</v>
      </c>
      <c r="AE116" s="31">
        <f ca="1">'Module C Corrected'!DW116-'Module C Initial'!DW116</f>
        <v>0</v>
      </c>
      <c r="AF116" s="31">
        <f ca="1">'Module C Corrected'!DX116-'Module C Initial'!DX116</f>
        <v>0</v>
      </c>
      <c r="AG116" s="31">
        <f ca="1">'Module C Corrected'!DY116-'Module C Initial'!DY116</f>
        <v>0</v>
      </c>
      <c r="AH116" s="31">
        <f ca="1">'Module C Corrected'!DZ116-'Module C Initial'!DZ116</f>
        <v>0</v>
      </c>
      <c r="AI116" s="31">
        <f ca="1">'Module C Corrected'!EA116-'Module C Initial'!EA116</f>
        <v>0</v>
      </c>
      <c r="AJ116" s="31">
        <f ca="1">'Module C Corrected'!EB116-'Module C Initial'!EB116</f>
        <v>0</v>
      </c>
      <c r="AK116" s="31">
        <f ca="1">'Module C Corrected'!EC116-'Module C Initial'!EC116</f>
        <v>0</v>
      </c>
      <c r="AL116" s="31">
        <f ca="1">'Module C Corrected'!ED116-'Module C Initial'!ED116</f>
        <v>0</v>
      </c>
      <c r="AM116" s="31">
        <f ca="1">'Module C Corrected'!EE116-'Module C Initial'!EE116</f>
        <v>0</v>
      </c>
      <c r="AN116" s="31">
        <f ca="1">'Module C Corrected'!EF116-'Module C Initial'!EF116</f>
        <v>0</v>
      </c>
      <c r="AO116" s="32">
        <f t="shared" ca="1" si="32"/>
        <v>0</v>
      </c>
      <c r="AP116" s="32">
        <f t="shared" ca="1" si="32"/>
        <v>0</v>
      </c>
      <c r="AQ116" s="32">
        <f t="shared" ca="1" si="32"/>
        <v>0</v>
      </c>
      <c r="AR116" s="32">
        <f t="shared" ca="1" si="32"/>
        <v>0</v>
      </c>
      <c r="AS116" s="32">
        <f t="shared" ca="1" si="32"/>
        <v>0</v>
      </c>
      <c r="AT116" s="32">
        <f t="shared" ca="1" si="32"/>
        <v>0</v>
      </c>
      <c r="AU116" s="32">
        <f t="shared" ca="1" si="59"/>
        <v>0</v>
      </c>
      <c r="AV116" s="32">
        <f t="shared" ca="1" si="59"/>
        <v>0</v>
      </c>
      <c r="AW116" s="32">
        <f t="shared" ca="1" si="59"/>
        <v>0</v>
      </c>
      <c r="AX116" s="32">
        <f t="shared" ca="1" si="59"/>
        <v>0</v>
      </c>
      <c r="AY116" s="32">
        <f t="shared" ca="1" si="59"/>
        <v>0</v>
      </c>
      <c r="AZ116" s="32">
        <f t="shared" ca="1" si="59"/>
        <v>0</v>
      </c>
      <c r="BA116" s="31">
        <f t="shared" ca="1" si="57"/>
        <v>0</v>
      </c>
      <c r="BB116" s="31">
        <f t="shared" ca="1" si="35"/>
        <v>0</v>
      </c>
      <c r="BC116" s="31">
        <f t="shared" ca="1" si="36"/>
        <v>0</v>
      </c>
      <c r="BD116" s="31">
        <f t="shared" ca="1" si="37"/>
        <v>0</v>
      </c>
      <c r="BE116" s="31">
        <f t="shared" ca="1" si="38"/>
        <v>0</v>
      </c>
      <c r="BF116" s="31">
        <f t="shared" ca="1" si="39"/>
        <v>0</v>
      </c>
      <c r="BG116" s="31">
        <f t="shared" ca="1" si="40"/>
        <v>0</v>
      </c>
      <c r="BH116" s="31">
        <f t="shared" ca="1" si="41"/>
        <v>0</v>
      </c>
      <c r="BI116" s="31">
        <f t="shared" ca="1" si="42"/>
        <v>0</v>
      </c>
      <c r="BJ116" s="31">
        <f t="shared" ca="1" si="43"/>
        <v>0</v>
      </c>
      <c r="BK116" s="31">
        <f t="shared" ca="1" si="44"/>
        <v>0</v>
      </c>
      <c r="BL116" s="31">
        <f t="shared" ca="1" si="45"/>
        <v>0</v>
      </c>
      <c r="BM116" s="32">
        <f t="shared" ca="1" si="58"/>
        <v>0</v>
      </c>
      <c r="BN116" s="32">
        <f t="shared" ca="1" si="46"/>
        <v>0</v>
      </c>
      <c r="BO116" s="32">
        <f t="shared" ca="1" si="47"/>
        <v>0</v>
      </c>
      <c r="BP116" s="32">
        <f t="shared" ca="1" si="48"/>
        <v>0</v>
      </c>
      <c r="BQ116" s="32">
        <f t="shared" ca="1" si="49"/>
        <v>0</v>
      </c>
      <c r="BR116" s="32">
        <f t="shared" ca="1" si="50"/>
        <v>0</v>
      </c>
      <c r="BS116" s="32">
        <f t="shared" ca="1" si="51"/>
        <v>0</v>
      </c>
      <c r="BT116" s="32">
        <f t="shared" ca="1" si="52"/>
        <v>0</v>
      </c>
      <c r="BU116" s="32">
        <f t="shared" ca="1" si="53"/>
        <v>0</v>
      </c>
      <c r="BV116" s="32">
        <f t="shared" ca="1" si="54"/>
        <v>0</v>
      </c>
      <c r="BW116" s="32">
        <f t="shared" ca="1" si="55"/>
        <v>0</v>
      </c>
      <c r="BX116" s="32">
        <f t="shared" ca="1" si="56"/>
        <v>0</v>
      </c>
    </row>
    <row r="117" spans="1:76" x14ac:dyDescent="0.25">
      <c r="A117" t="s">
        <v>445</v>
      </c>
      <c r="B117" s="1" t="s">
        <v>27</v>
      </c>
      <c r="C117" t="str">
        <f t="shared" ca="1" si="33"/>
        <v>SD2</v>
      </c>
      <c r="D117" t="str">
        <f t="shared" ca="1" si="34"/>
        <v>Sundance #2</v>
      </c>
      <c r="E117" s="31">
        <f ca="1">'Module C Corrected'!CW117-'Module C Initial'!CW117</f>
        <v>0</v>
      </c>
      <c r="F117" s="31">
        <f ca="1">'Module C Corrected'!CX117-'Module C Initial'!CX117</f>
        <v>0</v>
      </c>
      <c r="G117" s="31">
        <f ca="1">'Module C Corrected'!CY117-'Module C Initial'!CY117</f>
        <v>0</v>
      </c>
      <c r="H117" s="31">
        <f ca="1">'Module C Corrected'!CZ117-'Module C Initial'!CZ117</f>
        <v>0</v>
      </c>
      <c r="I117" s="31">
        <f ca="1">'Module C Corrected'!DA117-'Module C Initial'!DA117</f>
        <v>0</v>
      </c>
      <c r="J117" s="31">
        <f ca="1">'Module C Corrected'!DB117-'Module C Initial'!DB117</f>
        <v>0</v>
      </c>
      <c r="K117" s="31">
        <f ca="1">'Module C Corrected'!DC117-'Module C Initial'!DC117</f>
        <v>0</v>
      </c>
      <c r="L117" s="31">
        <f ca="1">'Module C Corrected'!DD117-'Module C Initial'!DD117</f>
        <v>0</v>
      </c>
      <c r="M117" s="31">
        <f ca="1">'Module C Corrected'!DE117-'Module C Initial'!DE117</f>
        <v>0</v>
      </c>
      <c r="N117" s="31">
        <f ca="1">'Module C Corrected'!DF117-'Module C Initial'!DF117</f>
        <v>0</v>
      </c>
      <c r="O117" s="31">
        <f ca="1">'Module C Corrected'!DG117-'Module C Initial'!DG117</f>
        <v>0</v>
      </c>
      <c r="P117" s="31">
        <f ca="1">'Module C Corrected'!DH117-'Module C Initial'!DH117</f>
        <v>0</v>
      </c>
      <c r="Q117" s="32">
        <f ca="1">'Module C Corrected'!DI117-'Module C Initial'!DI117</f>
        <v>0</v>
      </c>
      <c r="R117" s="32">
        <f ca="1">'Module C Corrected'!DJ117-'Module C Initial'!DJ117</f>
        <v>0</v>
      </c>
      <c r="S117" s="32">
        <f ca="1">'Module C Corrected'!DK117-'Module C Initial'!DK117</f>
        <v>0</v>
      </c>
      <c r="T117" s="32">
        <f ca="1">'Module C Corrected'!DL117-'Module C Initial'!DL117</f>
        <v>0</v>
      </c>
      <c r="U117" s="32">
        <f ca="1">'Module C Corrected'!DM117-'Module C Initial'!DM117</f>
        <v>0</v>
      </c>
      <c r="V117" s="32">
        <f ca="1">'Module C Corrected'!DN117-'Module C Initial'!DN117</f>
        <v>0</v>
      </c>
      <c r="W117" s="32">
        <f ca="1">'Module C Corrected'!DO117-'Module C Initial'!DO117</f>
        <v>0</v>
      </c>
      <c r="X117" s="32">
        <f ca="1">'Module C Corrected'!DP117-'Module C Initial'!DP117</f>
        <v>0</v>
      </c>
      <c r="Y117" s="32">
        <f ca="1">'Module C Corrected'!DQ117-'Module C Initial'!DQ117</f>
        <v>0</v>
      </c>
      <c r="Z117" s="32">
        <f ca="1">'Module C Corrected'!DR117-'Module C Initial'!DR117</f>
        <v>0</v>
      </c>
      <c r="AA117" s="32">
        <f ca="1">'Module C Corrected'!DS117-'Module C Initial'!DS117</f>
        <v>0</v>
      </c>
      <c r="AB117" s="32">
        <f ca="1">'Module C Corrected'!DT117-'Module C Initial'!DT117</f>
        <v>0</v>
      </c>
      <c r="AC117" s="31">
        <f ca="1">'Module C Corrected'!DU117-'Module C Initial'!DU117</f>
        <v>0</v>
      </c>
      <c r="AD117" s="31">
        <f ca="1">'Module C Corrected'!DV117-'Module C Initial'!DV117</f>
        <v>0</v>
      </c>
      <c r="AE117" s="31">
        <f ca="1">'Module C Corrected'!DW117-'Module C Initial'!DW117</f>
        <v>0</v>
      </c>
      <c r="AF117" s="31">
        <f ca="1">'Module C Corrected'!DX117-'Module C Initial'!DX117</f>
        <v>0</v>
      </c>
      <c r="AG117" s="31">
        <f ca="1">'Module C Corrected'!DY117-'Module C Initial'!DY117</f>
        <v>0</v>
      </c>
      <c r="AH117" s="31">
        <f ca="1">'Module C Corrected'!DZ117-'Module C Initial'!DZ117</f>
        <v>0</v>
      </c>
      <c r="AI117" s="31">
        <f ca="1">'Module C Corrected'!EA117-'Module C Initial'!EA117</f>
        <v>0</v>
      </c>
      <c r="AJ117" s="31">
        <f ca="1">'Module C Corrected'!EB117-'Module C Initial'!EB117</f>
        <v>0</v>
      </c>
      <c r="AK117" s="31">
        <f ca="1">'Module C Corrected'!EC117-'Module C Initial'!EC117</f>
        <v>0</v>
      </c>
      <c r="AL117" s="31">
        <f ca="1">'Module C Corrected'!ED117-'Module C Initial'!ED117</f>
        <v>0</v>
      </c>
      <c r="AM117" s="31">
        <f ca="1">'Module C Corrected'!EE117-'Module C Initial'!EE117</f>
        <v>0</v>
      </c>
      <c r="AN117" s="31">
        <f ca="1">'Module C Corrected'!EF117-'Module C Initial'!EF117</f>
        <v>0</v>
      </c>
      <c r="AO117" s="32">
        <f t="shared" ca="1" si="32"/>
        <v>0</v>
      </c>
      <c r="AP117" s="32">
        <f t="shared" ca="1" si="32"/>
        <v>0</v>
      </c>
      <c r="AQ117" s="32">
        <f t="shared" ca="1" si="32"/>
        <v>0</v>
      </c>
      <c r="AR117" s="32">
        <f t="shared" ca="1" si="32"/>
        <v>0</v>
      </c>
      <c r="AS117" s="32">
        <f t="shared" ca="1" si="32"/>
        <v>0</v>
      </c>
      <c r="AT117" s="32">
        <f t="shared" ca="1" si="32"/>
        <v>0</v>
      </c>
      <c r="AU117" s="32">
        <f t="shared" ca="1" si="59"/>
        <v>0</v>
      </c>
      <c r="AV117" s="32">
        <f t="shared" ca="1" si="59"/>
        <v>0</v>
      </c>
      <c r="AW117" s="32">
        <f t="shared" ca="1" si="59"/>
        <v>0</v>
      </c>
      <c r="AX117" s="32">
        <f t="shared" ca="1" si="59"/>
        <v>0</v>
      </c>
      <c r="AY117" s="32">
        <f t="shared" ca="1" si="59"/>
        <v>0</v>
      </c>
      <c r="AZ117" s="32">
        <f t="shared" ca="1" si="59"/>
        <v>0</v>
      </c>
      <c r="BA117" s="31">
        <f t="shared" ca="1" si="57"/>
        <v>0</v>
      </c>
      <c r="BB117" s="31">
        <f t="shared" ca="1" si="35"/>
        <v>0</v>
      </c>
      <c r="BC117" s="31">
        <f t="shared" ca="1" si="36"/>
        <v>0</v>
      </c>
      <c r="BD117" s="31">
        <f t="shared" ca="1" si="37"/>
        <v>0</v>
      </c>
      <c r="BE117" s="31">
        <f t="shared" ca="1" si="38"/>
        <v>0</v>
      </c>
      <c r="BF117" s="31">
        <f t="shared" ca="1" si="39"/>
        <v>0</v>
      </c>
      <c r="BG117" s="31">
        <f t="shared" ca="1" si="40"/>
        <v>0</v>
      </c>
      <c r="BH117" s="31">
        <f t="shared" ca="1" si="41"/>
        <v>0</v>
      </c>
      <c r="BI117" s="31">
        <f t="shared" ca="1" si="42"/>
        <v>0</v>
      </c>
      <c r="BJ117" s="31">
        <f t="shared" ca="1" si="43"/>
        <v>0</v>
      </c>
      <c r="BK117" s="31">
        <f t="shared" ca="1" si="44"/>
        <v>0</v>
      </c>
      <c r="BL117" s="31">
        <f t="shared" ca="1" si="45"/>
        <v>0</v>
      </c>
      <c r="BM117" s="32">
        <f t="shared" ca="1" si="58"/>
        <v>0</v>
      </c>
      <c r="BN117" s="32">
        <f t="shared" ca="1" si="46"/>
        <v>0</v>
      </c>
      <c r="BO117" s="32">
        <f t="shared" ca="1" si="47"/>
        <v>0</v>
      </c>
      <c r="BP117" s="32">
        <f t="shared" ca="1" si="48"/>
        <v>0</v>
      </c>
      <c r="BQ117" s="32">
        <f t="shared" ca="1" si="49"/>
        <v>0</v>
      </c>
      <c r="BR117" s="32">
        <f t="shared" ca="1" si="50"/>
        <v>0</v>
      </c>
      <c r="BS117" s="32">
        <f t="shared" ca="1" si="51"/>
        <v>0</v>
      </c>
      <c r="BT117" s="32">
        <f t="shared" ca="1" si="52"/>
        <v>0</v>
      </c>
      <c r="BU117" s="32">
        <f t="shared" ca="1" si="53"/>
        <v>0</v>
      </c>
      <c r="BV117" s="32">
        <f t="shared" ca="1" si="54"/>
        <v>0</v>
      </c>
      <c r="BW117" s="32">
        <f t="shared" ca="1" si="55"/>
        <v>0</v>
      </c>
      <c r="BX117" s="32">
        <f t="shared" ca="1" si="56"/>
        <v>0</v>
      </c>
    </row>
    <row r="118" spans="1:76" x14ac:dyDescent="0.25">
      <c r="A118" t="s">
        <v>481</v>
      </c>
      <c r="B118" s="1" t="s">
        <v>23</v>
      </c>
      <c r="C118" t="str">
        <f t="shared" ca="1" si="33"/>
        <v>SD3</v>
      </c>
      <c r="D118" t="str">
        <f t="shared" ca="1" si="34"/>
        <v>Sundance #3</v>
      </c>
      <c r="E118" s="31">
        <f ca="1">'Module C Corrected'!CW118-'Module C Initial'!CW118</f>
        <v>4207.7000000000708</v>
      </c>
      <c r="F118" s="31">
        <f ca="1">'Module C Corrected'!CX118-'Module C Initial'!CX118</f>
        <v>953.44999999999732</v>
      </c>
      <c r="G118" s="31">
        <f ca="1">'Module C Corrected'!CY118-'Module C Initial'!CY118</f>
        <v>4396.0900000000838</v>
      </c>
      <c r="H118" s="31">
        <f ca="1">'Module C Corrected'!CZ118-'Module C Initial'!CZ118</f>
        <v>4620.3799999998882</v>
      </c>
      <c r="I118" s="31">
        <f ca="1">'Module C Corrected'!DA118-'Module C Initial'!DA118</f>
        <v>2958.2700000000186</v>
      </c>
      <c r="J118" s="31">
        <f ca="1">'Module C Corrected'!DB118-'Module C Initial'!DB118</f>
        <v>5336.3999999999069</v>
      </c>
      <c r="K118" s="31">
        <f ca="1">'Module C Corrected'!DC118-'Module C Initial'!DC118</f>
        <v>5659.6699999999255</v>
      </c>
      <c r="L118" s="31">
        <f ca="1">'Module C Corrected'!DD118-'Module C Initial'!DD118</f>
        <v>11248.990000000224</v>
      </c>
      <c r="M118" s="31">
        <f ca="1">'Module C Corrected'!DE118-'Module C Initial'!DE118</f>
        <v>8306.1699999999255</v>
      </c>
      <c r="N118" s="31">
        <f ca="1">'Module C Corrected'!DF118-'Module C Initial'!DF118</f>
        <v>6098.6500000000233</v>
      </c>
      <c r="O118" s="31">
        <f ca="1">'Module C Corrected'!DG118-'Module C Initial'!DG118</f>
        <v>7426.5100000000093</v>
      </c>
      <c r="P118" s="31">
        <f ca="1">'Module C Corrected'!DH118-'Module C Initial'!DH118</f>
        <v>3684.5599999999977</v>
      </c>
      <c r="Q118" s="32">
        <f ca="1">'Module C Corrected'!DI118-'Module C Initial'!DI118</f>
        <v>210.37999999999994</v>
      </c>
      <c r="R118" s="32">
        <f ca="1">'Module C Corrected'!DJ118-'Module C Initial'!DJ118</f>
        <v>47.669999999999987</v>
      </c>
      <c r="S118" s="32">
        <f ca="1">'Module C Corrected'!DK118-'Module C Initial'!DK118</f>
        <v>219.8</v>
      </c>
      <c r="T118" s="32">
        <f ca="1">'Module C Corrected'!DL118-'Module C Initial'!DL118</f>
        <v>231.00999999999976</v>
      </c>
      <c r="U118" s="32">
        <f ca="1">'Module C Corrected'!DM118-'Module C Initial'!DM118</f>
        <v>147.90999999999985</v>
      </c>
      <c r="V118" s="32">
        <f ca="1">'Module C Corrected'!DN118-'Module C Initial'!DN118</f>
        <v>266.81999999999971</v>
      </c>
      <c r="W118" s="32">
        <f ca="1">'Module C Corrected'!DO118-'Module C Initial'!DO118</f>
        <v>282.99</v>
      </c>
      <c r="X118" s="32">
        <f ca="1">'Module C Corrected'!DP118-'Module C Initial'!DP118</f>
        <v>562.44999999999982</v>
      </c>
      <c r="Y118" s="32">
        <f ca="1">'Module C Corrected'!DQ118-'Module C Initial'!DQ118</f>
        <v>415.30999999999995</v>
      </c>
      <c r="Z118" s="32">
        <f ca="1">'Module C Corrected'!DR118-'Module C Initial'!DR118</f>
        <v>304.94000000000005</v>
      </c>
      <c r="AA118" s="32">
        <f ca="1">'Module C Corrected'!DS118-'Module C Initial'!DS118</f>
        <v>371.31999999999971</v>
      </c>
      <c r="AB118" s="32">
        <f ca="1">'Module C Corrected'!DT118-'Module C Initial'!DT118</f>
        <v>184.23000000000002</v>
      </c>
      <c r="AC118" s="31">
        <f ca="1">'Module C Corrected'!DU118-'Module C Initial'!DU118</f>
        <v>1145.78</v>
      </c>
      <c r="AD118" s="31">
        <f ca="1">'Module C Corrected'!DV118-'Module C Initial'!DV118</f>
        <v>257.41000000000003</v>
      </c>
      <c r="AE118" s="31">
        <f ca="1">'Module C Corrected'!DW118-'Module C Initial'!DW118</f>
        <v>1177.5500000000002</v>
      </c>
      <c r="AF118" s="31">
        <f ca="1">'Module C Corrected'!DX118-'Module C Initial'!DX118</f>
        <v>1226.8300000000017</v>
      </c>
      <c r="AG118" s="31">
        <f ca="1">'Module C Corrected'!DY118-'Module C Initial'!DY118</f>
        <v>778.81000000000131</v>
      </c>
      <c r="AH118" s="31">
        <f ca="1">'Module C Corrected'!DZ118-'Module C Initial'!DZ118</f>
        <v>1392.4300000000003</v>
      </c>
      <c r="AI118" s="31">
        <f ca="1">'Module C Corrected'!EA118-'Module C Initial'!EA118</f>
        <v>1463.9899999999998</v>
      </c>
      <c r="AJ118" s="31">
        <f ca="1">'Module C Corrected'!EB118-'Module C Initial'!EB118</f>
        <v>2883.51</v>
      </c>
      <c r="AK118" s="31">
        <f ca="1">'Module C Corrected'!EC118-'Module C Initial'!EC118</f>
        <v>2109.7600000000002</v>
      </c>
      <c r="AL118" s="31">
        <f ca="1">'Module C Corrected'!ED118-'Module C Initial'!ED118</f>
        <v>1535.2700000000004</v>
      </c>
      <c r="AM118" s="31">
        <f ca="1">'Module C Corrected'!EE118-'Module C Initial'!EE118</f>
        <v>1852.1899999999987</v>
      </c>
      <c r="AN118" s="31">
        <f ca="1">'Module C Corrected'!EF118-'Module C Initial'!EF118</f>
        <v>910.61000000000058</v>
      </c>
      <c r="AO118" s="32">
        <f t="shared" ca="1" si="32"/>
        <v>5563.8600000000706</v>
      </c>
      <c r="AP118" s="32">
        <f t="shared" ca="1" si="32"/>
        <v>1258.5299999999972</v>
      </c>
      <c r="AQ118" s="32">
        <f t="shared" ca="1" si="32"/>
        <v>5793.4400000000842</v>
      </c>
      <c r="AR118" s="32">
        <f t="shared" ca="1" si="32"/>
        <v>6078.2199999998902</v>
      </c>
      <c r="AS118" s="32">
        <f t="shared" ca="1" si="32"/>
        <v>3884.9900000000198</v>
      </c>
      <c r="AT118" s="32">
        <f t="shared" ca="1" si="32"/>
        <v>6995.6499999999069</v>
      </c>
      <c r="AU118" s="32">
        <f t="shared" ca="1" si="59"/>
        <v>7406.6499999999251</v>
      </c>
      <c r="AV118" s="32">
        <f t="shared" ca="1" si="59"/>
        <v>14694.950000000224</v>
      </c>
      <c r="AW118" s="32">
        <f t="shared" ca="1" si="59"/>
        <v>10831.239999999925</v>
      </c>
      <c r="AX118" s="32">
        <f t="shared" ca="1" si="59"/>
        <v>7938.8600000000242</v>
      </c>
      <c r="AY118" s="32">
        <f t="shared" ca="1" si="59"/>
        <v>9650.0200000000077</v>
      </c>
      <c r="AZ118" s="32">
        <f t="shared" ca="1" si="59"/>
        <v>4779.3999999999978</v>
      </c>
      <c r="BA118" s="31">
        <f t="shared" ca="1" si="57"/>
        <v>69.86</v>
      </c>
      <c r="BB118" s="31">
        <f t="shared" ca="1" si="35"/>
        <v>15.83</v>
      </c>
      <c r="BC118" s="31">
        <f t="shared" ca="1" si="36"/>
        <v>72.989999999999995</v>
      </c>
      <c r="BD118" s="31">
        <f t="shared" ca="1" si="37"/>
        <v>76.709999999999994</v>
      </c>
      <c r="BE118" s="31">
        <f t="shared" ca="1" si="38"/>
        <v>49.12</v>
      </c>
      <c r="BF118" s="31">
        <f t="shared" ca="1" si="39"/>
        <v>88.6</v>
      </c>
      <c r="BG118" s="31">
        <f t="shared" ca="1" si="40"/>
        <v>93.97</v>
      </c>
      <c r="BH118" s="31">
        <f t="shared" ca="1" si="41"/>
        <v>186.76</v>
      </c>
      <c r="BI118" s="31">
        <f t="shared" ca="1" si="42"/>
        <v>137.91</v>
      </c>
      <c r="BJ118" s="31">
        <f t="shared" ca="1" si="43"/>
        <v>101.25</v>
      </c>
      <c r="BK118" s="31">
        <f t="shared" ca="1" si="44"/>
        <v>123.3</v>
      </c>
      <c r="BL118" s="31">
        <f t="shared" ca="1" si="45"/>
        <v>61.17</v>
      </c>
      <c r="BM118" s="32">
        <f t="shared" ca="1" si="58"/>
        <v>5633.7200000000703</v>
      </c>
      <c r="BN118" s="32">
        <f t="shared" ca="1" si="46"/>
        <v>1274.3599999999972</v>
      </c>
      <c r="BO118" s="32">
        <f t="shared" ca="1" si="47"/>
        <v>5866.430000000084</v>
      </c>
      <c r="BP118" s="32">
        <f t="shared" ca="1" si="48"/>
        <v>6154.9299999998902</v>
      </c>
      <c r="BQ118" s="32">
        <f t="shared" ca="1" si="49"/>
        <v>3934.1100000000197</v>
      </c>
      <c r="BR118" s="32">
        <f t="shared" ca="1" si="50"/>
        <v>7084.2499999999072</v>
      </c>
      <c r="BS118" s="32">
        <f t="shared" ca="1" si="51"/>
        <v>7500.6199999999253</v>
      </c>
      <c r="BT118" s="32">
        <f t="shared" ca="1" si="52"/>
        <v>14881.710000000225</v>
      </c>
      <c r="BU118" s="32">
        <f t="shared" ca="1" si="53"/>
        <v>10969.149999999925</v>
      </c>
      <c r="BV118" s="32">
        <f t="shared" ca="1" si="54"/>
        <v>8040.1100000000242</v>
      </c>
      <c r="BW118" s="32">
        <f t="shared" ca="1" si="55"/>
        <v>9773.320000000007</v>
      </c>
      <c r="BX118" s="32">
        <f t="shared" ca="1" si="56"/>
        <v>4840.5699999999979</v>
      </c>
    </row>
    <row r="119" spans="1:76" x14ac:dyDescent="0.25">
      <c r="A119" t="s">
        <v>481</v>
      </c>
      <c r="B119" s="1" t="s">
        <v>24</v>
      </c>
      <c r="C119" t="str">
        <f t="shared" ca="1" si="33"/>
        <v>SD4</v>
      </c>
      <c r="D119" t="str">
        <f t="shared" ca="1" si="34"/>
        <v>Sundance #4</v>
      </c>
      <c r="E119" s="31">
        <f ca="1">'Module C Corrected'!CW119-'Module C Initial'!CW119</f>
        <v>9884.9599999999627</v>
      </c>
      <c r="F119" s="31">
        <f ca="1">'Module C Corrected'!CX119-'Module C Initial'!CX119</f>
        <v>15394.540000000037</v>
      </c>
      <c r="G119" s="31">
        <f ca="1">'Module C Corrected'!CY119-'Module C Initial'!CY119</f>
        <v>6998.3000000000466</v>
      </c>
      <c r="H119" s="31">
        <f ca="1">'Module C Corrected'!CZ119-'Module C Initial'!CZ119</f>
        <v>5460.8699999999953</v>
      </c>
      <c r="I119" s="31">
        <f ca="1">'Module C Corrected'!DA119-'Module C Initial'!DA119</f>
        <v>4182.3200000000652</v>
      </c>
      <c r="J119" s="31">
        <f ca="1">'Module C Corrected'!DB119-'Module C Initial'!DB119</f>
        <v>8620.9800000000978</v>
      </c>
      <c r="K119" s="31">
        <f ca="1">'Module C Corrected'!DC119-'Module C Initial'!DC119</f>
        <v>7635.9000000000233</v>
      </c>
      <c r="L119" s="31">
        <f ca="1">'Module C Corrected'!DD119-'Module C Initial'!DD119</f>
        <v>9796.6199999999917</v>
      </c>
      <c r="M119" s="31">
        <f ca="1">'Module C Corrected'!DE119-'Module C Initial'!DE119</f>
        <v>9943.109999999986</v>
      </c>
      <c r="N119" s="31">
        <f ca="1">'Module C Corrected'!DF119-'Module C Initial'!DF119</f>
        <v>7929.6900000000605</v>
      </c>
      <c r="O119" s="31">
        <f ca="1">'Module C Corrected'!DG119-'Module C Initial'!DG119</f>
        <v>13295.169999999911</v>
      </c>
      <c r="P119" s="31">
        <f ca="1">'Module C Corrected'!DH119-'Module C Initial'!DH119</f>
        <v>6750.4199999999255</v>
      </c>
      <c r="Q119" s="32">
        <f ca="1">'Module C Corrected'!DI119-'Module C Initial'!DI119</f>
        <v>494.24</v>
      </c>
      <c r="R119" s="32">
        <f ca="1">'Module C Corrected'!DJ119-'Module C Initial'!DJ119</f>
        <v>769.72999999999979</v>
      </c>
      <c r="S119" s="32">
        <f ca="1">'Module C Corrected'!DK119-'Module C Initial'!DK119</f>
        <v>349.90999999999997</v>
      </c>
      <c r="T119" s="32">
        <f ca="1">'Module C Corrected'!DL119-'Module C Initial'!DL119</f>
        <v>273.04999999999973</v>
      </c>
      <c r="U119" s="32">
        <f ca="1">'Module C Corrected'!DM119-'Module C Initial'!DM119</f>
        <v>209.11999999999989</v>
      </c>
      <c r="V119" s="32">
        <f ca="1">'Module C Corrected'!DN119-'Module C Initial'!DN119</f>
        <v>431.04999999999927</v>
      </c>
      <c r="W119" s="32">
        <f ca="1">'Module C Corrected'!DO119-'Module C Initial'!DO119</f>
        <v>381.78999999999996</v>
      </c>
      <c r="X119" s="32">
        <f ca="1">'Module C Corrected'!DP119-'Module C Initial'!DP119</f>
        <v>489.84000000000015</v>
      </c>
      <c r="Y119" s="32">
        <f ca="1">'Module C Corrected'!DQ119-'Module C Initial'!DQ119</f>
        <v>497.15999999999985</v>
      </c>
      <c r="Z119" s="32">
        <f ca="1">'Module C Corrected'!DR119-'Module C Initial'!DR119</f>
        <v>396.47999999999956</v>
      </c>
      <c r="AA119" s="32">
        <f ca="1">'Module C Corrected'!DS119-'Module C Initial'!DS119</f>
        <v>664.76000000000022</v>
      </c>
      <c r="AB119" s="32">
        <f ca="1">'Module C Corrected'!DT119-'Module C Initial'!DT119</f>
        <v>337.52999999999975</v>
      </c>
      <c r="AC119" s="31">
        <f ca="1">'Module C Corrected'!DU119-'Module C Initial'!DU119</f>
        <v>2691.74</v>
      </c>
      <c r="AD119" s="31">
        <f ca="1">'Module C Corrected'!DV119-'Module C Initial'!DV119</f>
        <v>4156.09</v>
      </c>
      <c r="AE119" s="31">
        <f ca="1">'Module C Corrected'!DW119-'Module C Initial'!DW119</f>
        <v>1874.5799999999995</v>
      </c>
      <c r="AF119" s="31">
        <f ca="1">'Module C Corrected'!DX119-'Module C Initial'!DX119</f>
        <v>1450</v>
      </c>
      <c r="AG119" s="31">
        <f ca="1">'Module C Corrected'!DY119-'Module C Initial'!DY119</f>
        <v>1101.0599999999977</v>
      </c>
      <c r="AH119" s="31">
        <f ca="1">'Module C Corrected'!DZ119-'Module C Initial'!DZ119</f>
        <v>2249.4799999999996</v>
      </c>
      <c r="AI119" s="31">
        <f ca="1">'Module C Corrected'!EA119-'Module C Initial'!EA119</f>
        <v>1975.1799999999994</v>
      </c>
      <c r="AJ119" s="31">
        <f ca="1">'Module C Corrected'!EB119-'Module C Initial'!EB119</f>
        <v>2511.2100000000009</v>
      </c>
      <c r="AK119" s="31">
        <f ca="1">'Module C Corrected'!EC119-'Module C Initial'!EC119</f>
        <v>2525.54</v>
      </c>
      <c r="AL119" s="31">
        <f ca="1">'Module C Corrected'!ED119-'Module C Initial'!ED119</f>
        <v>1996.2099999999991</v>
      </c>
      <c r="AM119" s="31">
        <f ca="1">'Module C Corrected'!EE119-'Module C Initial'!EE119</f>
        <v>3315.8500000000022</v>
      </c>
      <c r="AN119" s="31">
        <f ca="1">'Module C Corrected'!EF119-'Module C Initial'!EF119</f>
        <v>1668.3199999999997</v>
      </c>
      <c r="AO119" s="32">
        <f t="shared" ca="1" si="32"/>
        <v>13070.939999999962</v>
      </c>
      <c r="AP119" s="32">
        <f t="shared" ca="1" si="32"/>
        <v>20320.360000000037</v>
      </c>
      <c r="AQ119" s="32">
        <f t="shared" ca="1" si="32"/>
        <v>9222.7900000000463</v>
      </c>
      <c r="AR119" s="32">
        <f t="shared" ref="AR119:AW145" ca="1" si="60">H119+T119+AF119</f>
        <v>7183.9199999999946</v>
      </c>
      <c r="AS119" s="32">
        <f t="shared" ca="1" si="60"/>
        <v>5492.5000000000628</v>
      </c>
      <c r="AT119" s="32">
        <f t="shared" ca="1" si="60"/>
        <v>11301.510000000097</v>
      </c>
      <c r="AU119" s="32">
        <f t="shared" ca="1" si="59"/>
        <v>9992.8700000000226</v>
      </c>
      <c r="AV119" s="32">
        <f t="shared" ca="1" si="59"/>
        <v>12797.669999999993</v>
      </c>
      <c r="AW119" s="32">
        <f t="shared" ca="1" si="59"/>
        <v>12965.809999999987</v>
      </c>
      <c r="AX119" s="32">
        <f t="shared" ca="1" si="59"/>
        <v>10322.380000000059</v>
      </c>
      <c r="AY119" s="32">
        <f t="shared" ca="1" si="59"/>
        <v>17275.779999999912</v>
      </c>
      <c r="AZ119" s="32">
        <f t="shared" ca="1" si="59"/>
        <v>8756.269999999924</v>
      </c>
      <c r="BA119" s="31">
        <f t="shared" ca="1" si="57"/>
        <v>164.12</v>
      </c>
      <c r="BB119" s="31">
        <f t="shared" ca="1" si="35"/>
        <v>255.59</v>
      </c>
      <c r="BC119" s="31">
        <f t="shared" ca="1" si="36"/>
        <v>116.19</v>
      </c>
      <c r="BD119" s="31">
        <f t="shared" ca="1" si="37"/>
        <v>90.67</v>
      </c>
      <c r="BE119" s="31">
        <f t="shared" ca="1" si="38"/>
        <v>69.44</v>
      </c>
      <c r="BF119" s="31">
        <f t="shared" ca="1" si="39"/>
        <v>143.13</v>
      </c>
      <c r="BG119" s="31">
        <f t="shared" ca="1" si="40"/>
        <v>126.78</v>
      </c>
      <c r="BH119" s="31">
        <f t="shared" ca="1" si="41"/>
        <v>162.65</v>
      </c>
      <c r="BI119" s="31">
        <f t="shared" ca="1" si="42"/>
        <v>165.08</v>
      </c>
      <c r="BJ119" s="31">
        <f t="shared" ca="1" si="43"/>
        <v>131.65</v>
      </c>
      <c r="BK119" s="31">
        <f t="shared" ca="1" si="44"/>
        <v>220.74</v>
      </c>
      <c r="BL119" s="31">
        <f t="shared" ca="1" si="45"/>
        <v>112.08</v>
      </c>
      <c r="BM119" s="32">
        <f t="shared" ca="1" si="58"/>
        <v>13235.059999999963</v>
      </c>
      <c r="BN119" s="32">
        <f t="shared" ca="1" si="46"/>
        <v>20575.950000000037</v>
      </c>
      <c r="BO119" s="32">
        <f t="shared" ca="1" si="47"/>
        <v>9338.9800000000469</v>
      </c>
      <c r="BP119" s="32">
        <f t="shared" ca="1" si="48"/>
        <v>7274.5899999999947</v>
      </c>
      <c r="BQ119" s="32">
        <f t="shared" ca="1" si="49"/>
        <v>5561.9400000000624</v>
      </c>
      <c r="BR119" s="32">
        <f t="shared" ca="1" si="50"/>
        <v>11444.640000000096</v>
      </c>
      <c r="BS119" s="32">
        <f t="shared" ca="1" si="51"/>
        <v>10119.650000000023</v>
      </c>
      <c r="BT119" s="32">
        <f t="shared" ca="1" si="52"/>
        <v>12960.319999999992</v>
      </c>
      <c r="BU119" s="32">
        <f t="shared" ca="1" si="53"/>
        <v>13130.889999999987</v>
      </c>
      <c r="BV119" s="32">
        <f t="shared" ca="1" si="54"/>
        <v>10454.030000000059</v>
      </c>
      <c r="BW119" s="32">
        <f t="shared" ca="1" si="55"/>
        <v>17496.519999999913</v>
      </c>
      <c r="BX119" s="32">
        <f t="shared" ca="1" si="56"/>
        <v>8868.349999999924</v>
      </c>
    </row>
    <row r="120" spans="1:76" x14ac:dyDescent="0.25">
      <c r="A120" t="s">
        <v>482</v>
      </c>
      <c r="B120" s="1" t="s">
        <v>28</v>
      </c>
      <c r="C120" t="str">
        <f t="shared" ca="1" si="33"/>
        <v>SD5</v>
      </c>
      <c r="D120" t="str">
        <f t="shared" ca="1" si="34"/>
        <v>Sundance #5</v>
      </c>
      <c r="E120" s="31">
        <f ca="1">'Module C Corrected'!CW120-'Module C Initial'!CW120</f>
        <v>11165.10999999987</v>
      </c>
      <c r="F120" s="31">
        <f ca="1">'Module C Corrected'!CX120-'Module C Initial'!CX120</f>
        <v>15114.879999999888</v>
      </c>
      <c r="G120" s="31">
        <f ca="1">'Module C Corrected'!CY120-'Module C Initial'!CY120</f>
        <v>6697.9599999999627</v>
      </c>
      <c r="H120" s="31">
        <f ca="1">'Module C Corrected'!CZ120-'Module C Initial'!CZ120</f>
        <v>4758.8500000000349</v>
      </c>
      <c r="I120" s="31">
        <f ca="1">'Module C Corrected'!DA120-'Module C Initial'!DA120</f>
        <v>4394.8399999999674</v>
      </c>
      <c r="J120" s="31">
        <f ca="1">'Module C Corrected'!DB120-'Module C Initial'!DB120</f>
        <v>6726.2199999999721</v>
      </c>
      <c r="K120" s="31">
        <f ca="1">'Module C Corrected'!DC120-'Module C Initial'!DC120</f>
        <v>8355.649999999905</v>
      </c>
      <c r="L120" s="31">
        <f ca="1">'Module C Corrected'!DD120-'Module C Initial'!DD120</f>
        <v>12312.510000000013</v>
      </c>
      <c r="M120" s="31">
        <f ca="1">'Module C Corrected'!DE120-'Module C Initial'!DE120</f>
        <v>12611.330000000075</v>
      </c>
      <c r="N120" s="31">
        <f ca="1">'Module C Corrected'!DF120-'Module C Initial'!DF120</f>
        <v>8438.859999999986</v>
      </c>
      <c r="O120" s="31">
        <f ca="1">'Module C Corrected'!DG120-'Module C Initial'!DG120</f>
        <v>7443.6900000000605</v>
      </c>
      <c r="P120" s="31">
        <f ca="1">'Module C Corrected'!DH120-'Module C Initial'!DH120</f>
        <v>4312.0199999999604</v>
      </c>
      <c r="Q120" s="32">
        <f ca="1">'Module C Corrected'!DI120-'Module C Initial'!DI120</f>
        <v>558.25</v>
      </c>
      <c r="R120" s="32">
        <f ca="1">'Module C Corrected'!DJ120-'Module C Initial'!DJ120</f>
        <v>755.74999999999977</v>
      </c>
      <c r="S120" s="32">
        <f ca="1">'Module C Corrected'!DK120-'Module C Initial'!DK120</f>
        <v>334.8900000000001</v>
      </c>
      <c r="T120" s="32">
        <f ca="1">'Module C Corrected'!DL120-'Module C Initial'!DL120</f>
        <v>237.94999999999982</v>
      </c>
      <c r="U120" s="32">
        <f ca="1">'Module C Corrected'!DM120-'Module C Initial'!DM120</f>
        <v>219.73999999999978</v>
      </c>
      <c r="V120" s="32">
        <f ca="1">'Module C Corrected'!DN120-'Module C Initial'!DN120</f>
        <v>336.3100000000004</v>
      </c>
      <c r="W120" s="32">
        <f ca="1">'Module C Corrected'!DO120-'Module C Initial'!DO120</f>
        <v>417.78</v>
      </c>
      <c r="X120" s="32">
        <f ca="1">'Module C Corrected'!DP120-'Module C Initial'!DP120</f>
        <v>615.61999999999989</v>
      </c>
      <c r="Y120" s="32">
        <f ca="1">'Module C Corrected'!DQ120-'Module C Initial'!DQ120</f>
        <v>630.56999999999994</v>
      </c>
      <c r="Z120" s="32">
        <f ca="1">'Module C Corrected'!DR120-'Module C Initial'!DR120</f>
        <v>421.9399999999996</v>
      </c>
      <c r="AA120" s="32">
        <f ca="1">'Module C Corrected'!DS120-'Module C Initial'!DS120</f>
        <v>372.18000000000029</v>
      </c>
      <c r="AB120" s="32">
        <f ca="1">'Module C Corrected'!DT120-'Module C Initial'!DT120</f>
        <v>215.6099999999999</v>
      </c>
      <c r="AC120" s="31">
        <f ca="1">'Module C Corrected'!DU120-'Module C Initial'!DU120</f>
        <v>3040.3399999999992</v>
      </c>
      <c r="AD120" s="31">
        <f ca="1">'Module C Corrected'!DV120-'Module C Initial'!DV120</f>
        <v>4080.59</v>
      </c>
      <c r="AE120" s="31">
        <f ca="1">'Module C Corrected'!DW120-'Module C Initial'!DW120</f>
        <v>1794.13</v>
      </c>
      <c r="AF120" s="31">
        <f ca="1">'Module C Corrected'!DX120-'Module C Initial'!DX120</f>
        <v>1263.6000000000022</v>
      </c>
      <c r="AG120" s="31">
        <f ca="1">'Module C Corrected'!DY120-'Module C Initial'!DY120</f>
        <v>1157.0099999999984</v>
      </c>
      <c r="AH120" s="31">
        <f ca="1">'Module C Corrected'!DZ120-'Module C Initial'!DZ120</f>
        <v>1755.0799999999981</v>
      </c>
      <c r="AI120" s="31">
        <f ca="1">'Module C Corrected'!EA120-'Module C Initial'!EA120</f>
        <v>2161.36</v>
      </c>
      <c r="AJ120" s="31">
        <f ca="1">'Module C Corrected'!EB120-'Module C Initial'!EB120</f>
        <v>3156.119999999999</v>
      </c>
      <c r="AK120" s="31">
        <f ca="1">'Module C Corrected'!EC120-'Module C Initial'!EC120</f>
        <v>3203.2599999999993</v>
      </c>
      <c r="AL120" s="31">
        <f ca="1">'Module C Corrected'!ED120-'Module C Initial'!ED120</f>
        <v>2124.3899999999994</v>
      </c>
      <c r="AM120" s="31">
        <f ca="1">'Module C Corrected'!EE120-'Module C Initial'!EE120</f>
        <v>1856.4799999999996</v>
      </c>
      <c r="AN120" s="31">
        <f ca="1">'Module C Corrected'!EF120-'Module C Initial'!EF120</f>
        <v>1065.6900000000005</v>
      </c>
      <c r="AO120" s="32">
        <f t="shared" ref="AO120:AQ145" ca="1" si="61">E120+Q120+AC120</f>
        <v>14763.69999999987</v>
      </c>
      <c r="AP120" s="32">
        <f t="shared" ca="1" si="61"/>
        <v>19951.219999999888</v>
      </c>
      <c r="AQ120" s="32">
        <f t="shared" ca="1" si="61"/>
        <v>8826.9799999999632</v>
      </c>
      <c r="AR120" s="32">
        <f t="shared" ca="1" si="60"/>
        <v>6260.4000000000369</v>
      </c>
      <c r="AS120" s="32">
        <f t="shared" ca="1" si="60"/>
        <v>5771.5899999999656</v>
      </c>
      <c r="AT120" s="32">
        <f t="shared" ca="1" si="60"/>
        <v>8817.6099999999715</v>
      </c>
      <c r="AU120" s="32">
        <f t="shared" ca="1" si="59"/>
        <v>10934.789999999906</v>
      </c>
      <c r="AV120" s="32">
        <f t="shared" ca="1" si="59"/>
        <v>16084.250000000011</v>
      </c>
      <c r="AW120" s="32">
        <f t="shared" ca="1" si="59"/>
        <v>16445.160000000073</v>
      </c>
      <c r="AX120" s="32">
        <f t="shared" ca="1" si="59"/>
        <v>10985.189999999984</v>
      </c>
      <c r="AY120" s="32">
        <f t="shared" ca="1" si="59"/>
        <v>9672.3500000000604</v>
      </c>
      <c r="AZ120" s="32">
        <f t="shared" ca="1" si="59"/>
        <v>5593.3199999999606</v>
      </c>
      <c r="BA120" s="31">
        <f t="shared" ca="1" si="57"/>
        <v>185.37</v>
      </c>
      <c r="BB120" s="31">
        <f t="shared" ca="1" si="35"/>
        <v>250.95</v>
      </c>
      <c r="BC120" s="31">
        <f t="shared" ca="1" si="36"/>
        <v>111.2</v>
      </c>
      <c r="BD120" s="31">
        <f t="shared" ca="1" si="37"/>
        <v>79.010000000000005</v>
      </c>
      <c r="BE120" s="31">
        <f t="shared" ca="1" si="38"/>
        <v>72.97</v>
      </c>
      <c r="BF120" s="31">
        <f t="shared" ca="1" si="39"/>
        <v>111.67</v>
      </c>
      <c r="BG120" s="31">
        <f t="shared" ca="1" si="40"/>
        <v>138.72999999999999</v>
      </c>
      <c r="BH120" s="31">
        <f t="shared" ca="1" si="41"/>
        <v>204.42</v>
      </c>
      <c r="BI120" s="31">
        <f t="shared" ca="1" si="42"/>
        <v>209.38</v>
      </c>
      <c r="BJ120" s="31">
        <f t="shared" ca="1" si="43"/>
        <v>140.11000000000001</v>
      </c>
      <c r="BK120" s="31">
        <f t="shared" ca="1" si="44"/>
        <v>123.59</v>
      </c>
      <c r="BL120" s="31">
        <f t="shared" ca="1" si="45"/>
        <v>71.59</v>
      </c>
      <c r="BM120" s="32">
        <f t="shared" ca="1" si="58"/>
        <v>14949.069999999871</v>
      </c>
      <c r="BN120" s="32">
        <f t="shared" ca="1" si="46"/>
        <v>20202.169999999889</v>
      </c>
      <c r="BO120" s="32">
        <f t="shared" ca="1" si="47"/>
        <v>8938.1799999999639</v>
      </c>
      <c r="BP120" s="32">
        <f t="shared" ca="1" si="48"/>
        <v>6339.4100000000371</v>
      </c>
      <c r="BQ120" s="32">
        <f t="shared" ca="1" si="49"/>
        <v>5844.5599999999658</v>
      </c>
      <c r="BR120" s="32">
        <f t="shared" ca="1" si="50"/>
        <v>8929.2799999999716</v>
      </c>
      <c r="BS120" s="32">
        <f t="shared" ca="1" si="51"/>
        <v>11073.519999999906</v>
      </c>
      <c r="BT120" s="32">
        <f t="shared" ca="1" si="52"/>
        <v>16288.670000000011</v>
      </c>
      <c r="BU120" s="32">
        <f t="shared" ca="1" si="53"/>
        <v>16654.540000000074</v>
      </c>
      <c r="BV120" s="32">
        <f t="shared" ca="1" si="54"/>
        <v>11125.299999999985</v>
      </c>
      <c r="BW120" s="32">
        <f t="shared" ca="1" si="55"/>
        <v>9795.9400000000605</v>
      </c>
      <c r="BX120" s="32">
        <f t="shared" ca="1" si="56"/>
        <v>5664.9099999999607</v>
      </c>
    </row>
    <row r="121" spans="1:76" x14ac:dyDescent="0.25">
      <c r="A121" t="s">
        <v>482</v>
      </c>
      <c r="B121" s="1" t="s">
        <v>29</v>
      </c>
      <c r="C121" t="str">
        <f t="shared" ca="1" si="33"/>
        <v>SD6</v>
      </c>
      <c r="D121" t="str">
        <f t="shared" ca="1" si="34"/>
        <v>Sundance #6</v>
      </c>
      <c r="E121" s="31">
        <f ca="1">'Module C Corrected'!CW121-'Module C Initial'!CW121</f>
        <v>13888.479999999981</v>
      </c>
      <c r="F121" s="31">
        <f ca="1">'Module C Corrected'!CX121-'Module C Initial'!CX121</f>
        <v>18313.329999999842</v>
      </c>
      <c r="G121" s="31">
        <f ca="1">'Module C Corrected'!CY121-'Module C Initial'!CY121</f>
        <v>7548.2600000000093</v>
      </c>
      <c r="H121" s="31">
        <f ca="1">'Module C Corrected'!CZ121-'Module C Initial'!CZ121</f>
        <v>7247.4300000000512</v>
      </c>
      <c r="I121" s="31">
        <f ca="1">'Module C Corrected'!DA121-'Module C Initial'!DA121</f>
        <v>5366.0299999999697</v>
      </c>
      <c r="J121" s="31">
        <f ca="1">'Module C Corrected'!DB121-'Module C Initial'!DB121</f>
        <v>7197.6200000001118</v>
      </c>
      <c r="K121" s="31">
        <f ca="1">'Module C Corrected'!DC121-'Module C Initial'!DC121</f>
        <v>9671.2900000000373</v>
      </c>
      <c r="L121" s="31">
        <f ca="1">'Module C Corrected'!DD121-'Module C Initial'!DD121</f>
        <v>6315.2900000000373</v>
      </c>
      <c r="M121" s="31">
        <f ca="1">'Module C Corrected'!DE121-'Module C Initial'!DE121</f>
        <v>0</v>
      </c>
      <c r="N121" s="31">
        <f ca="1">'Module C Corrected'!DF121-'Module C Initial'!DF121</f>
        <v>2238.7399999999907</v>
      </c>
      <c r="O121" s="31">
        <f ca="1">'Module C Corrected'!DG121-'Module C Initial'!DG121</f>
        <v>8169.9400000000605</v>
      </c>
      <c r="P121" s="31">
        <f ca="1">'Module C Corrected'!DH121-'Module C Initial'!DH121</f>
        <v>7965.9100000000326</v>
      </c>
      <c r="Q121" s="32">
        <f ca="1">'Module C Corrected'!DI121-'Module C Initial'!DI121</f>
        <v>694.42</v>
      </c>
      <c r="R121" s="32">
        <f ca="1">'Module C Corrected'!DJ121-'Module C Initial'!DJ121</f>
        <v>915.67</v>
      </c>
      <c r="S121" s="32">
        <f ca="1">'Module C Corrected'!DK121-'Module C Initial'!DK121</f>
        <v>377.42</v>
      </c>
      <c r="T121" s="32">
        <f ca="1">'Module C Corrected'!DL121-'Module C Initial'!DL121</f>
        <v>362.37000000000035</v>
      </c>
      <c r="U121" s="32">
        <f ca="1">'Module C Corrected'!DM121-'Module C Initial'!DM121</f>
        <v>268.30000000000018</v>
      </c>
      <c r="V121" s="32">
        <f ca="1">'Module C Corrected'!DN121-'Module C Initial'!DN121</f>
        <v>359.88000000000011</v>
      </c>
      <c r="W121" s="32">
        <f ca="1">'Module C Corrected'!DO121-'Module C Initial'!DO121</f>
        <v>483.55999999999995</v>
      </c>
      <c r="X121" s="32">
        <f ca="1">'Module C Corrected'!DP121-'Module C Initial'!DP121</f>
        <v>315.76</v>
      </c>
      <c r="Y121" s="32">
        <f ca="1">'Module C Corrected'!DQ121-'Module C Initial'!DQ121</f>
        <v>0</v>
      </c>
      <c r="Z121" s="32">
        <f ca="1">'Module C Corrected'!DR121-'Module C Initial'!DR121</f>
        <v>111.92999999999984</v>
      </c>
      <c r="AA121" s="32">
        <f ca="1">'Module C Corrected'!DS121-'Module C Initial'!DS121</f>
        <v>408.5</v>
      </c>
      <c r="AB121" s="32">
        <f ca="1">'Module C Corrected'!DT121-'Module C Initial'!DT121</f>
        <v>398.28999999999996</v>
      </c>
      <c r="AC121" s="31">
        <f ca="1">'Module C Corrected'!DU121-'Module C Initial'!DU121</f>
        <v>3781.93</v>
      </c>
      <c r="AD121" s="31">
        <f ca="1">'Module C Corrected'!DV121-'Module C Initial'!DV121</f>
        <v>4944.08</v>
      </c>
      <c r="AE121" s="31">
        <f ca="1">'Module C Corrected'!DW121-'Module C Initial'!DW121</f>
        <v>2021.9</v>
      </c>
      <c r="AF121" s="31">
        <f ca="1">'Module C Corrected'!DX121-'Module C Initial'!DX121</f>
        <v>1924.3900000000031</v>
      </c>
      <c r="AG121" s="31">
        <f ca="1">'Module C Corrected'!DY121-'Module C Initial'!DY121</f>
        <v>1412.6900000000005</v>
      </c>
      <c r="AH121" s="31">
        <f ca="1">'Module C Corrected'!DZ121-'Module C Initial'!DZ121</f>
        <v>1878.0699999999997</v>
      </c>
      <c r="AI121" s="31">
        <f ca="1">'Module C Corrected'!EA121-'Module C Initial'!EA121</f>
        <v>2501.6800000000003</v>
      </c>
      <c r="AJ121" s="31">
        <f ca="1">'Module C Corrected'!EB121-'Module C Initial'!EB121</f>
        <v>1618.83</v>
      </c>
      <c r="AK121" s="31">
        <f ca="1">'Module C Corrected'!EC121-'Module C Initial'!EC121</f>
        <v>0</v>
      </c>
      <c r="AL121" s="31">
        <f ca="1">'Module C Corrected'!ED121-'Module C Initial'!ED121</f>
        <v>563.57999999999993</v>
      </c>
      <c r="AM121" s="31">
        <f ca="1">'Module C Corrected'!EE121-'Module C Initial'!EE121</f>
        <v>2037.6099999999969</v>
      </c>
      <c r="AN121" s="31">
        <f ca="1">'Module C Corrected'!EF121-'Module C Initial'!EF121</f>
        <v>1968.7100000000028</v>
      </c>
      <c r="AO121" s="32">
        <f t="shared" ca="1" si="61"/>
        <v>18364.82999999998</v>
      </c>
      <c r="AP121" s="32">
        <f t="shared" ca="1" si="61"/>
        <v>24173.079999999842</v>
      </c>
      <c r="AQ121" s="32">
        <f t="shared" ca="1" si="61"/>
        <v>9947.580000000009</v>
      </c>
      <c r="AR121" s="32">
        <f t="shared" ca="1" si="60"/>
        <v>9534.1900000000551</v>
      </c>
      <c r="AS121" s="32">
        <f t="shared" ca="1" si="60"/>
        <v>7047.0199999999704</v>
      </c>
      <c r="AT121" s="32">
        <f t="shared" ca="1" si="60"/>
        <v>9435.5700000001125</v>
      </c>
      <c r="AU121" s="32">
        <f t="shared" ca="1" si="59"/>
        <v>12656.530000000037</v>
      </c>
      <c r="AV121" s="32">
        <f t="shared" ca="1" si="59"/>
        <v>8249.8800000000374</v>
      </c>
      <c r="AW121" s="32">
        <f t="shared" ca="1" si="59"/>
        <v>0</v>
      </c>
      <c r="AX121" s="32">
        <f t="shared" ca="1" si="59"/>
        <v>2914.2499999999905</v>
      </c>
      <c r="AY121" s="32">
        <f t="shared" ca="1" si="59"/>
        <v>10616.050000000057</v>
      </c>
      <c r="AZ121" s="32">
        <f t="shared" ca="1" si="59"/>
        <v>10332.910000000036</v>
      </c>
      <c r="BA121" s="31">
        <f t="shared" ca="1" si="57"/>
        <v>230.59</v>
      </c>
      <c r="BB121" s="31">
        <f t="shared" ca="1" si="35"/>
        <v>304.05</v>
      </c>
      <c r="BC121" s="31">
        <f t="shared" ca="1" si="36"/>
        <v>125.32</v>
      </c>
      <c r="BD121" s="31">
        <f t="shared" ca="1" si="37"/>
        <v>120.33</v>
      </c>
      <c r="BE121" s="31">
        <f t="shared" ca="1" si="38"/>
        <v>89.09</v>
      </c>
      <c r="BF121" s="31">
        <f t="shared" ca="1" si="39"/>
        <v>119.5</v>
      </c>
      <c r="BG121" s="31">
        <f t="shared" ca="1" si="40"/>
        <v>160.57</v>
      </c>
      <c r="BH121" s="31">
        <f t="shared" ca="1" si="41"/>
        <v>104.85</v>
      </c>
      <c r="BI121" s="31">
        <f t="shared" ca="1" si="42"/>
        <v>0</v>
      </c>
      <c r="BJ121" s="31">
        <f t="shared" ca="1" si="43"/>
        <v>37.17</v>
      </c>
      <c r="BK121" s="31">
        <f t="shared" ca="1" si="44"/>
        <v>135.63999999999999</v>
      </c>
      <c r="BL121" s="31">
        <f t="shared" ca="1" si="45"/>
        <v>132.26</v>
      </c>
      <c r="BM121" s="32">
        <f t="shared" ca="1" si="58"/>
        <v>18595.41999999998</v>
      </c>
      <c r="BN121" s="32">
        <f t="shared" ca="1" si="46"/>
        <v>24477.129999999841</v>
      </c>
      <c r="BO121" s="32">
        <f t="shared" ca="1" si="47"/>
        <v>10072.900000000009</v>
      </c>
      <c r="BP121" s="32">
        <f t="shared" ca="1" si="48"/>
        <v>9654.520000000055</v>
      </c>
      <c r="BQ121" s="32">
        <f t="shared" ca="1" si="49"/>
        <v>7136.1099999999706</v>
      </c>
      <c r="BR121" s="32">
        <f t="shared" ca="1" si="50"/>
        <v>9555.0700000001125</v>
      </c>
      <c r="BS121" s="32">
        <f t="shared" ca="1" si="51"/>
        <v>12817.100000000037</v>
      </c>
      <c r="BT121" s="32">
        <f t="shared" ca="1" si="52"/>
        <v>8354.7300000000378</v>
      </c>
      <c r="BU121" s="32">
        <f t="shared" ca="1" si="53"/>
        <v>0</v>
      </c>
      <c r="BV121" s="32">
        <f t="shared" ca="1" si="54"/>
        <v>2951.4199999999905</v>
      </c>
      <c r="BW121" s="32">
        <f t="shared" ca="1" si="55"/>
        <v>10751.690000000057</v>
      </c>
      <c r="BX121" s="32">
        <f t="shared" ca="1" si="56"/>
        <v>10465.170000000036</v>
      </c>
    </row>
    <row r="122" spans="1:76" x14ac:dyDescent="0.25">
      <c r="A122" t="s">
        <v>445</v>
      </c>
      <c r="B122" s="1" t="s">
        <v>30</v>
      </c>
      <c r="C122" t="str">
        <f t="shared" ca="1" si="33"/>
        <v>SH1</v>
      </c>
      <c r="D122" t="str">
        <f t="shared" ca="1" si="34"/>
        <v>Sheerness #1</v>
      </c>
      <c r="E122" s="31">
        <f ca="1">'Module C Corrected'!CW122-'Module C Initial'!CW122</f>
        <v>2205.5700000000652</v>
      </c>
      <c r="F122" s="31">
        <f ca="1">'Module C Corrected'!CX122-'Module C Initial'!CX122</f>
        <v>3057.910000000149</v>
      </c>
      <c r="G122" s="31">
        <f ca="1">'Module C Corrected'!CY122-'Module C Initial'!CY122</f>
        <v>1147.5399999999208</v>
      </c>
      <c r="H122" s="31">
        <f ca="1">'Module C Corrected'!CZ122-'Module C Initial'!CZ122</f>
        <v>1073.9100000000326</v>
      </c>
      <c r="I122" s="31">
        <f ca="1">'Module C Corrected'!DA122-'Module C Initial'!DA122</f>
        <v>715.45000000001164</v>
      </c>
      <c r="J122" s="31">
        <f ca="1">'Module C Corrected'!DB122-'Module C Initial'!DB122</f>
        <v>1550.7700000000186</v>
      </c>
      <c r="K122" s="31">
        <f ca="1">'Module C Corrected'!DC122-'Module C Initial'!DC122</f>
        <v>1596.75</v>
      </c>
      <c r="L122" s="31">
        <f ca="1">'Module C Corrected'!DD122-'Module C Initial'!DD122</f>
        <v>3221.0499999998137</v>
      </c>
      <c r="M122" s="31">
        <f ca="1">'Module C Corrected'!DE122-'Module C Initial'!DE122</f>
        <v>2471.1699999999255</v>
      </c>
      <c r="N122" s="31">
        <f ca="1">'Module C Corrected'!DF122-'Module C Initial'!DF122</f>
        <v>1659.3000000000466</v>
      </c>
      <c r="O122" s="31">
        <f ca="1">'Module C Corrected'!DG122-'Module C Initial'!DG122</f>
        <v>2750.6500000001397</v>
      </c>
      <c r="P122" s="31">
        <f ca="1">'Module C Corrected'!DH122-'Module C Initial'!DH122</f>
        <v>1336.6100000001024</v>
      </c>
      <c r="Q122" s="32">
        <f ca="1">'Module C Corrected'!DI122-'Module C Initial'!DI122</f>
        <v>110.27999999999884</v>
      </c>
      <c r="R122" s="32">
        <f ca="1">'Module C Corrected'!DJ122-'Module C Initial'!DJ122</f>
        <v>152.90000000000146</v>
      </c>
      <c r="S122" s="32">
        <f ca="1">'Module C Corrected'!DK122-'Module C Initial'!DK122</f>
        <v>57.380000000001019</v>
      </c>
      <c r="T122" s="32">
        <f ca="1">'Module C Corrected'!DL122-'Module C Initial'!DL122</f>
        <v>53.68999999999869</v>
      </c>
      <c r="U122" s="32">
        <f ca="1">'Module C Corrected'!DM122-'Module C Initial'!DM122</f>
        <v>35.770000000000437</v>
      </c>
      <c r="V122" s="32">
        <f ca="1">'Module C Corrected'!DN122-'Module C Initial'!DN122</f>
        <v>77.529999999998836</v>
      </c>
      <c r="W122" s="32">
        <f ca="1">'Module C Corrected'!DO122-'Module C Initial'!DO122</f>
        <v>79.840000000000146</v>
      </c>
      <c r="X122" s="32">
        <f ca="1">'Module C Corrected'!DP122-'Module C Initial'!DP122</f>
        <v>161.04999999999927</v>
      </c>
      <c r="Y122" s="32">
        <f ca="1">'Module C Corrected'!DQ122-'Module C Initial'!DQ122</f>
        <v>123.55999999999767</v>
      </c>
      <c r="Z122" s="32">
        <f ca="1">'Module C Corrected'!DR122-'Module C Initial'!DR122</f>
        <v>82.970000000001164</v>
      </c>
      <c r="AA122" s="32">
        <f ca="1">'Module C Corrected'!DS122-'Module C Initial'!DS122</f>
        <v>137.52999999999884</v>
      </c>
      <c r="AB122" s="32">
        <f ca="1">'Module C Corrected'!DT122-'Module C Initial'!DT122</f>
        <v>66.829999999999927</v>
      </c>
      <c r="AC122" s="31">
        <f ca="1">'Module C Corrected'!DU122-'Module C Initial'!DU122</f>
        <v>600.60000000000582</v>
      </c>
      <c r="AD122" s="31">
        <f ca="1">'Module C Corrected'!DV122-'Module C Initial'!DV122</f>
        <v>825.54999999998836</v>
      </c>
      <c r="AE122" s="31">
        <f ca="1">'Module C Corrected'!DW122-'Module C Initial'!DW122</f>
        <v>307.38000000000466</v>
      </c>
      <c r="AF122" s="31">
        <f ca="1">'Module C Corrected'!DX122-'Module C Initial'!DX122</f>
        <v>285.14999999999418</v>
      </c>
      <c r="AG122" s="31">
        <f ca="1">'Module C Corrected'!DY122-'Module C Initial'!DY122</f>
        <v>188.34999999999854</v>
      </c>
      <c r="AH122" s="31">
        <f ca="1">'Module C Corrected'!DZ122-'Module C Initial'!DZ122</f>
        <v>404.63999999999942</v>
      </c>
      <c r="AI122" s="31">
        <f ca="1">'Module C Corrected'!EA122-'Module C Initial'!EA122</f>
        <v>413.02999999999884</v>
      </c>
      <c r="AJ122" s="31">
        <f ca="1">'Module C Corrected'!EB122-'Module C Initial'!EB122</f>
        <v>825.67000000001281</v>
      </c>
      <c r="AK122" s="31">
        <f ca="1">'Module C Corrected'!EC122-'Module C Initial'!EC122</f>
        <v>627.67999999999302</v>
      </c>
      <c r="AL122" s="31">
        <f ca="1">'Module C Corrected'!ED122-'Module C Initial'!ED122</f>
        <v>417.7100000000064</v>
      </c>
      <c r="AM122" s="31">
        <f ca="1">'Module C Corrected'!EE122-'Module C Initial'!EE122</f>
        <v>686.01999999998952</v>
      </c>
      <c r="AN122" s="31">
        <f ca="1">'Module C Corrected'!EF122-'Module C Initial'!EF122</f>
        <v>330.33000000000175</v>
      </c>
      <c r="AO122" s="32">
        <f t="shared" ca="1" si="61"/>
        <v>2916.4500000000698</v>
      </c>
      <c r="AP122" s="32">
        <f t="shared" ca="1" si="61"/>
        <v>4036.3600000001388</v>
      </c>
      <c r="AQ122" s="32">
        <f t="shared" ca="1" si="61"/>
        <v>1512.2999999999265</v>
      </c>
      <c r="AR122" s="32">
        <f t="shared" ca="1" si="60"/>
        <v>1412.7500000000255</v>
      </c>
      <c r="AS122" s="32">
        <f t="shared" ca="1" si="60"/>
        <v>939.57000000001062</v>
      </c>
      <c r="AT122" s="32">
        <f t="shared" ca="1" si="60"/>
        <v>2032.9400000000169</v>
      </c>
      <c r="AU122" s="32">
        <f t="shared" ca="1" si="59"/>
        <v>2089.619999999999</v>
      </c>
      <c r="AV122" s="32">
        <f t="shared" ca="1" si="59"/>
        <v>4207.7699999998258</v>
      </c>
      <c r="AW122" s="32">
        <f t="shared" ca="1" si="59"/>
        <v>3222.4099999999162</v>
      </c>
      <c r="AX122" s="32">
        <f t="shared" ca="1" si="59"/>
        <v>2159.9800000000541</v>
      </c>
      <c r="AY122" s="32">
        <f t="shared" ca="1" si="59"/>
        <v>3574.2000000001281</v>
      </c>
      <c r="AZ122" s="32">
        <f t="shared" ca="1" si="59"/>
        <v>1733.7700000001041</v>
      </c>
      <c r="BA122" s="31">
        <f t="shared" ca="1" si="57"/>
        <v>36.619999999999997</v>
      </c>
      <c r="BB122" s="31">
        <f t="shared" ca="1" si="35"/>
        <v>50.77</v>
      </c>
      <c r="BC122" s="31">
        <f t="shared" ca="1" si="36"/>
        <v>19.05</v>
      </c>
      <c r="BD122" s="31">
        <f t="shared" ca="1" si="37"/>
        <v>17.829999999999998</v>
      </c>
      <c r="BE122" s="31">
        <f t="shared" ca="1" si="38"/>
        <v>11.88</v>
      </c>
      <c r="BF122" s="31">
        <f t="shared" ca="1" si="39"/>
        <v>25.75</v>
      </c>
      <c r="BG122" s="31">
        <f t="shared" ca="1" si="40"/>
        <v>26.51</v>
      </c>
      <c r="BH122" s="31">
        <f t="shared" ca="1" si="41"/>
        <v>53.48</v>
      </c>
      <c r="BI122" s="31">
        <f t="shared" ca="1" si="42"/>
        <v>41.03</v>
      </c>
      <c r="BJ122" s="31">
        <f t="shared" ca="1" si="43"/>
        <v>27.55</v>
      </c>
      <c r="BK122" s="31">
        <f t="shared" ca="1" si="44"/>
        <v>45.67</v>
      </c>
      <c r="BL122" s="31">
        <f t="shared" ca="1" si="45"/>
        <v>22.19</v>
      </c>
      <c r="BM122" s="32">
        <f t="shared" ca="1" si="58"/>
        <v>2953.0700000000697</v>
      </c>
      <c r="BN122" s="32">
        <f t="shared" ca="1" si="46"/>
        <v>4087.1300000001388</v>
      </c>
      <c r="BO122" s="32">
        <f t="shared" ca="1" si="47"/>
        <v>1531.3499999999265</v>
      </c>
      <c r="BP122" s="32">
        <f t="shared" ca="1" si="48"/>
        <v>1430.5800000000254</v>
      </c>
      <c r="BQ122" s="32">
        <f t="shared" ca="1" si="49"/>
        <v>951.45000000001062</v>
      </c>
      <c r="BR122" s="32">
        <f t="shared" ca="1" si="50"/>
        <v>2058.6900000000169</v>
      </c>
      <c r="BS122" s="32">
        <f t="shared" ca="1" si="51"/>
        <v>2116.1299999999992</v>
      </c>
      <c r="BT122" s="32">
        <f t="shared" ca="1" si="52"/>
        <v>4261.2499999998254</v>
      </c>
      <c r="BU122" s="32">
        <f t="shared" ca="1" si="53"/>
        <v>3263.4399999999164</v>
      </c>
      <c r="BV122" s="32">
        <f t="shared" ca="1" si="54"/>
        <v>2187.5300000000543</v>
      </c>
      <c r="BW122" s="32">
        <f t="shared" ca="1" si="55"/>
        <v>3619.8700000001281</v>
      </c>
      <c r="BX122" s="32">
        <f t="shared" ca="1" si="56"/>
        <v>1755.9600000001042</v>
      </c>
    </row>
    <row r="123" spans="1:76" x14ac:dyDescent="0.25">
      <c r="A123" t="s">
        <v>445</v>
      </c>
      <c r="B123" s="1" t="s">
        <v>31</v>
      </c>
      <c r="C123" t="str">
        <f t="shared" ca="1" si="33"/>
        <v>SH2</v>
      </c>
      <c r="D123" t="str">
        <f t="shared" ca="1" si="34"/>
        <v>Sheerness #2</v>
      </c>
      <c r="E123" s="31">
        <f ca="1">'Module C Corrected'!CW123-'Module C Initial'!CW123</f>
        <v>2186.6199999998789</v>
      </c>
      <c r="F123" s="31">
        <f ca="1">'Module C Corrected'!CX123-'Module C Initial'!CX123</f>
        <v>2835.5500000000466</v>
      </c>
      <c r="G123" s="31">
        <f ca="1">'Module C Corrected'!CY123-'Module C Initial'!CY123</f>
        <v>1170.2900000000373</v>
      </c>
      <c r="H123" s="31">
        <f ca="1">'Module C Corrected'!CZ123-'Module C Initial'!CZ123</f>
        <v>1056.6500000000233</v>
      </c>
      <c r="I123" s="31">
        <f ca="1">'Module C Corrected'!DA123-'Module C Initial'!DA123</f>
        <v>752.30000000004657</v>
      </c>
      <c r="J123" s="31">
        <f ca="1">'Module C Corrected'!DB123-'Module C Initial'!DB123</f>
        <v>1665.5699999998324</v>
      </c>
      <c r="K123" s="31">
        <f ca="1">'Module C Corrected'!DC123-'Module C Initial'!DC123</f>
        <v>1518.0100000000093</v>
      </c>
      <c r="L123" s="31">
        <f ca="1">'Module C Corrected'!DD123-'Module C Initial'!DD123</f>
        <v>3236.8199999998324</v>
      </c>
      <c r="M123" s="31">
        <f ca="1">'Module C Corrected'!DE123-'Module C Initial'!DE123</f>
        <v>2479.160000000149</v>
      </c>
      <c r="N123" s="31">
        <f ca="1">'Module C Corrected'!DF123-'Module C Initial'!DF123</f>
        <v>1151.6600000000326</v>
      </c>
      <c r="O123" s="31">
        <f ca="1">'Module C Corrected'!DG123-'Module C Initial'!DG123</f>
        <v>2647.1599999999162</v>
      </c>
      <c r="P123" s="31">
        <f ca="1">'Module C Corrected'!DH123-'Module C Initial'!DH123</f>
        <v>1360.890000000014</v>
      </c>
      <c r="Q123" s="32">
        <f ca="1">'Module C Corrected'!DI123-'Module C Initial'!DI123</f>
        <v>109.33000000000175</v>
      </c>
      <c r="R123" s="32">
        <f ca="1">'Module C Corrected'!DJ123-'Module C Initial'!DJ123</f>
        <v>141.77000000000407</v>
      </c>
      <c r="S123" s="32">
        <f ca="1">'Module C Corrected'!DK123-'Module C Initial'!DK123</f>
        <v>58.510000000002037</v>
      </c>
      <c r="T123" s="32">
        <f ca="1">'Module C Corrected'!DL123-'Module C Initial'!DL123</f>
        <v>52.829999999998108</v>
      </c>
      <c r="U123" s="32">
        <f ca="1">'Module C Corrected'!DM123-'Module C Initial'!DM123</f>
        <v>37.609999999998763</v>
      </c>
      <c r="V123" s="32">
        <f ca="1">'Module C Corrected'!DN123-'Module C Initial'!DN123</f>
        <v>83.279999999998836</v>
      </c>
      <c r="W123" s="32">
        <f ca="1">'Module C Corrected'!DO123-'Module C Initial'!DO123</f>
        <v>75.900000000001455</v>
      </c>
      <c r="X123" s="32">
        <f ca="1">'Module C Corrected'!DP123-'Module C Initial'!DP123</f>
        <v>161.84999999999854</v>
      </c>
      <c r="Y123" s="32">
        <f ca="1">'Module C Corrected'!DQ123-'Module C Initial'!DQ123</f>
        <v>123.95999999999913</v>
      </c>
      <c r="Z123" s="32">
        <f ca="1">'Module C Corrected'!DR123-'Module C Initial'!DR123</f>
        <v>57.579999999999927</v>
      </c>
      <c r="AA123" s="32">
        <f ca="1">'Module C Corrected'!DS123-'Module C Initial'!DS123</f>
        <v>132.36000000000058</v>
      </c>
      <c r="AB123" s="32">
        <f ca="1">'Module C Corrected'!DT123-'Module C Initial'!DT123</f>
        <v>68.049999999999272</v>
      </c>
      <c r="AC123" s="31">
        <f ca="1">'Module C Corrected'!DU123-'Module C Initial'!DU123</f>
        <v>595.42999999999302</v>
      </c>
      <c r="AD123" s="31">
        <f ca="1">'Module C Corrected'!DV123-'Module C Initial'!DV123</f>
        <v>765.51999999996042</v>
      </c>
      <c r="AE123" s="31">
        <f ca="1">'Module C Corrected'!DW123-'Module C Initial'!DW123</f>
        <v>313.47999999999593</v>
      </c>
      <c r="AF123" s="31">
        <f ca="1">'Module C Corrected'!DX123-'Module C Initial'!DX123</f>
        <v>280.57000000000698</v>
      </c>
      <c r="AG123" s="31">
        <f ca="1">'Module C Corrected'!DY123-'Module C Initial'!DY123</f>
        <v>198.05999999999767</v>
      </c>
      <c r="AH123" s="31">
        <f ca="1">'Module C Corrected'!DZ123-'Module C Initial'!DZ123</f>
        <v>434.60000000000582</v>
      </c>
      <c r="AI123" s="31">
        <f ca="1">'Module C Corrected'!EA123-'Module C Initial'!EA123</f>
        <v>392.66000000000349</v>
      </c>
      <c r="AJ123" s="31">
        <f ca="1">'Module C Corrected'!EB123-'Module C Initial'!EB123</f>
        <v>829.70999999999185</v>
      </c>
      <c r="AK123" s="31">
        <f ca="1">'Module C Corrected'!EC123-'Module C Initial'!EC123</f>
        <v>629.70000000001164</v>
      </c>
      <c r="AL123" s="31">
        <f ca="1">'Module C Corrected'!ED123-'Module C Initial'!ED123</f>
        <v>289.91999999999825</v>
      </c>
      <c r="AM123" s="31">
        <f ca="1">'Module C Corrected'!EE123-'Module C Initial'!EE123</f>
        <v>660.20999999999185</v>
      </c>
      <c r="AN123" s="31">
        <f ca="1">'Module C Corrected'!EF123-'Module C Initial'!EF123</f>
        <v>336.33000000000175</v>
      </c>
      <c r="AO123" s="32">
        <f t="shared" ca="1" si="61"/>
        <v>2891.3799999998737</v>
      </c>
      <c r="AP123" s="32">
        <f t="shared" ca="1" si="61"/>
        <v>3742.8400000000111</v>
      </c>
      <c r="AQ123" s="32">
        <f t="shared" ca="1" si="61"/>
        <v>1542.2800000000352</v>
      </c>
      <c r="AR123" s="32">
        <f t="shared" ca="1" si="60"/>
        <v>1390.0500000000284</v>
      </c>
      <c r="AS123" s="32">
        <f t="shared" ca="1" si="60"/>
        <v>987.970000000043</v>
      </c>
      <c r="AT123" s="32">
        <f t="shared" ca="1" si="60"/>
        <v>2183.449999999837</v>
      </c>
      <c r="AU123" s="32">
        <f t="shared" ca="1" si="59"/>
        <v>1986.5700000000143</v>
      </c>
      <c r="AV123" s="32">
        <f t="shared" ca="1" si="59"/>
        <v>4228.3799999998228</v>
      </c>
      <c r="AW123" s="32">
        <f t="shared" ca="1" si="59"/>
        <v>3232.8200000001598</v>
      </c>
      <c r="AX123" s="32">
        <f t="shared" ca="1" si="59"/>
        <v>1499.1600000000308</v>
      </c>
      <c r="AY123" s="32">
        <f t="shared" ca="1" si="59"/>
        <v>3439.7299999999086</v>
      </c>
      <c r="AZ123" s="32">
        <f t="shared" ca="1" si="59"/>
        <v>1765.270000000015</v>
      </c>
      <c r="BA123" s="31">
        <f t="shared" ca="1" si="57"/>
        <v>36.299999999999997</v>
      </c>
      <c r="BB123" s="31">
        <f t="shared" ca="1" si="35"/>
        <v>47.08</v>
      </c>
      <c r="BC123" s="31">
        <f t="shared" ca="1" si="36"/>
        <v>19.43</v>
      </c>
      <c r="BD123" s="31">
        <f t="shared" ca="1" si="37"/>
        <v>17.54</v>
      </c>
      <c r="BE123" s="31">
        <f t="shared" ca="1" si="38"/>
        <v>12.49</v>
      </c>
      <c r="BF123" s="31">
        <f t="shared" ca="1" si="39"/>
        <v>27.65</v>
      </c>
      <c r="BG123" s="31">
        <f t="shared" ca="1" si="40"/>
        <v>25.2</v>
      </c>
      <c r="BH123" s="31">
        <f t="shared" ca="1" si="41"/>
        <v>53.74</v>
      </c>
      <c r="BI123" s="31">
        <f t="shared" ca="1" si="42"/>
        <v>41.16</v>
      </c>
      <c r="BJ123" s="31">
        <f t="shared" ca="1" si="43"/>
        <v>19.12</v>
      </c>
      <c r="BK123" s="31">
        <f t="shared" ca="1" si="44"/>
        <v>43.95</v>
      </c>
      <c r="BL123" s="31">
        <f t="shared" ca="1" si="45"/>
        <v>22.59</v>
      </c>
      <c r="BM123" s="32">
        <f t="shared" ca="1" si="58"/>
        <v>2927.6799999998739</v>
      </c>
      <c r="BN123" s="32">
        <f t="shared" ca="1" si="46"/>
        <v>3789.920000000011</v>
      </c>
      <c r="BO123" s="32">
        <f t="shared" ca="1" si="47"/>
        <v>1561.7100000000353</v>
      </c>
      <c r="BP123" s="32">
        <f t="shared" ca="1" si="48"/>
        <v>1407.5900000000283</v>
      </c>
      <c r="BQ123" s="32">
        <f t="shared" ca="1" si="49"/>
        <v>1000.460000000043</v>
      </c>
      <c r="BR123" s="32">
        <f t="shared" ca="1" si="50"/>
        <v>2211.0999999998371</v>
      </c>
      <c r="BS123" s="32">
        <f t="shared" ca="1" si="51"/>
        <v>2011.7700000000143</v>
      </c>
      <c r="BT123" s="32">
        <f t="shared" ca="1" si="52"/>
        <v>4282.1199999998225</v>
      </c>
      <c r="BU123" s="32">
        <f t="shared" ca="1" si="53"/>
        <v>3273.9800000001596</v>
      </c>
      <c r="BV123" s="32">
        <f t="shared" ca="1" si="54"/>
        <v>1518.2800000000307</v>
      </c>
      <c r="BW123" s="32">
        <f t="shared" ca="1" si="55"/>
        <v>3483.6799999999084</v>
      </c>
      <c r="BX123" s="32">
        <f t="shared" ca="1" si="56"/>
        <v>1787.8600000000149</v>
      </c>
    </row>
    <row r="124" spans="1:76" x14ac:dyDescent="0.25">
      <c r="A124" t="s">
        <v>549</v>
      </c>
      <c r="B124" s="1" t="s">
        <v>41</v>
      </c>
      <c r="C124" t="str">
        <f t="shared" ca="1" si="33"/>
        <v>BCHIMP</v>
      </c>
      <c r="D124" t="str">
        <f t="shared" ca="1" si="34"/>
        <v>Alberta-BC Intertie - Import</v>
      </c>
      <c r="E124" s="31">
        <f ca="1">'Module C Corrected'!CW124-'Module C Initial'!CW124</f>
        <v>-0.53999999999999915</v>
      </c>
      <c r="F124" s="31">
        <f ca="1">'Module C Corrected'!CX124-'Module C Initial'!CX124</f>
        <v>0</v>
      </c>
      <c r="G124" s="31">
        <f ca="1">'Module C Corrected'!CY124-'Module C Initial'!CY124</f>
        <v>0</v>
      </c>
      <c r="H124" s="31">
        <f ca="1">'Module C Corrected'!CZ124-'Module C Initial'!CZ124</f>
        <v>0</v>
      </c>
      <c r="I124" s="31">
        <f ca="1">'Module C Corrected'!DA124-'Module C Initial'!DA124</f>
        <v>0</v>
      </c>
      <c r="J124" s="31">
        <f ca="1">'Module C Corrected'!DB124-'Module C Initial'!DB124</f>
        <v>0</v>
      </c>
      <c r="K124" s="31">
        <f ca="1">'Module C Corrected'!DC124-'Module C Initial'!DC124</f>
        <v>0</v>
      </c>
      <c r="L124" s="31">
        <f ca="1">'Module C Corrected'!DD124-'Module C Initial'!DD124</f>
        <v>0</v>
      </c>
      <c r="M124" s="31">
        <f ca="1">'Module C Corrected'!DE124-'Module C Initial'!DE124</f>
        <v>0</v>
      </c>
      <c r="N124" s="31">
        <f ca="1">'Module C Corrected'!DF124-'Module C Initial'!DF124</f>
        <v>0</v>
      </c>
      <c r="O124" s="31">
        <f ca="1">'Module C Corrected'!DG124-'Module C Initial'!DG124</f>
        <v>0</v>
      </c>
      <c r="P124" s="31">
        <f ca="1">'Module C Corrected'!DH124-'Module C Initial'!DH124</f>
        <v>0</v>
      </c>
      <c r="Q124" s="32">
        <f ca="1">'Module C Corrected'!DI124-'Module C Initial'!DI124</f>
        <v>-2.0000000000000018E-2</v>
      </c>
      <c r="R124" s="32">
        <f ca="1">'Module C Corrected'!DJ124-'Module C Initial'!DJ124</f>
        <v>0</v>
      </c>
      <c r="S124" s="32">
        <f ca="1">'Module C Corrected'!DK124-'Module C Initial'!DK124</f>
        <v>0</v>
      </c>
      <c r="T124" s="32">
        <f ca="1">'Module C Corrected'!DL124-'Module C Initial'!DL124</f>
        <v>0</v>
      </c>
      <c r="U124" s="32">
        <f ca="1">'Module C Corrected'!DM124-'Module C Initial'!DM124</f>
        <v>0</v>
      </c>
      <c r="V124" s="32">
        <f ca="1">'Module C Corrected'!DN124-'Module C Initial'!DN124</f>
        <v>0</v>
      </c>
      <c r="W124" s="32">
        <f ca="1">'Module C Corrected'!DO124-'Module C Initial'!DO124</f>
        <v>0</v>
      </c>
      <c r="X124" s="32">
        <f ca="1">'Module C Corrected'!DP124-'Module C Initial'!DP124</f>
        <v>0</v>
      </c>
      <c r="Y124" s="32">
        <f ca="1">'Module C Corrected'!DQ124-'Module C Initial'!DQ124</f>
        <v>0</v>
      </c>
      <c r="Z124" s="32">
        <f ca="1">'Module C Corrected'!DR124-'Module C Initial'!DR124</f>
        <v>0</v>
      </c>
      <c r="AA124" s="32">
        <f ca="1">'Module C Corrected'!DS124-'Module C Initial'!DS124</f>
        <v>0</v>
      </c>
      <c r="AB124" s="32">
        <f ca="1">'Module C Corrected'!DT124-'Module C Initial'!DT124</f>
        <v>0</v>
      </c>
      <c r="AC124" s="31">
        <f ca="1">'Module C Corrected'!DU124-'Module C Initial'!DU124</f>
        <v>-0.14000000000000012</v>
      </c>
      <c r="AD124" s="31">
        <f ca="1">'Module C Corrected'!DV124-'Module C Initial'!DV124</f>
        <v>0</v>
      </c>
      <c r="AE124" s="31">
        <f ca="1">'Module C Corrected'!DW124-'Module C Initial'!DW124</f>
        <v>0</v>
      </c>
      <c r="AF124" s="31">
        <f ca="1">'Module C Corrected'!DX124-'Module C Initial'!DX124</f>
        <v>0</v>
      </c>
      <c r="AG124" s="31">
        <f ca="1">'Module C Corrected'!DY124-'Module C Initial'!DY124</f>
        <v>0</v>
      </c>
      <c r="AH124" s="31">
        <f ca="1">'Module C Corrected'!DZ124-'Module C Initial'!DZ124</f>
        <v>0</v>
      </c>
      <c r="AI124" s="31">
        <f ca="1">'Module C Corrected'!EA124-'Module C Initial'!EA124</f>
        <v>0</v>
      </c>
      <c r="AJ124" s="31">
        <f ca="1">'Module C Corrected'!EB124-'Module C Initial'!EB124</f>
        <v>0</v>
      </c>
      <c r="AK124" s="31">
        <f ca="1">'Module C Corrected'!EC124-'Module C Initial'!EC124</f>
        <v>0</v>
      </c>
      <c r="AL124" s="31">
        <f ca="1">'Module C Corrected'!ED124-'Module C Initial'!ED124</f>
        <v>0</v>
      </c>
      <c r="AM124" s="31">
        <f ca="1">'Module C Corrected'!EE124-'Module C Initial'!EE124</f>
        <v>0</v>
      </c>
      <c r="AN124" s="31">
        <f ca="1">'Module C Corrected'!EF124-'Module C Initial'!EF124</f>
        <v>0</v>
      </c>
      <c r="AO124" s="32">
        <f t="shared" ca="1" si="61"/>
        <v>-0.69999999999999929</v>
      </c>
      <c r="AP124" s="32">
        <f t="shared" ca="1" si="61"/>
        <v>0</v>
      </c>
      <c r="AQ124" s="32">
        <f t="shared" ca="1" si="61"/>
        <v>0</v>
      </c>
      <c r="AR124" s="32">
        <f t="shared" ca="1" si="60"/>
        <v>0</v>
      </c>
      <c r="AS124" s="32">
        <f t="shared" ca="1" si="60"/>
        <v>0</v>
      </c>
      <c r="AT124" s="32">
        <f t="shared" ca="1" si="60"/>
        <v>0</v>
      </c>
      <c r="AU124" s="32">
        <f t="shared" ca="1" si="59"/>
        <v>0</v>
      </c>
      <c r="AV124" s="32">
        <f t="shared" ca="1" si="59"/>
        <v>0</v>
      </c>
      <c r="AW124" s="32">
        <f t="shared" ca="1" si="59"/>
        <v>0</v>
      </c>
      <c r="AX124" s="32">
        <f t="shared" ca="1" si="59"/>
        <v>0</v>
      </c>
      <c r="AY124" s="32">
        <f t="shared" ca="1" si="59"/>
        <v>0</v>
      </c>
      <c r="AZ124" s="32">
        <f t="shared" ca="1" si="59"/>
        <v>0</v>
      </c>
      <c r="BA124" s="31">
        <f t="shared" ca="1" si="57"/>
        <v>-0.01</v>
      </c>
      <c r="BB124" s="31">
        <f t="shared" ca="1" si="35"/>
        <v>0</v>
      </c>
      <c r="BC124" s="31">
        <f t="shared" ca="1" si="36"/>
        <v>0</v>
      </c>
      <c r="BD124" s="31">
        <f t="shared" ca="1" si="37"/>
        <v>0</v>
      </c>
      <c r="BE124" s="31">
        <f t="shared" ca="1" si="38"/>
        <v>0</v>
      </c>
      <c r="BF124" s="31">
        <f t="shared" ca="1" si="39"/>
        <v>0</v>
      </c>
      <c r="BG124" s="31">
        <f t="shared" ca="1" si="40"/>
        <v>0</v>
      </c>
      <c r="BH124" s="31">
        <f t="shared" ca="1" si="41"/>
        <v>0</v>
      </c>
      <c r="BI124" s="31">
        <f t="shared" ca="1" si="42"/>
        <v>0</v>
      </c>
      <c r="BJ124" s="31">
        <f t="shared" ca="1" si="43"/>
        <v>0</v>
      </c>
      <c r="BK124" s="31">
        <f t="shared" ca="1" si="44"/>
        <v>0</v>
      </c>
      <c r="BL124" s="31">
        <f t="shared" ca="1" si="45"/>
        <v>0</v>
      </c>
      <c r="BM124" s="32">
        <f t="shared" ca="1" si="58"/>
        <v>-0.7099999999999993</v>
      </c>
      <c r="BN124" s="32">
        <f t="shared" ca="1" si="46"/>
        <v>0</v>
      </c>
      <c r="BO124" s="32">
        <f t="shared" ca="1" si="47"/>
        <v>0</v>
      </c>
      <c r="BP124" s="32">
        <f t="shared" ca="1" si="48"/>
        <v>0</v>
      </c>
      <c r="BQ124" s="32">
        <f t="shared" ca="1" si="49"/>
        <v>0</v>
      </c>
      <c r="BR124" s="32">
        <f t="shared" ca="1" si="50"/>
        <v>0</v>
      </c>
      <c r="BS124" s="32">
        <f t="shared" ca="1" si="51"/>
        <v>0</v>
      </c>
      <c r="BT124" s="32">
        <f t="shared" ca="1" si="52"/>
        <v>0</v>
      </c>
      <c r="BU124" s="32">
        <f t="shared" ca="1" si="53"/>
        <v>0</v>
      </c>
      <c r="BV124" s="32">
        <f t="shared" ca="1" si="54"/>
        <v>0</v>
      </c>
      <c r="BW124" s="32">
        <f t="shared" ca="1" si="55"/>
        <v>0</v>
      </c>
      <c r="BX124" s="32">
        <f t="shared" ca="1" si="56"/>
        <v>0</v>
      </c>
    </row>
    <row r="125" spans="1:76" x14ac:dyDescent="0.25">
      <c r="A125" t="s">
        <v>480</v>
      </c>
      <c r="B125" s="1" t="s">
        <v>117</v>
      </c>
      <c r="C125" t="str">
        <f t="shared" ca="1" si="33"/>
        <v>SHCG</v>
      </c>
      <c r="D125" t="str">
        <f t="shared" ca="1" si="34"/>
        <v>Shell Caroline</v>
      </c>
      <c r="E125" s="31">
        <f ca="1">'Module C Corrected'!CW125-'Module C Initial'!CW125</f>
        <v>22.52000000000001</v>
      </c>
      <c r="F125" s="31">
        <f ca="1">'Module C Corrected'!CX125-'Module C Initial'!CX125</f>
        <v>151.02999999999994</v>
      </c>
      <c r="G125" s="31">
        <f ca="1">'Module C Corrected'!CY125-'Module C Initial'!CY125</f>
        <v>330</v>
      </c>
      <c r="H125" s="31">
        <f ca="1">'Module C Corrected'!CZ125-'Module C Initial'!CZ125</f>
        <v>273.72999999999979</v>
      </c>
      <c r="I125" s="31">
        <f ca="1">'Module C Corrected'!DA125-'Module C Initial'!DA125</f>
        <v>150.43000000000006</v>
      </c>
      <c r="J125" s="31">
        <f ca="1">'Module C Corrected'!DB125-'Module C Initial'!DB125</f>
        <v>61.010000000000048</v>
      </c>
      <c r="K125" s="31">
        <f ca="1">'Module C Corrected'!DC125-'Module C Initial'!DC125</f>
        <v>28.139999999999986</v>
      </c>
      <c r="L125" s="31">
        <f ca="1">'Module C Corrected'!DD125-'Module C Initial'!DD125</f>
        <v>94.92999999999995</v>
      </c>
      <c r="M125" s="31">
        <f ca="1">'Module C Corrected'!DE125-'Module C Initial'!DE125</f>
        <v>46.069999999999993</v>
      </c>
      <c r="N125" s="31">
        <f ca="1">'Module C Corrected'!DF125-'Module C Initial'!DF125</f>
        <v>214.26999999999998</v>
      </c>
      <c r="O125" s="31">
        <f ca="1">'Module C Corrected'!DG125-'Module C Initial'!DG125</f>
        <v>510.19999999999982</v>
      </c>
      <c r="P125" s="31">
        <f ca="1">'Module C Corrected'!DH125-'Module C Initial'!DH125</f>
        <v>294.72999999999979</v>
      </c>
      <c r="Q125" s="32">
        <f ca="1">'Module C Corrected'!DI125-'Module C Initial'!DI125</f>
        <v>1.1199999999999999</v>
      </c>
      <c r="R125" s="32">
        <f ca="1">'Module C Corrected'!DJ125-'Module C Initial'!DJ125</f>
        <v>7.5499999999999989</v>
      </c>
      <c r="S125" s="32">
        <f ca="1">'Module C Corrected'!DK125-'Module C Initial'!DK125</f>
        <v>16.500000000000004</v>
      </c>
      <c r="T125" s="32">
        <f ca="1">'Module C Corrected'!DL125-'Module C Initial'!DL125</f>
        <v>13.690000000000001</v>
      </c>
      <c r="U125" s="32">
        <f ca="1">'Module C Corrected'!DM125-'Module C Initial'!DM125</f>
        <v>7.52</v>
      </c>
      <c r="V125" s="32">
        <f ca="1">'Module C Corrected'!DN125-'Module C Initial'!DN125</f>
        <v>3.0500000000000007</v>
      </c>
      <c r="W125" s="32">
        <f ca="1">'Module C Corrected'!DO125-'Module C Initial'!DO125</f>
        <v>1.3999999999999995</v>
      </c>
      <c r="X125" s="32">
        <f ca="1">'Module C Corrected'!DP125-'Module C Initial'!DP125</f>
        <v>4.75</v>
      </c>
      <c r="Y125" s="32">
        <f ca="1">'Module C Corrected'!DQ125-'Module C Initial'!DQ125</f>
        <v>2.2999999999999989</v>
      </c>
      <c r="Z125" s="32">
        <f ca="1">'Module C Corrected'!DR125-'Module C Initial'!DR125</f>
        <v>10.71</v>
      </c>
      <c r="AA125" s="32">
        <f ca="1">'Module C Corrected'!DS125-'Module C Initial'!DS125</f>
        <v>25.509999999999991</v>
      </c>
      <c r="AB125" s="32">
        <f ca="1">'Module C Corrected'!DT125-'Module C Initial'!DT125</f>
        <v>14.739999999999995</v>
      </c>
      <c r="AC125" s="31">
        <f ca="1">'Module C Corrected'!DU125-'Module C Initial'!DU125</f>
        <v>6.13</v>
      </c>
      <c r="AD125" s="31">
        <f ca="1">'Module C Corrected'!DV125-'Module C Initial'!DV125</f>
        <v>40.770000000000003</v>
      </c>
      <c r="AE125" s="31">
        <f ca="1">'Module C Corrected'!DW125-'Module C Initial'!DW125</f>
        <v>88.389999999999986</v>
      </c>
      <c r="AF125" s="31">
        <f ca="1">'Module C Corrected'!DX125-'Module C Initial'!DX125</f>
        <v>72.679999999999978</v>
      </c>
      <c r="AG125" s="31">
        <f ca="1">'Module C Corrected'!DY125-'Module C Initial'!DY125</f>
        <v>39.61</v>
      </c>
      <c r="AH125" s="31">
        <f ca="1">'Module C Corrected'!DZ125-'Module C Initial'!DZ125</f>
        <v>15.920000000000002</v>
      </c>
      <c r="AI125" s="31">
        <f ca="1">'Module C Corrected'!EA125-'Module C Initial'!EA125</f>
        <v>7.2800000000000011</v>
      </c>
      <c r="AJ125" s="31">
        <f ca="1">'Module C Corrected'!EB125-'Module C Initial'!EB125</f>
        <v>24.340000000000003</v>
      </c>
      <c r="AK125" s="31">
        <f ca="1">'Module C Corrected'!EC125-'Module C Initial'!EC125</f>
        <v>11.700000000000003</v>
      </c>
      <c r="AL125" s="31">
        <f ca="1">'Module C Corrected'!ED125-'Module C Initial'!ED125</f>
        <v>53.94</v>
      </c>
      <c r="AM125" s="31">
        <f ca="1">'Module C Corrected'!EE125-'Module C Initial'!EE125</f>
        <v>127.25000000000006</v>
      </c>
      <c r="AN125" s="31">
        <f ca="1">'Module C Corrected'!EF125-'Module C Initial'!EF125</f>
        <v>72.84</v>
      </c>
      <c r="AO125" s="32">
        <f t="shared" ca="1" si="61"/>
        <v>29.77000000000001</v>
      </c>
      <c r="AP125" s="32">
        <f t="shared" ca="1" si="61"/>
        <v>199.34999999999997</v>
      </c>
      <c r="AQ125" s="32">
        <f t="shared" ca="1" si="61"/>
        <v>434.89</v>
      </c>
      <c r="AR125" s="32">
        <f t="shared" ca="1" si="60"/>
        <v>360.0999999999998</v>
      </c>
      <c r="AS125" s="32">
        <f t="shared" ca="1" si="60"/>
        <v>197.56000000000006</v>
      </c>
      <c r="AT125" s="32">
        <f t="shared" ca="1" si="60"/>
        <v>79.980000000000047</v>
      </c>
      <c r="AU125" s="32">
        <f t="shared" ca="1" si="59"/>
        <v>36.819999999999986</v>
      </c>
      <c r="AV125" s="32">
        <f t="shared" ca="1" si="59"/>
        <v>124.01999999999995</v>
      </c>
      <c r="AW125" s="32">
        <f t="shared" ca="1" si="59"/>
        <v>60.069999999999993</v>
      </c>
      <c r="AX125" s="32">
        <f t="shared" ca="1" si="59"/>
        <v>278.91999999999996</v>
      </c>
      <c r="AY125" s="32">
        <f t="shared" ca="1" si="59"/>
        <v>662.95999999999981</v>
      </c>
      <c r="AZ125" s="32">
        <f t="shared" ca="1" si="59"/>
        <v>382.30999999999983</v>
      </c>
      <c r="BA125" s="31">
        <f t="shared" ca="1" si="57"/>
        <v>0.37</v>
      </c>
      <c r="BB125" s="31">
        <f t="shared" ca="1" si="35"/>
        <v>2.5099999999999998</v>
      </c>
      <c r="BC125" s="31">
        <f t="shared" ca="1" si="36"/>
        <v>5.48</v>
      </c>
      <c r="BD125" s="31">
        <f t="shared" ca="1" si="37"/>
        <v>4.54</v>
      </c>
      <c r="BE125" s="31">
        <f t="shared" ca="1" si="38"/>
        <v>2.5</v>
      </c>
      <c r="BF125" s="31">
        <f t="shared" ca="1" si="39"/>
        <v>1.01</v>
      </c>
      <c r="BG125" s="31">
        <f t="shared" ca="1" si="40"/>
        <v>0.47</v>
      </c>
      <c r="BH125" s="31">
        <f t="shared" ca="1" si="41"/>
        <v>1.58</v>
      </c>
      <c r="BI125" s="31">
        <f t="shared" ca="1" si="42"/>
        <v>0.76</v>
      </c>
      <c r="BJ125" s="31">
        <f t="shared" ca="1" si="43"/>
        <v>3.56</v>
      </c>
      <c r="BK125" s="31">
        <f t="shared" ca="1" si="44"/>
        <v>8.4700000000000006</v>
      </c>
      <c r="BL125" s="31">
        <f t="shared" ca="1" si="45"/>
        <v>4.8899999999999997</v>
      </c>
      <c r="BM125" s="32">
        <f t="shared" ca="1" si="58"/>
        <v>30.140000000000011</v>
      </c>
      <c r="BN125" s="32">
        <f t="shared" ca="1" si="46"/>
        <v>201.85999999999996</v>
      </c>
      <c r="BO125" s="32">
        <f t="shared" ca="1" si="47"/>
        <v>440.37</v>
      </c>
      <c r="BP125" s="32">
        <f t="shared" ca="1" si="48"/>
        <v>364.63999999999982</v>
      </c>
      <c r="BQ125" s="32">
        <f t="shared" ca="1" si="49"/>
        <v>200.06000000000006</v>
      </c>
      <c r="BR125" s="32">
        <f t="shared" ca="1" si="50"/>
        <v>80.990000000000052</v>
      </c>
      <c r="BS125" s="32">
        <f t="shared" ca="1" si="51"/>
        <v>37.289999999999985</v>
      </c>
      <c r="BT125" s="32">
        <f t="shared" ca="1" si="52"/>
        <v>125.59999999999995</v>
      </c>
      <c r="BU125" s="32">
        <f t="shared" ca="1" si="53"/>
        <v>60.829999999999991</v>
      </c>
      <c r="BV125" s="32">
        <f t="shared" ca="1" si="54"/>
        <v>282.47999999999996</v>
      </c>
      <c r="BW125" s="32">
        <f t="shared" ca="1" si="55"/>
        <v>671.42999999999984</v>
      </c>
      <c r="BX125" s="32">
        <f t="shared" ca="1" si="56"/>
        <v>387.19999999999982</v>
      </c>
    </row>
    <row r="126" spans="1:76" x14ac:dyDescent="0.25">
      <c r="A126" t="s">
        <v>549</v>
      </c>
      <c r="B126" s="1" t="s">
        <v>42</v>
      </c>
      <c r="C126" t="str">
        <f t="shared" ca="1" si="33"/>
        <v>BCHEXP</v>
      </c>
      <c r="D126" t="str">
        <f t="shared" ca="1" si="34"/>
        <v>Alberta-BC Intertie - Export</v>
      </c>
      <c r="E126" s="31">
        <f ca="1">'Module C Corrected'!CW126-'Module C Initial'!CW126</f>
        <v>4.3700000000000045</v>
      </c>
      <c r="F126" s="31">
        <f ca="1">'Module C Corrected'!CX126-'Module C Initial'!CX126</f>
        <v>0</v>
      </c>
      <c r="G126" s="31">
        <f ca="1">'Module C Corrected'!CY126-'Module C Initial'!CY126</f>
        <v>0</v>
      </c>
      <c r="H126" s="31">
        <f ca="1">'Module C Corrected'!CZ126-'Module C Initial'!CZ126</f>
        <v>0</v>
      </c>
      <c r="I126" s="31">
        <f ca="1">'Module C Corrected'!DA126-'Module C Initial'!DA126</f>
        <v>0</v>
      </c>
      <c r="J126" s="31">
        <f ca="1">'Module C Corrected'!DB126-'Module C Initial'!DB126</f>
        <v>0</v>
      </c>
      <c r="K126" s="31">
        <f ca="1">'Module C Corrected'!DC126-'Module C Initial'!DC126</f>
        <v>0</v>
      </c>
      <c r="L126" s="31">
        <f ca="1">'Module C Corrected'!DD126-'Module C Initial'!DD126</f>
        <v>0</v>
      </c>
      <c r="M126" s="31">
        <f ca="1">'Module C Corrected'!DE126-'Module C Initial'!DE126</f>
        <v>0</v>
      </c>
      <c r="N126" s="31">
        <f ca="1">'Module C Corrected'!DF126-'Module C Initial'!DF126</f>
        <v>0</v>
      </c>
      <c r="O126" s="31">
        <f ca="1">'Module C Corrected'!DG126-'Module C Initial'!DG126</f>
        <v>0</v>
      </c>
      <c r="P126" s="31">
        <f ca="1">'Module C Corrected'!DH126-'Module C Initial'!DH126</f>
        <v>0</v>
      </c>
      <c r="Q126" s="32">
        <f ca="1">'Module C Corrected'!DI126-'Module C Initial'!DI126</f>
        <v>0.22000000000000003</v>
      </c>
      <c r="R126" s="32">
        <f ca="1">'Module C Corrected'!DJ126-'Module C Initial'!DJ126</f>
        <v>0</v>
      </c>
      <c r="S126" s="32">
        <f ca="1">'Module C Corrected'!DK126-'Module C Initial'!DK126</f>
        <v>0</v>
      </c>
      <c r="T126" s="32">
        <f ca="1">'Module C Corrected'!DL126-'Module C Initial'!DL126</f>
        <v>0</v>
      </c>
      <c r="U126" s="32">
        <f ca="1">'Module C Corrected'!DM126-'Module C Initial'!DM126</f>
        <v>0</v>
      </c>
      <c r="V126" s="32">
        <f ca="1">'Module C Corrected'!DN126-'Module C Initial'!DN126</f>
        <v>0</v>
      </c>
      <c r="W126" s="32">
        <f ca="1">'Module C Corrected'!DO126-'Module C Initial'!DO126</f>
        <v>0</v>
      </c>
      <c r="X126" s="32">
        <f ca="1">'Module C Corrected'!DP126-'Module C Initial'!DP126</f>
        <v>0</v>
      </c>
      <c r="Y126" s="32">
        <f ca="1">'Module C Corrected'!DQ126-'Module C Initial'!DQ126</f>
        <v>0</v>
      </c>
      <c r="Z126" s="32">
        <f ca="1">'Module C Corrected'!DR126-'Module C Initial'!DR126</f>
        <v>0</v>
      </c>
      <c r="AA126" s="32">
        <f ca="1">'Module C Corrected'!DS126-'Module C Initial'!DS126</f>
        <v>0</v>
      </c>
      <c r="AB126" s="32">
        <f ca="1">'Module C Corrected'!DT126-'Module C Initial'!DT126</f>
        <v>0</v>
      </c>
      <c r="AC126" s="31">
        <f ca="1">'Module C Corrected'!DU126-'Module C Initial'!DU126</f>
        <v>1.19</v>
      </c>
      <c r="AD126" s="31">
        <f ca="1">'Module C Corrected'!DV126-'Module C Initial'!DV126</f>
        <v>0</v>
      </c>
      <c r="AE126" s="31">
        <f ca="1">'Module C Corrected'!DW126-'Module C Initial'!DW126</f>
        <v>0</v>
      </c>
      <c r="AF126" s="31">
        <f ca="1">'Module C Corrected'!DX126-'Module C Initial'!DX126</f>
        <v>0</v>
      </c>
      <c r="AG126" s="31">
        <f ca="1">'Module C Corrected'!DY126-'Module C Initial'!DY126</f>
        <v>0</v>
      </c>
      <c r="AH126" s="31">
        <f ca="1">'Module C Corrected'!DZ126-'Module C Initial'!DZ126</f>
        <v>0</v>
      </c>
      <c r="AI126" s="31">
        <f ca="1">'Module C Corrected'!EA126-'Module C Initial'!EA126</f>
        <v>0</v>
      </c>
      <c r="AJ126" s="31">
        <f ca="1">'Module C Corrected'!EB126-'Module C Initial'!EB126</f>
        <v>0</v>
      </c>
      <c r="AK126" s="31">
        <f ca="1">'Module C Corrected'!EC126-'Module C Initial'!EC126</f>
        <v>0</v>
      </c>
      <c r="AL126" s="31">
        <f ca="1">'Module C Corrected'!ED126-'Module C Initial'!ED126</f>
        <v>0</v>
      </c>
      <c r="AM126" s="31">
        <f ca="1">'Module C Corrected'!EE126-'Module C Initial'!EE126</f>
        <v>0</v>
      </c>
      <c r="AN126" s="31">
        <f ca="1">'Module C Corrected'!EF126-'Module C Initial'!EF126</f>
        <v>0</v>
      </c>
      <c r="AO126" s="32">
        <f t="shared" ca="1" si="61"/>
        <v>5.7800000000000047</v>
      </c>
      <c r="AP126" s="32">
        <f t="shared" ca="1" si="61"/>
        <v>0</v>
      </c>
      <c r="AQ126" s="32">
        <f t="shared" ca="1" si="61"/>
        <v>0</v>
      </c>
      <c r="AR126" s="32">
        <f t="shared" ca="1" si="60"/>
        <v>0</v>
      </c>
      <c r="AS126" s="32">
        <f t="shared" ca="1" si="60"/>
        <v>0</v>
      </c>
      <c r="AT126" s="32">
        <f t="shared" ca="1" si="60"/>
        <v>0</v>
      </c>
      <c r="AU126" s="32">
        <f t="shared" ca="1" si="59"/>
        <v>0</v>
      </c>
      <c r="AV126" s="32">
        <f t="shared" ca="1" si="59"/>
        <v>0</v>
      </c>
      <c r="AW126" s="32">
        <f t="shared" ca="1" si="59"/>
        <v>0</v>
      </c>
      <c r="AX126" s="32">
        <f t="shared" ca="1" si="59"/>
        <v>0</v>
      </c>
      <c r="AY126" s="32">
        <f t="shared" ca="1" si="59"/>
        <v>0</v>
      </c>
      <c r="AZ126" s="32">
        <f t="shared" ca="1" si="59"/>
        <v>0</v>
      </c>
      <c r="BA126" s="31">
        <f t="shared" ca="1" si="57"/>
        <v>7.0000000000000007E-2</v>
      </c>
      <c r="BB126" s="31">
        <f t="shared" ca="1" si="35"/>
        <v>0</v>
      </c>
      <c r="BC126" s="31">
        <f t="shared" ca="1" si="36"/>
        <v>0</v>
      </c>
      <c r="BD126" s="31">
        <f t="shared" ca="1" si="37"/>
        <v>0</v>
      </c>
      <c r="BE126" s="31">
        <f t="shared" ca="1" si="38"/>
        <v>0</v>
      </c>
      <c r="BF126" s="31">
        <f t="shared" ca="1" si="39"/>
        <v>0</v>
      </c>
      <c r="BG126" s="31">
        <f t="shared" ca="1" si="40"/>
        <v>0</v>
      </c>
      <c r="BH126" s="31">
        <f t="shared" ca="1" si="41"/>
        <v>0</v>
      </c>
      <c r="BI126" s="31">
        <f t="shared" ca="1" si="42"/>
        <v>0</v>
      </c>
      <c r="BJ126" s="31">
        <f t="shared" ca="1" si="43"/>
        <v>0</v>
      </c>
      <c r="BK126" s="31">
        <f t="shared" ca="1" si="44"/>
        <v>0</v>
      </c>
      <c r="BL126" s="31">
        <f t="shared" ca="1" si="45"/>
        <v>0</v>
      </c>
      <c r="BM126" s="32">
        <f t="shared" ca="1" si="58"/>
        <v>5.850000000000005</v>
      </c>
      <c r="BN126" s="32">
        <f t="shared" ca="1" si="46"/>
        <v>0</v>
      </c>
      <c r="BO126" s="32">
        <f t="shared" ca="1" si="47"/>
        <v>0</v>
      </c>
      <c r="BP126" s="32">
        <f t="shared" ca="1" si="48"/>
        <v>0</v>
      </c>
      <c r="BQ126" s="32">
        <f t="shared" ca="1" si="49"/>
        <v>0</v>
      </c>
      <c r="BR126" s="32">
        <f t="shared" ca="1" si="50"/>
        <v>0</v>
      </c>
      <c r="BS126" s="32">
        <f t="shared" ca="1" si="51"/>
        <v>0</v>
      </c>
      <c r="BT126" s="32">
        <f t="shared" ca="1" si="52"/>
        <v>0</v>
      </c>
      <c r="BU126" s="32">
        <f t="shared" ca="1" si="53"/>
        <v>0</v>
      </c>
      <c r="BV126" s="32">
        <f t="shared" ca="1" si="54"/>
        <v>0</v>
      </c>
      <c r="BW126" s="32">
        <f t="shared" ca="1" si="55"/>
        <v>0</v>
      </c>
      <c r="BX126" s="32">
        <f t="shared" ca="1" si="56"/>
        <v>0</v>
      </c>
    </row>
    <row r="127" spans="1:76" x14ac:dyDescent="0.25">
      <c r="A127" t="s">
        <v>483</v>
      </c>
      <c r="B127" s="1" t="s">
        <v>97</v>
      </c>
      <c r="C127" t="str">
        <f t="shared" ca="1" si="33"/>
        <v>BCHIMP</v>
      </c>
      <c r="D127" t="str">
        <f t="shared" ca="1" si="34"/>
        <v>Alberta-BC Intertie - Import</v>
      </c>
      <c r="E127" s="31">
        <f ca="1">'Module C Corrected'!CW127-'Module C Initial'!CW127</f>
        <v>-671.70000000000073</v>
      </c>
      <c r="F127" s="31">
        <f ca="1">'Module C Corrected'!CX127-'Module C Initial'!CX127</f>
        <v>-1480.1700000000055</v>
      </c>
      <c r="G127" s="31">
        <f ca="1">'Module C Corrected'!CY127-'Module C Initial'!CY127</f>
        <v>-638.02999999999884</v>
      </c>
      <c r="H127" s="31">
        <f ca="1">'Module C Corrected'!CZ127-'Module C Initial'!CZ127</f>
        <v>-684.23999999999796</v>
      </c>
      <c r="I127" s="31">
        <f ca="1">'Module C Corrected'!DA127-'Module C Initial'!DA127</f>
        <v>-471.78999999999814</v>
      </c>
      <c r="J127" s="31">
        <f ca="1">'Module C Corrected'!DB127-'Module C Initial'!DB127</f>
        <v>-859.93999999999505</v>
      </c>
      <c r="K127" s="31">
        <f ca="1">'Module C Corrected'!DC127-'Module C Initial'!DC127</f>
        <v>-901.35000000000218</v>
      </c>
      <c r="L127" s="31">
        <f ca="1">'Module C Corrected'!DD127-'Module C Initial'!DD127</f>
        <v>-1709.4599999999991</v>
      </c>
      <c r="M127" s="31">
        <f ca="1">'Module C Corrected'!DE127-'Module C Initial'!DE127</f>
        <v>-1273.5699999999997</v>
      </c>
      <c r="N127" s="31">
        <f ca="1">'Module C Corrected'!DF127-'Module C Initial'!DF127</f>
        <v>-898.75</v>
      </c>
      <c r="O127" s="31">
        <f ca="1">'Module C Corrected'!DG127-'Module C Initial'!DG127</f>
        <v>-1454.6300000000047</v>
      </c>
      <c r="P127" s="31">
        <f ca="1">'Module C Corrected'!DH127-'Module C Initial'!DH127</f>
        <v>-632.34000000000378</v>
      </c>
      <c r="Q127" s="32">
        <f ca="1">'Module C Corrected'!DI127-'Module C Initial'!DI127</f>
        <v>-33.580000000000041</v>
      </c>
      <c r="R127" s="32">
        <f ca="1">'Module C Corrected'!DJ127-'Module C Initial'!DJ127</f>
        <v>-74.009999999999991</v>
      </c>
      <c r="S127" s="32">
        <f ca="1">'Module C Corrected'!DK127-'Module C Initial'!DK127</f>
        <v>-31.899999999999977</v>
      </c>
      <c r="T127" s="32">
        <f ca="1">'Module C Corrected'!DL127-'Module C Initial'!DL127</f>
        <v>-34.209999999999994</v>
      </c>
      <c r="U127" s="32">
        <f ca="1">'Module C Corrected'!DM127-'Module C Initial'!DM127</f>
        <v>-23.590000000000003</v>
      </c>
      <c r="V127" s="32">
        <f ca="1">'Module C Corrected'!DN127-'Module C Initial'!DN127</f>
        <v>-43.000000000000014</v>
      </c>
      <c r="W127" s="32">
        <f ca="1">'Module C Corrected'!DO127-'Module C Initial'!DO127</f>
        <v>-45.07000000000005</v>
      </c>
      <c r="X127" s="32">
        <f ca="1">'Module C Corrected'!DP127-'Module C Initial'!DP127</f>
        <v>-85.470000000000027</v>
      </c>
      <c r="Y127" s="32">
        <f ca="1">'Module C Corrected'!DQ127-'Module C Initial'!DQ127</f>
        <v>-63.680000000000064</v>
      </c>
      <c r="Z127" s="32">
        <f ca="1">'Module C Corrected'!DR127-'Module C Initial'!DR127</f>
        <v>-44.94</v>
      </c>
      <c r="AA127" s="32">
        <f ca="1">'Module C Corrected'!DS127-'Module C Initial'!DS127</f>
        <v>-72.739999999999895</v>
      </c>
      <c r="AB127" s="32">
        <f ca="1">'Module C Corrected'!DT127-'Module C Initial'!DT127</f>
        <v>-31.610000000000014</v>
      </c>
      <c r="AC127" s="31">
        <f ca="1">'Module C Corrected'!DU127-'Module C Initial'!DU127</f>
        <v>-182.90999999999985</v>
      </c>
      <c r="AD127" s="31">
        <f ca="1">'Module C Corrected'!DV127-'Module C Initial'!DV127</f>
        <v>-399.61000000000058</v>
      </c>
      <c r="AE127" s="31">
        <f ca="1">'Module C Corrected'!DW127-'Module C Initial'!DW127</f>
        <v>-170.90000000000009</v>
      </c>
      <c r="AF127" s="31">
        <f ca="1">'Module C Corrected'!DX127-'Module C Initial'!DX127</f>
        <v>-181.69000000000005</v>
      </c>
      <c r="AG127" s="31">
        <f ca="1">'Module C Corrected'!DY127-'Module C Initial'!DY127</f>
        <v>-124.19999999999999</v>
      </c>
      <c r="AH127" s="31">
        <f ca="1">'Module C Corrected'!DZ127-'Module C Initial'!DZ127</f>
        <v>-224.39</v>
      </c>
      <c r="AI127" s="31">
        <f ca="1">'Module C Corrected'!EA127-'Module C Initial'!EA127</f>
        <v>-233.15999999999985</v>
      </c>
      <c r="AJ127" s="31">
        <f ca="1">'Module C Corrected'!EB127-'Module C Initial'!EB127</f>
        <v>-438.20000000000073</v>
      </c>
      <c r="AK127" s="31">
        <f ca="1">'Module C Corrected'!EC127-'Module C Initial'!EC127</f>
        <v>-323.47999999999956</v>
      </c>
      <c r="AL127" s="31">
        <f ca="1">'Module C Corrected'!ED127-'Module C Initial'!ED127</f>
        <v>-226.25</v>
      </c>
      <c r="AM127" s="31">
        <f ca="1">'Module C Corrected'!EE127-'Module C Initial'!EE127</f>
        <v>-362.79000000000042</v>
      </c>
      <c r="AN127" s="31">
        <f ca="1">'Module C Corrected'!EF127-'Module C Initial'!EF127</f>
        <v>-156.2800000000002</v>
      </c>
      <c r="AO127" s="32">
        <f t="shared" ca="1" si="61"/>
        <v>-888.19000000000062</v>
      </c>
      <c r="AP127" s="32">
        <f t="shared" ca="1" si="61"/>
        <v>-1953.7900000000061</v>
      </c>
      <c r="AQ127" s="32">
        <f t="shared" ca="1" si="61"/>
        <v>-840.8299999999989</v>
      </c>
      <c r="AR127" s="32">
        <f t="shared" ca="1" si="60"/>
        <v>-900.13999999999805</v>
      </c>
      <c r="AS127" s="32">
        <f t="shared" ca="1" si="60"/>
        <v>-619.57999999999811</v>
      </c>
      <c r="AT127" s="32">
        <f t="shared" ca="1" si="60"/>
        <v>-1127.3299999999949</v>
      </c>
      <c r="AU127" s="32">
        <f t="shared" ca="1" si="59"/>
        <v>-1179.5800000000022</v>
      </c>
      <c r="AV127" s="32">
        <f t="shared" ca="1" si="59"/>
        <v>-2233.13</v>
      </c>
      <c r="AW127" s="32">
        <f t="shared" ca="1" si="59"/>
        <v>-1660.7299999999993</v>
      </c>
      <c r="AX127" s="32">
        <f t="shared" ca="1" si="59"/>
        <v>-1169.94</v>
      </c>
      <c r="AY127" s="32">
        <f t="shared" ca="1" si="59"/>
        <v>-1890.1600000000049</v>
      </c>
      <c r="AZ127" s="32">
        <f t="shared" ca="1" si="59"/>
        <v>-820.230000000004</v>
      </c>
      <c r="BA127" s="31">
        <f t="shared" ca="1" si="57"/>
        <v>-11.15</v>
      </c>
      <c r="BB127" s="31">
        <f t="shared" ca="1" si="35"/>
        <v>-24.57</v>
      </c>
      <c r="BC127" s="31">
        <f t="shared" ca="1" si="36"/>
        <v>-10.59</v>
      </c>
      <c r="BD127" s="31">
        <f t="shared" ca="1" si="37"/>
        <v>-11.36</v>
      </c>
      <c r="BE127" s="31">
        <f t="shared" ca="1" si="38"/>
        <v>-7.83</v>
      </c>
      <c r="BF127" s="31">
        <f t="shared" ca="1" si="39"/>
        <v>-14.28</v>
      </c>
      <c r="BG127" s="31">
        <f t="shared" ca="1" si="40"/>
        <v>-14.96</v>
      </c>
      <c r="BH127" s="31">
        <f t="shared" ca="1" si="41"/>
        <v>-28.38</v>
      </c>
      <c r="BI127" s="31">
        <f t="shared" ca="1" si="42"/>
        <v>-21.14</v>
      </c>
      <c r="BJ127" s="31">
        <f t="shared" ca="1" si="43"/>
        <v>-14.92</v>
      </c>
      <c r="BK127" s="31">
        <f t="shared" ca="1" si="44"/>
        <v>-24.15</v>
      </c>
      <c r="BL127" s="31">
        <f t="shared" ca="1" si="45"/>
        <v>-10.5</v>
      </c>
      <c r="BM127" s="32">
        <f t="shared" ca="1" si="58"/>
        <v>-899.3400000000006</v>
      </c>
      <c r="BN127" s="32">
        <f t="shared" ca="1" si="46"/>
        <v>-1978.360000000006</v>
      </c>
      <c r="BO127" s="32">
        <f t="shared" ca="1" si="47"/>
        <v>-851.41999999999894</v>
      </c>
      <c r="BP127" s="32">
        <f t="shared" ca="1" si="48"/>
        <v>-911.49999999999807</v>
      </c>
      <c r="BQ127" s="32">
        <f t="shared" ca="1" si="49"/>
        <v>-627.40999999999815</v>
      </c>
      <c r="BR127" s="32">
        <f t="shared" ca="1" si="50"/>
        <v>-1141.6099999999949</v>
      </c>
      <c r="BS127" s="32">
        <f t="shared" ca="1" si="51"/>
        <v>-1194.5400000000022</v>
      </c>
      <c r="BT127" s="32">
        <f t="shared" ca="1" si="52"/>
        <v>-2261.5100000000002</v>
      </c>
      <c r="BU127" s="32">
        <f t="shared" ca="1" si="53"/>
        <v>-1681.8699999999994</v>
      </c>
      <c r="BV127" s="32">
        <f t="shared" ca="1" si="54"/>
        <v>-1184.8600000000001</v>
      </c>
      <c r="BW127" s="32">
        <f t="shared" ca="1" si="55"/>
        <v>-1914.3100000000049</v>
      </c>
      <c r="BX127" s="32">
        <f t="shared" ca="1" si="56"/>
        <v>-830.730000000004</v>
      </c>
    </row>
    <row r="128" spans="1:76" x14ac:dyDescent="0.25">
      <c r="A128" t="s">
        <v>444</v>
      </c>
      <c r="B128" s="1" t="s">
        <v>133</v>
      </c>
      <c r="C128" t="str">
        <f t="shared" ca="1" si="33"/>
        <v>SPR</v>
      </c>
      <c r="D128" t="str">
        <f t="shared" ca="1" si="34"/>
        <v>Spray Hydro Facility</v>
      </c>
      <c r="E128" s="31">
        <f ca="1">'Module C Corrected'!CW128-'Module C Initial'!CW128</f>
        <v>1154.9300000000003</v>
      </c>
      <c r="F128" s="31">
        <f ca="1">'Module C Corrected'!CX128-'Module C Initial'!CX128</f>
        <v>1641.8399999999956</v>
      </c>
      <c r="G128" s="31">
        <f ca="1">'Module C Corrected'!CY128-'Module C Initial'!CY128</f>
        <v>618.79000000000087</v>
      </c>
      <c r="H128" s="31">
        <f ca="1">'Module C Corrected'!CZ128-'Module C Initial'!CZ128</f>
        <v>614.70999999999913</v>
      </c>
      <c r="I128" s="31">
        <f ca="1">'Module C Corrected'!DA128-'Module C Initial'!DA128</f>
        <v>192.77999999999975</v>
      </c>
      <c r="J128" s="31">
        <f ca="1">'Module C Corrected'!DB128-'Module C Initial'!DB128</f>
        <v>0</v>
      </c>
      <c r="K128" s="31">
        <f ca="1">'Module C Corrected'!DC128-'Module C Initial'!DC128</f>
        <v>0</v>
      </c>
      <c r="L128" s="31">
        <f ca="1">'Module C Corrected'!DD128-'Module C Initial'!DD128</f>
        <v>0</v>
      </c>
      <c r="M128" s="31">
        <f ca="1">'Module C Corrected'!DE128-'Module C Initial'!DE128</f>
        <v>417.19000000000051</v>
      </c>
      <c r="N128" s="31">
        <f ca="1">'Module C Corrected'!DF128-'Module C Initial'!DF128</f>
        <v>890.70000000000437</v>
      </c>
      <c r="O128" s="31">
        <f ca="1">'Module C Corrected'!DG128-'Module C Initial'!DG128</f>
        <v>1119.9400000000023</v>
      </c>
      <c r="P128" s="31">
        <f ca="1">'Module C Corrected'!DH128-'Module C Initial'!DH128</f>
        <v>595.37000000000262</v>
      </c>
      <c r="Q128" s="32">
        <f ca="1">'Module C Corrected'!DI128-'Module C Initial'!DI128</f>
        <v>57.750000000000028</v>
      </c>
      <c r="R128" s="32">
        <f ca="1">'Module C Corrected'!DJ128-'Module C Initial'!DJ128</f>
        <v>82.089999999999975</v>
      </c>
      <c r="S128" s="32">
        <f ca="1">'Module C Corrected'!DK128-'Module C Initial'!DK128</f>
        <v>30.939999999999984</v>
      </c>
      <c r="T128" s="32">
        <f ca="1">'Module C Corrected'!DL128-'Module C Initial'!DL128</f>
        <v>30.740000000000009</v>
      </c>
      <c r="U128" s="32">
        <f ca="1">'Module C Corrected'!DM128-'Module C Initial'!DM128</f>
        <v>9.64</v>
      </c>
      <c r="V128" s="32">
        <f ca="1">'Module C Corrected'!DN128-'Module C Initial'!DN128</f>
        <v>0</v>
      </c>
      <c r="W128" s="32">
        <f ca="1">'Module C Corrected'!DO128-'Module C Initial'!DO128</f>
        <v>0</v>
      </c>
      <c r="X128" s="32">
        <f ca="1">'Module C Corrected'!DP128-'Module C Initial'!DP128</f>
        <v>0</v>
      </c>
      <c r="Y128" s="32">
        <f ca="1">'Module C Corrected'!DQ128-'Module C Initial'!DQ128</f>
        <v>20.860000000000014</v>
      </c>
      <c r="Z128" s="32">
        <f ca="1">'Module C Corrected'!DR128-'Module C Initial'!DR128</f>
        <v>44.529999999999973</v>
      </c>
      <c r="AA128" s="32">
        <f ca="1">'Module C Corrected'!DS128-'Module C Initial'!DS128</f>
        <v>56</v>
      </c>
      <c r="AB128" s="32">
        <f ca="1">'Module C Corrected'!DT128-'Module C Initial'!DT128</f>
        <v>29.769999999999982</v>
      </c>
      <c r="AC128" s="31">
        <f ca="1">'Module C Corrected'!DU128-'Module C Initial'!DU128</f>
        <v>314.49</v>
      </c>
      <c r="AD128" s="31">
        <f ca="1">'Module C Corrected'!DV128-'Module C Initial'!DV128</f>
        <v>443.25</v>
      </c>
      <c r="AE128" s="31">
        <f ca="1">'Module C Corrected'!DW128-'Module C Initial'!DW128</f>
        <v>165.75</v>
      </c>
      <c r="AF128" s="31">
        <f ca="1">'Module C Corrected'!DX128-'Module C Initial'!DX128</f>
        <v>163.22000000000003</v>
      </c>
      <c r="AG128" s="31">
        <f ca="1">'Module C Corrected'!DY128-'Module C Initial'!DY128</f>
        <v>50.75</v>
      </c>
      <c r="AH128" s="31">
        <f ca="1">'Module C Corrected'!DZ128-'Module C Initial'!DZ128</f>
        <v>0</v>
      </c>
      <c r="AI128" s="31">
        <f ca="1">'Module C Corrected'!EA128-'Module C Initial'!EA128</f>
        <v>0</v>
      </c>
      <c r="AJ128" s="31">
        <f ca="1">'Module C Corrected'!EB128-'Module C Initial'!EB128</f>
        <v>0</v>
      </c>
      <c r="AK128" s="31">
        <f ca="1">'Module C Corrected'!EC128-'Module C Initial'!EC128</f>
        <v>105.9699999999998</v>
      </c>
      <c r="AL128" s="31">
        <f ca="1">'Module C Corrected'!ED128-'Module C Initial'!ED128</f>
        <v>224.22000000000025</v>
      </c>
      <c r="AM128" s="31">
        <f ca="1">'Module C Corrected'!EE128-'Module C Initial'!EE128</f>
        <v>279.31999999999971</v>
      </c>
      <c r="AN128" s="31">
        <f ca="1">'Module C Corrected'!EF128-'Module C Initial'!EF128</f>
        <v>147.13999999999987</v>
      </c>
      <c r="AO128" s="32">
        <f t="shared" ca="1" si="61"/>
        <v>1527.1700000000003</v>
      </c>
      <c r="AP128" s="32">
        <f t="shared" ca="1" si="61"/>
        <v>2167.1799999999957</v>
      </c>
      <c r="AQ128" s="32">
        <f t="shared" ca="1" si="61"/>
        <v>815.48000000000081</v>
      </c>
      <c r="AR128" s="32">
        <f t="shared" ca="1" si="60"/>
        <v>808.66999999999916</v>
      </c>
      <c r="AS128" s="32">
        <f t="shared" ca="1" si="60"/>
        <v>253.16999999999973</v>
      </c>
      <c r="AT128" s="32">
        <f t="shared" ca="1" si="60"/>
        <v>0</v>
      </c>
      <c r="AU128" s="32">
        <f t="shared" ca="1" si="59"/>
        <v>0</v>
      </c>
      <c r="AV128" s="32">
        <f t="shared" ca="1" si="59"/>
        <v>0</v>
      </c>
      <c r="AW128" s="32">
        <f t="shared" ca="1" si="59"/>
        <v>544.02000000000032</v>
      </c>
      <c r="AX128" s="32">
        <f t="shared" ca="1" si="59"/>
        <v>1159.4500000000046</v>
      </c>
      <c r="AY128" s="32">
        <f t="shared" ca="1" si="59"/>
        <v>1455.260000000002</v>
      </c>
      <c r="AZ128" s="32">
        <f t="shared" ca="1" si="59"/>
        <v>772.28000000000247</v>
      </c>
      <c r="BA128" s="31">
        <f t="shared" ca="1" si="57"/>
        <v>19.18</v>
      </c>
      <c r="BB128" s="31">
        <f t="shared" ca="1" si="35"/>
        <v>27.26</v>
      </c>
      <c r="BC128" s="31">
        <f t="shared" ca="1" si="36"/>
        <v>10.27</v>
      </c>
      <c r="BD128" s="31">
        <f t="shared" ca="1" si="37"/>
        <v>10.210000000000001</v>
      </c>
      <c r="BE128" s="31">
        <f t="shared" ca="1" si="38"/>
        <v>3.2</v>
      </c>
      <c r="BF128" s="31">
        <f t="shared" ca="1" si="39"/>
        <v>0</v>
      </c>
      <c r="BG128" s="31">
        <f t="shared" ca="1" si="40"/>
        <v>0</v>
      </c>
      <c r="BH128" s="31">
        <f t="shared" ca="1" si="41"/>
        <v>0</v>
      </c>
      <c r="BI128" s="31">
        <f t="shared" ca="1" si="42"/>
        <v>6.93</v>
      </c>
      <c r="BJ128" s="31">
        <f t="shared" ca="1" si="43"/>
        <v>14.79</v>
      </c>
      <c r="BK128" s="31">
        <f t="shared" ca="1" si="44"/>
        <v>18.59</v>
      </c>
      <c r="BL128" s="31">
        <f t="shared" ca="1" si="45"/>
        <v>9.8800000000000008</v>
      </c>
      <c r="BM128" s="32">
        <f t="shared" ca="1" si="58"/>
        <v>1546.3500000000004</v>
      </c>
      <c r="BN128" s="32">
        <f t="shared" ca="1" si="46"/>
        <v>2194.439999999996</v>
      </c>
      <c r="BO128" s="32">
        <f t="shared" ca="1" si="47"/>
        <v>825.7500000000008</v>
      </c>
      <c r="BP128" s="32">
        <f t="shared" ca="1" si="48"/>
        <v>818.8799999999992</v>
      </c>
      <c r="BQ128" s="32">
        <f t="shared" ca="1" si="49"/>
        <v>256.36999999999972</v>
      </c>
      <c r="BR128" s="32">
        <f t="shared" ca="1" si="50"/>
        <v>0</v>
      </c>
      <c r="BS128" s="32">
        <f t="shared" ca="1" si="51"/>
        <v>0</v>
      </c>
      <c r="BT128" s="32">
        <f t="shared" ca="1" si="52"/>
        <v>0</v>
      </c>
      <c r="BU128" s="32">
        <f t="shared" ca="1" si="53"/>
        <v>550.95000000000027</v>
      </c>
      <c r="BV128" s="32">
        <f t="shared" ca="1" si="54"/>
        <v>1174.2400000000046</v>
      </c>
      <c r="BW128" s="32">
        <f t="shared" ca="1" si="55"/>
        <v>1473.850000000002</v>
      </c>
      <c r="BX128" s="32">
        <f t="shared" ca="1" si="56"/>
        <v>782.16000000000247</v>
      </c>
    </row>
    <row r="129" spans="1:76" x14ac:dyDescent="0.25">
      <c r="A129" t="s">
        <v>483</v>
      </c>
      <c r="B129" s="1" t="s">
        <v>98</v>
      </c>
      <c r="C129" t="str">
        <f t="shared" ca="1" si="33"/>
        <v>SPCIMP</v>
      </c>
      <c r="D129" t="str">
        <f t="shared" ca="1" si="34"/>
        <v>Alberta-Saskatchewan Intertie - Import</v>
      </c>
      <c r="E129" s="31">
        <f ca="1">'Module C Corrected'!CW129-'Module C Initial'!CW129</f>
        <v>7316.8099999999977</v>
      </c>
      <c r="F129" s="31">
        <f ca="1">'Module C Corrected'!CX129-'Module C Initial'!CX129</f>
        <v>16751.040000000037</v>
      </c>
      <c r="G129" s="31">
        <f ca="1">'Module C Corrected'!CY129-'Module C Initial'!CY129</f>
        <v>6131.8000000000175</v>
      </c>
      <c r="H129" s="31">
        <f ca="1">'Module C Corrected'!CZ129-'Module C Initial'!CZ129</f>
        <v>5942.3300000000163</v>
      </c>
      <c r="I129" s="31">
        <f ca="1">'Module C Corrected'!DA129-'Module C Initial'!DA129</f>
        <v>2390.8899999999921</v>
      </c>
      <c r="J129" s="31">
        <f ca="1">'Module C Corrected'!DB129-'Module C Initial'!DB129</f>
        <v>0</v>
      </c>
      <c r="K129" s="31">
        <f ca="1">'Module C Corrected'!DC129-'Module C Initial'!DC129</f>
        <v>2588.8799999999956</v>
      </c>
      <c r="L129" s="31">
        <f ca="1">'Module C Corrected'!DD129-'Module C Initial'!DD129</f>
        <v>8049.2900000000081</v>
      </c>
      <c r="M129" s="31">
        <f ca="1">'Module C Corrected'!DE129-'Module C Initial'!DE129</f>
        <v>12388.030000000028</v>
      </c>
      <c r="N129" s="31">
        <f ca="1">'Module C Corrected'!DF129-'Module C Initial'!DF129</f>
        <v>14845.979999999981</v>
      </c>
      <c r="O129" s="31">
        <f ca="1">'Module C Corrected'!DG129-'Module C Initial'!DG129</f>
        <v>20073.089999999967</v>
      </c>
      <c r="P129" s="31">
        <f ca="1">'Module C Corrected'!DH129-'Module C Initial'!DH129</f>
        <v>9546.2499999999927</v>
      </c>
      <c r="Q129" s="32">
        <f ca="1">'Module C Corrected'!DI129-'Module C Initial'!DI129</f>
        <v>365.84000000000015</v>
      </c>
      <c r="R129" s="32">
        <f ca="1">'Module C Corrected'!DJ129-'Module C Initial'!DJ129</f>
        <v>837.54999999999927</v>
      </c>
      <c r="S129" s="32">
        <f ca="1">'Module C Corrected'!DK129-'Module C Initial'!DK129</f>
        <v>306.58999999999969</v>
      </c>
      <c r="T129" s="32">
        <f ca="1">'Module C Corrected'!DL129-'Module C Initial'!DL129</f>
        <v>297.12000000000035</v>
      </c>
      <c r="U129" s="32">
        <f ca="1">'Module C Corrected'!DM129-'Module C Initial'!DM129</f>
        <v>119.54999999999995</v>
      </c>
      <c r="V129" s="32">
        <f ca="1">'Module C Corrected'!DN129-'Module C Initial'!DN129</f>
        <v>0</v>
      </c>
      <c r="W129" s="32">
        <f ca="1">'Module C Corrected'!DO129-'Module C Initial'!DO129</f>
        <v>129.43999999999994</v>
      </c>
      <c r="X129" s="32">
        <f ca="1">'Module C Corrected'!DP129-'Module C Initial'!DP129</f>
        <v>402.4699999999998</v>
      </c>
      <c r="Y129" s="32">
        <f ca="1">'Module C Corrected'!DQ129-'Module C Initial'!DQ129</f>
        <v>619.41000000000031</v>
      </c>
      <c r="Z129" s="32">
        <f ca="1">'Module C Corrected'!DR129-'Module C Initial'!DR129</f>
        <v>742.30000000000018</v>
      </c>
      <c r="AA129" s="32">
        <f ca="1">'Module C Corrected'!DS129-'Module C Initial'!DS129</f>
        <v>1003.6500000000005</v>
      </c>
      <c r="AB129" s="32">
        <f ca="1">'Module C Corrected'!DT129-'Module C Initial'!DT129</f>
        <v>477.30999999999995</v>
      </c>
      <c r="AC129" s="31">
        <f ca="1">'Module C Corrected'!DU129-'Module C Initial'!DU129</f>
        <v>1992.4199999999983</v>
      </c>
      <c r="AD129" s="31">
        <f ca="1">'Module C Corrected'!DV129-'Module C Initial'!DV129</f>
        <v>4522.2999999999956</v>
      </c>
      <c r="AE129" s="31">
        <f ca="1">'Module C Corrected'!DW129-'Module C Initial'!DW129</f>
        <v>1642.4799999999996</v>
      </c>
      <c r="AF129" s="31">
        <f ca="1">'Module C Corrected'!DX129-'Module C Initial'!DX129</f>
        <v>1577.840000000002</v>
      </c>
      <c r="AG129" s="31">
        <f ca="1">'Module C Corrected'!DY129-'Module C Initial'!DY129</f>
        <v>629.4399999999996</v>
      </c>
      <c r="AH129" s="31">
        <f ca="1">'Module C Corrected'!DZ129-'Module C Initial'!DZ129</f>
        <v>0</v>
      </c>
      <c r="AI129" s="31">
        <f ca="1">'Module C Corrected'!EA129-'Module C Initial'!EA129</f>
        <v>669.67000000000007</v>
      </c>
      <c r="AJ129" s="31">
        <f ca="1">'Module C Corrected'!EB129-'Module C Initial'!EB129</f>
        <v>2063.3099999999995</v>
      </c>
      <c r="AK129" s="31">
        <f ca="1">'Module C Corrected'!EC129-'Module C Initial'!EC129</f>
        <v>3146.5499999999993</v>
      </c>
      <c r="AL129" s="31">
        <f ca="1">'Module C Corrected'!ED129-'Module C Initial'!ED129</f>
        <v>3737.3100000000013</v>
      </c>
      <c r="AM129" s="31">
        <f ca="1">'Module C Corrected'!EE129-'Module C Initial'!EE129</f>
        <v>5006.2900000000009</v>
      </c>
      <c r="AN129" s="31">
        <f ca="1">'Module C Corrected'!EF129-'Module C Initial'!EF129</f>
        <v>2359.2900000000009</v>
      </c>
      <c r="AO129" s="32">
        <f t="shared" ca="1" si="61"/>
        <v>9675.0699999999961</v>
      </c>
      <c r="AP129" s="32">
        <f t="shared" ca="1" si="61"/>
        <v>22110.890000000032</v>
      </c>
      <c r="AQ129" s="32">
        <f t="shared" ca="1" si="61"/>
        <v>8080.8700000000172</v>
      </c>
      <c r="AR129" s="32">
        <f t="shared" ca="1" si="60"/>
        <v>7817.2900000000191</v>
      </c>
      <c r="AS129" s="32">
        <f t="shared" ca="1" si="60"/>
        <v>3139.8799999999919</v>
      </c>
      <c r="AT129" s="32">
        <f t="shared" ca="1" si="60"/>
        <v>0</v>
      </c>
      <c r="AU129" s="32">
        <f t="shared" ca="1" si="59"/>
        <v>3387.9899999999957</v>
      </c>
      <c r="AV129" s="32">
        <f t="shared" ca="1" si="59"/>
        <v>10515.070000000007</v>
      </c>
      <c r="AW129" s="32">
        <f t="shared" ca="1" si="59"/>
        <v>16153.990000000027</v>
      </c>
      <c r="AX129" s="32">
        <f t="shared" ca="1" si="59"/>
        <v>19325.589999999982</v>
      </c>
      <c r="AY129" s="32">
        <f t="shared" ca="1" si="59"/>
        <v>26083.02999999997</v>
      </c>
      <c r="AZ129" s="32">
        <f t="shared" ca="1" si="59"/>
        <v>12382.849999999993</v>
      </c>
      <c r="BA129" s="31">
        <f t="shared" ca="1" si="57"/>
        <v>121.48</v>
      </c>
      <c r="BB129" s="31">
        <f t="shared" ca="1" si="35"/>
        <v>278.11</v>
      </c>
      <c r="BC129" s="31">
        <f t="shared" ca="1" si="36"/>
        <v>101.8</v>
      </c>
      <c r="BD129" s="31">
        <f t="shared" ca="1" si="37"/>
        <v>98.66</v>
      </c>
      <c r="BE129" s="31">
        <f t="shared" ca="1" si="38"/>
        <v>39.700000000000003</v>
      </c>
      <c r="BF129" s="31">
        <f t="shared" ca="1" si="39"/>
        <v>0</v>
      </c>
      <c r="BG129" s="31">
        <f t="shared" ca="1" si="40"/>
        <v>42.98</v>
      </c>
      <c r="BH129" s="31">
        <f t="shared" ca="1" si="41"/>
        <v>133.63999999999999</v>
      </c>
      <c r="BI129" s="31">
        <f t="shared" ca="1" si="42"/>
        <v>205.68</v>
      </c>
      <c r="BJ129" s="31">
        <f t="shared" ca="1" si="43"/>
        <v>246.48</v>
      </c>
      <c r="BK129" s="31">
        <f t="shared" ca="1" si="44"/>
        <v>333.27</v>
      </c>
      <c r="BL129" s="31">
        <f t="shared" ca="1" si="45"/>
        <v>158.49</v>
      </c>
      <c r="BM129" s="32">
        <f t="shared" ca="1" si="58"/>
        <v>9796.5499999999956</v>
      </c>
      <c r="BN129" s="32">
        <f t="shared" ca="1" si="46"/>
        <v>22389.000000000033</v>
      </c>
      <c r="BO129" s="32">
        <f t="shared" ca="1" si="47"/>
        <v>8182.6700000000174</v>
      </c>
      <c r="BP129" s="32">
        <f t="shared" ca="1" si="48"/>
        <v>7915.9500000000189</v>
      </c>
      <c r="BQ129" s="32">
        <f t="shared" ca="1" si="49"/>
        <v>3179.5799999999917</v>
      </c>
      <c r="BR129" s="32">
        <f t="shared" ca="1" si="50"/>
        <v>0</v>
      </c>
      <c r="BS129" s="32">
        <f t="shared" ca="1" si="51"/>
        <v>3430.9699999999957</v>
      </c>
      <c r="BT129" s="32">
        <f t="shared" ca="1" si="52"/>
        <v>10648.710000000006</v>
      </c>
      <c r="BU129" s="32">
        <f t="shared" ca="1" si="53"/>
        <v>16359.670000000027</v>
      </c>
      <c r="BV129" s="32">
        <f t="shared" ca="1" si="54"/>
        <v>19572.069999999982</v>
      </c>
      <c r="BW129" s="32">
        <f t="shared" ca="1" si="55"/>
        <v>26416.29999999997</v>
      </c>
      <c r="BX129" s="32">
        <f t="shared" ca="1" si="56"/>
        <v>12541.339999999993</v>
      </c>
    </row>
    <row r="130" spans="1:76" x14ac:dyDescent="0.25">
      <c r="A130" t="s">
        <v>483</v>
      </c>
      <c r="B130" s="1" t="s">
        <v>100</v>
      </c>
      <c r="C130" t="str">
        <f t="shared" ca="1" si="33"/>
        <v>SPCEXP</v>
      </c>
      <c r="D130" t="str">
        <f t="shared" ca="1" si="34"/>
        <v>Alberta-Saskatchewan Intertie - Export</v>
      </c>
      <c r="E130" s="31">
        <f ca="1">'Module C Corrected'!CW130-'Module C Initial'!CW130</f>
        <v>0</v>
      </c>
      <c r="F130" s="31">
        <f ca="1">'Module C Corrected'!CX130-'Module C Initial'!CX130</f>
        <v>0.40999999999999659</v>
      </c>
      <c r="G130" s="31">
        <f ca="1">'Module C Corrected'!CY130-'Module C Initial'!CY130</f>
        <v>5.0799999999999272</v>
      </c>
      <c r="H130" s="31">
        <f ca="1">'Module C Corrected'!CZ130-'Module C Initial'!CZ130</f>
        <v>0.87000000000000455</v>
      </c>
      <c r="I130" s="31">
        <f ca="1">'Module C Corrected'!DA130-'Module C Initial'!DA130</f>
        <v>11.490000000000236</v>
      </c>
      <c r="J130" s="31">
        <f ca="1">'Module C Corrected'!DB130-'Module C Initial'!DB130</f>
        <v>266.70999999999913</v>
      </c>
      <c r="K130" s="31">
        <f ca="1">'Module C Corrected'!DC130-'Module C Initial'!DC130</f>
        <v>4.6299999999998818</v>
      </c>
      <c r="L130" s="31">
        <f ca="1">'Module C Corrected'!DD130-'Module C Initial'!DD130</f>
        <v>3.4099999999999682</v>
      </c>
      <c r="M130" s="31">
        <f ca="1">'Module C Corrected'!DE130-'Module C Initial'!DE130</f>
        <v>10.4699999999998</v>
      </c>
      <c r="N130" s="31">
        <f ca="1">'Module C Corrected'!DF130-'Module C Initial'!DF130</f>
        <v>0</v>
      </c>
      <c r="O130" s="31">
        <f ca="1">'Module C Corrected'!DG130-'Module C Initial'!DG130</f>
        <v>22.179999999999382</v>
      </c>
      <c r="P130" s="31">
        <f ca="1">'Module C Corrected'!DH130-'Module C Initial'!DH130</f>
        <v>0</v>
      </c>
      <c r="Q130" s="32">
        <f ca="1">'Module C Corrected'!DI130-'Module C Initial'!DI130</f>
        <v>0</v>
      </c>
      <c r="R130" s="32">
        <f ca="1">'Module C Corrected'!DJ130-'Module C Initial'!DJ130</f>
        <v>2.0000000000000018E-2</v>
      </c>
      <c r="S130" s="32">
        <f ca="1">'Module C Corrected'!DK130-'Module C Initial'!DK130</f>
        <v>0.25999999999999979</v>
      </c>
      <c r="T130" s="32">
        <f ca="1">'Module C Corrected'!DL130-'Module C Initial'!DL130</f>
        <v>4.0000000000000036E-2</v>
      </c>
      <c r="U130" s="32">
        <f ca="1">'Module C Corrected'!DM130-'Module C Initial'!DM130</f>
        <v>0.58000000000000185</v>
      </c>
      <c r="V130" s="32">
        <f ca="1">'Module C Corrected'!DN130-'Module C Initial'!DN130</f>
        <v>13.330000000000041</v>
      </c>
      <c r="W130" s="32">
        <f ca="1">'Module C Corrected'!DO130-'Module C Initial'!DO130</f>
        <v>0.22999999999999998</v>
      </c>
      <c r="X130" s="32">
        <f ca="1">'Module C Corrected'!DP130-'Module C Initial'!DP130</f>
        <v>0.17000000000000015</v>
      </c>
      <c r="Y130" s="32">
        <f ca="1">'Module C Corrected'!DQ130-'Module C Initial'!DQ130</f>
        <v>0.53000000000000025</v>
      </c>
      <c r="Z130" s="32">
        <f ca="1">'Module C Corrected'!DR130-'Module C Initial'!DR130</f>
        <v>0</v>
      </c>
      <c r="AA130" s="32">
        <f ca="1">'Module C Corrected'!DS130-'Module C Initial'!DS130</f>
        <v>1.1099999999999994</v>
      </c>
      <c r="AB130" s="32">
        <f ca="1">'Module C Corrected'!DT130-'Module C Initial'!DT130</f>
        <v>0</v>
      </c>
      <c r="AC130" s="31">
        <f ca="1">'Module C Corrected'!DU130-'Module C Initial'!DU130</f>
        <v>0</v>
      </c>
      <c r="AD130" s="31">
        <f ca="1">'Module C Corrected'!DV130-'Module C Initial'!DV130</f>
        <v>0.11000000000000032</v>
      </c>
      <c r="AE130" s="31">
        <f ca="1">'Module C Corrected'!DW130-'Module C Initial'!DW130</f>
        <v>1.3599999999999994</v>
      </c>
      <c r="AF130" s="31">
        <f ca="1">'Module C Corrected'!DX130-'Module C Initial'!DX130</f>
        <v>0.23000000000000043</v>
      </c>
      <c r="AG130" s="31">
        <f ca="1">'Module C Corrected'!DY130-'Module C Initial'!DY130</f>
        <v>3.0300000000000011</v>
      </c>
      <c r="AH130" s="31">
        <f ca="1">'Module C Corrected'!DZ130-'Module C Initial'!DZ130</f>
        <v>69.590000000000146</v>
      </c>
      <c r="AI130" s="31">
        <f ca="1">'Module C Corrected'!EA130-'Module C Initial'!EA130</f>
        <v>1.1999999999999993</v>
      </c>
      <c r="AJ130" s="31">
        <f ca="1">'Module C Corrected'!EB130-'Module C Initial'!EB130</f>
        <v>0.87000000000000011</v>
      </c>
      <c r="AK130" s="31">
        <f ca="1">'Module C Corrected'!EC130-'Module C Initial'!EC130</f>
        <v>2.66</v>
      </c>
      <c r="AL130" s="31">
        <f ca="1">'Module C Corrected'!ED130-'Module C Initial'!ED130</f>
        <v>0</v>
      </c>
      <c r="AM130" s="31">
        <f ca="1">'Module C Corrected'!EE130-'Module C Initial'!EE130</f>
        <v>5.5299999999999727</v>
      </c>
      <c r="AN130" s="31">
        <f ca="1">'Module C Corrected'!EF130-'Module C Initial'!EF130</f>
        <v>0</v>
      </c>
      <c r="AO130" s="32">
        <f t="shared" ca="1" si="61"/>
        <v>0</v>
      </c>
      <c r="AP130" s="32">
        <f t="shared" ca="1" si="61"/>
        <v>0.53999999999999693</v>
      </c>
      <c r="AQ130" s="32">
        <f t="shared" ca="1" si="61"/>
        <v>6.6999999999999265</v>
      </c>
      <c r="AR130" s="32">
        <f t="shared" ca="1" si="60"/>
        <v>1.140000000000005</v>
      </c>
      <c r="AS130" s="32">
        <f t="shared" ca="1" si="60"/>
        <v>15.100000000000239</v>
      </c>
      <c r="AT130" s="32">
        <f t="shared" ca="1" si="60"/>
        <v>349.62999999999931</v>
      </c>
      <c r="AU130" s="32">
        <f t="shared" ca="1" si="59"/>
        <v>6.0599999999998815</v>
      </c>
      <c r="AV130" s="32">
        <f t="shared" ca="1" si="59"/>
        <v>4.4499999999999682</v>
      </c>
      <c r="AW130" s="32">
        <f t="shared" ca="1" si="59"/>
        <v>13.659999999999801</v>
      </c>
      <c r="AX130" s="32">
        <f t="shared" ca="1" si="59"/>
        <v>0</v>
      </c>
      <c r="AY130" s="32">
        <f t="shared" ca="1" si="59"/>
        <v>28.819999999999354</v>
      </c>
      <c r="AZ130" s="32">
        <f t="shared" ca="1" si="59"/>
        <v>0</v>
      </c>
      <c r="BA130" s="31">
        <f t="shared" ca="1" si="57"/>
        <v>0</v>
      </c>
      <c r="BB130" s="31">
        <f t="shared" ca="1" si="35"/>
        <v>0.01</v>
      </c>
      <c r="BC130" s="31">
        <f t="shared" ca="1" si="36"/>
        <v>0.08</v>
      </c>
      <c r="BD130" s="31">
        <f t="shared" ca="1" si="37"/>
        <v>0.01</v>
      </c>
      <c r="BE130" s="31">
        <f t="shared" ca="1" si="38"/>
        <v>0.19</v>
      </c>
      <c r="BF130" s="31">
        <f t="shared" ca="1" si="39"/>
        <v>4.43</v>
      </c>
      <c r="BG130" s="31">
        <f t="shared" ca="1" si="40"/>
        <v>0.08</v>
      </c>
      <c r="BH130" s="31">
        <f t="shared" ca="1" si="41"/>
        <v>0.06</v>
      </c>
      <c r="BI130" s="31">
        <f t="shared" ca="1" si="42"/>
        <v>0.17</v>
      </c>
      <c r="BJ130" s="31">
        <f t="shared" ca="1" si="43"/>
        <v>0</v>
      </c>
      <c r="BK130" s="31">
        <f t="shared" ca="1" si="44"/>
        <v>0.37</v>
      </c>
      <c r="BL130" s="31">
        <f t="shared" ca="1" si="45"/>
        <v>0</v>
      </c>
      <c r="BM130" s="32">
        <f t="shared" ca="1" si="58"/>
        <v>0</v>
      </c>
      <c r="BN130" s="32">
        <f t="shared" ca="1" si="46"/>
        <v>0.54999999999999694</v>
      </c>
      <c r="BO130" s="32">
        <f t="shared" ca="1" si="47"/>
        <v>6.7799999999999265</v>
      </c>
      <c r="BP130" s="32">
        <f t="shared" ca="1" si="48"/>
        <v>1.150000000000005</v>
      </c>
      <c r="BQ130" s="32">
        <f t="shared" ca="1" si="49"/>
        <v>15.290000000000239</v>
      </c>
      <c r="BR130" s="32">
        <f t="shared" ca="1" si="50"/>
        <v>354.05999999999932</v>
      </c>
      <c r="BS130" s="32">
        <f t="shared" ca="1" si="51"/>
        <v>6.1399999999998816</v>
      </c>
      <c r="BT130" s="32">
        <f t="shared" ca="1" si="52"/>
        <v>4.5099999999999678</v>
      </c>
      <c r="BU130" s="32">
        <f t="shared" ca="1" si="53"/>
        <v>13.829999999999801</v>
      </c>
      <c r="BV130" s="32">
        <f t="shared" ca="1" si="54"/>
        <v>0</v>
      </c>
      <c r="BW130" s="32">
        <f t="shared" ca="1" si="55"/>
        <v>29.189999999999355</v>
      </c>
      <c r="BX130" s="32">
        <f t="shared" ca="1" si="56"/>
        <v>0</v>
      </c>
    </row>
    <row r="131" spans="1:76" x14ac:dyDescent="0.25">
      <c r="A131" t="s">
        <v>550</v>
      </c>
      <c r="B131" s="1" t="s">
        <v>304</v>
      </c>
      <c r="C131" t="str">
        <f t="shared" ca="1" si="33"/>
        <v>ST1</v>
      </c>
      <c r="D131" t="str">
        <f t="shared" ca="1" si="34"/>
        <v>Sturgeon #1</v>
      </c>
      <c r="E131" s="31">
        <f ca="1">'Module C Corrected'!CW131-'Module C Initial'!CW131</f>
        <v>0</v>
      </c>
      <c r="F131" s="31">
        <f ca="1">'Module C Corrected'!CX131-'Module C Initial'!CX131</f>
        <v>0</v>
      </c>
      <c r="G131" s="31">
        <f ca="1">'Module C Corrected'!CY131-'Module C Initial'!CY131</f>
        <v>0</v>
      </c>
      <c r="H131" s="31">
        <f ca="1">'Module C Corrected'!CZ131-'Module C Initial'!CZ131</f>
        <v>0</v>
      </c>
      <c r="I131" s="31">
        <f ca="1">'Module C Corrected'!DA131-'Module C Initial'!DA131</f>
        <v>0</v>
      </c>
      <c r="J131" s="31">
        <f ca="1">'Module C Corrected'!DB131-'Module C Initial'!DB131</f>
        <v>0</v>
      </c>
      <c r="K131" s="31">
        <f ca="1">'Module C Corrected'!DC131-'Module C Initial'!DC131</f>
        <v>0</v>
      </c>
      <c r="L131" s="31">
        <f ca="1">'Module C Corrected'!DD131-'Module C Initial'!DD131</f>
        <v>0</v>
      </c>
      <c r="M131" s="31">
        <f ca="1">'Module C Corrected'!DE131-'Module C Initial'!DE131</f>
        <v>0</v>
      </c>
      <c r="N131" s="31">
        <f ca="1">'Module C Corrected'!DF131-'Module C Initial'!DF131</f>
        <v>0</v>
      </c>
      <c r="O131" s="31">
        <f ca="1">'Module C Corrected'!DG131-'Module C Initial'!DG131</f>
        <v>0</v>
      </c>
      <c r="P131" s="31">
        <f ca="1">'Module C Corrected'!DH131-'Module C Initial'!DH131</f>
        <v>0</v>
      </c>
      <c r="Q131" s="32">
        <f ca="1">'Module C Corrected'!DI131-'Module C Initial'!DI131</f>
        <v>0</v>
      </c>
      <c r="R131" s="32">
        <f ca="1">'Module C Corrected'!DJ131-'Module C Initial'!DJ131</f>
        <v>0</v>
      </c>
      <c r="S131" s="32">
        <f ca="1">'Module C Corrected'!DK131-'Module C Initial'!DK131</f>
        <v>0</v>
      </c>
      <c r="T131" s="32">
        <f ca="1">'Module C Corrected'!DL131-'Module C Initial'!DL131</f>
        <v>0</v>
      </c>
      <c r="U131" s="32">
        <f ca="1">'Module C Corrected'!DM131-'Module C Initial'!DM131</f>
        <v>0</v>
      </c>
      <c r="V131" s="32">
        <f ca="1">'Module C Corrected'!DN131-'Module C Initial'!DN131</f>
        <v>0</v>
      </c>
      <c r="W131" s="32">
        <f ca="1">'Module C Corrected'!DO131-'Module C Initial'!DO131</f>
        <v>0</v>
      </c>
      <c r="X131" s="32">
        <f ca="1">'Module C Corrected'!DP131-'Module C Initial'!DP131</f>
        <v>0</v>
      </c>
      <c r="Y131" s="32">
        <f ca="1">'Module C Corrected'!DQ131-'Module C Initial'!DQ131</f>
        <v>0</v>
      </c>
      <c r="Z131" s="32">
        <f ca="1">'Module C Corrected'!DR131-'Module C Initial'!DR131</f>
        <v>0</v>
      </c>
      <c r="AA131" s="32">
        <f ca="1">'Module C Corrected'!DS131-'Module C Initial'!DS131</f>
        <v>0</v>
      </c>
      <c r="AB131" s="32">
        <f ca="1">'Module C Corrected'!DT131-'Module C Initial'!DT131</f>
        <v>0</v>
      </c>
      <c r="AC131" s="31">
        <f ca="1">'Module C Corrected'!DU131-'Module C Initial'!DU131</f>
        <v>0</v>
      </c>
      <c r="AD131" s="31">
        <f ca="1">'Module C Corrected'!DV131-'Module C Initial'!DV131</f>
        <v>0</v>
      </c>
      <c r="AE131" s="31">
        <f ca="1">'Module C Corrected'!DW131-'Module C Initial'!DW131</f>
        <v>0</v>
      </c>
      <c r="AF131" s="31">
        <f ca="1">'Module C Corrected'!DX131-'Module C Initial'!DX131</f>
        <v>0</v>
      </c>
      <c r="AG131" s="31">
        <f ca="1">'Module C Corrected'!DY131-'Module C Initial'!DY131</f>
        <v>0</v>
      </c>
      <c r="AH131" s="31">
        <f ca="1">'Module C Corrected'!DZ131-'Module C Initial'!DZ131</f>
        <v>0</v>
      </c>
      <c r="AI131" s="31">
        <f ca="1">'Module C Corrected'!EA131-'Module C Initial'!EA131</f>
        <v>0</v>
      </c>
      <c r="AJ131" s="31">
        <f ca="1">'Module C Corrected'!EB131-'Module C Initial'!EB131</f>
        <v>0</v>
      </c>
      <c r="AK131" s="31">
        <f ca="1">'Module C Corrected'!EC131-'Module C Initial'!EC131</f>
        <v>0</v>
      </c>
      <c r="AL131" s="31">
        <f ca="1">'Module C Corrected'!ED131-'Module C Initial'!ED131</f>
        <v>0</v>
      </c>
      <c r="AM131" s="31">
        <f ca="1">'Module C Corrected'!EE131-'Module C Initial'!EE131</f>
        <v>0</v>
      </c>
      <c r="AN131" s="31">
        <f ca="1">'Module C Corrected'!EF131-'Module C Initial'!EF131</f>
        <v>0</v>
      </c>
      <c r="AO131" s="32">
        <f t="shared" ca="1" si="61"/>
        <v>0</v>
      </c>
      <c r="AP131" s="32">
        <f t="shared" ca="1" si="61"/>
        <v>0</v>
      </c>
      <c r="AQ131" s="32">
        <f t="shared" ca="1" si="61"/>
        <v>0</v>
      </c>
      <c r="AR131" s="32">
        <f t="shared" ca="1" si="60"/>
        <v>0</v>
      </c>
      <c r="AS131" s="32">
        <f t="shared" ca="1" si="60"/>
        <v>0</v>
      </c>
      <c r="AT131" s="32">
        <f t="shared" ca="1" si="60"/>
        <v>0</v>
      </c>
      <c r="AU131" s="32">
        <f t="shared" ca="1" si="59"/>
        <v>0</v>
      </c>
      <c r="AV131" s="32">
        <f t="shared" ca="1" si="59"/>
        <v>0</v>
      </c>
      <c r="AW131" s="32">
        <f t="shared" ca="1" si="59"/>
        <v>0</v>
      </c>
      <c r="AX131" s="32">
        <f t="shared" ca="1" si="59"/>
        <v>0</v>
      </c>
      <c r="AY131" s="32">
        <f t="shared" ca="1" si="59"/>
        <v>0</v>
      </c>
      <c r="AZ131" s="32">
        <f t="shared" ca="1" si="59"/>
        <v>0</v>
      </c>
      <c r="BA131" s="31">
        <f t="shared" ca="1" si="57"/>
        <v>0</v>
      </c>
      <c r="BB131" s="31">
        <f t="shared" ca="1" si="35"/>
        <v>0</v>
      </c>
      <c r="BC131" s="31">
        <f t="shared" ca="1" si="36"/>
        <v>0</v>
      </c>
      <c r="BD131" s="31">
        <f t="shared" ca="1" si="37"/>
        <v>0</v>
      </c>
      <c r="BE131" s="31">
        <f t="shared" ca="1" si="38"/>
        <v>0</v>
      </c>
      <c r="BF131" s="31">
        <f t="shared" ca="1" si="39"/>
        <v>0</v>
      </c>
      <c r="BG131" s="31">
        <f t="shared" ca="1" si="40"/>
        <v>0</v>
      </c>
      <c r="BH131" s="31">
        <f t="shared" ca="1" si="41"/>
        <v>0</v>
      </c>
      <c r="BI131" s="31">
        <f t="shared" ca="1" si="42"/>
        <v>0</v>
      </c>
      <c r="BJ131" s="31">
        <f t="shared" ca="1" si="43"/>
        <v>0</v>
      </c>
      <c r="BK131" s="31">
        <f t="shared" ca="1" si="44"/>
        <v>0</v>
      </c>
      <c r="BL131" s="31">
        <f t="shared" ca="1" si="45"/>
        <v>0</v>
      </c>
      <c r="BM131" s="32">
        <f t="shared" ca="1" si="58"/>
        <v>0</v>
      </c>
      <c r="BN131" s="32">
        <f t="shared" ca="1" si="46"/>
        <v>0</v>
      </c>
      <c r="BO131" s="32">
        <f t="shared" ca="1" si="47"/>
        <v>0</v>
      </c>
      <c r="BP131" s="32">
        <f t="shared" ca="1" si="48"/>
        <v>0</v>
      </c>
      <c r="BQ131" s="32">
        <f t="shared" ca="1" si="49"/>
        <v>0</v>
      </c>
      <c r="BR131" s="32">
        <f t="shared" ca="1" si="50"/>
        <v>0</v>
      </c>
      <c r="BS131" s="32">
        <f t="shared" ca="1" si="51"/>
        <v>0</v>
      </c>
      <c r="BT131" s="32">
        <f t="shared" ca="1" si="52"/>
        <v>0</v>
      </c>
      <c r="BU131" s="32">
        <f t="shared" ca="1" si="53"/>
        <v>0</v>
      </c>
      <c r="BV131" s="32">
        <f t="shared" ca="1" si="54"/>
        <v>0</v>
      </c>
      <c r="BW131" s="32">
        <f t="shared" ca="1" si="55"/>
        <v>0</v>
      </c>
      <c r="BX131" s="32">
        <f t="shared" ca="1" si="56"/>
        <v>0</v>
      </c>
    </row>
    <row r="132" spans="1:76" x14ac:dyDescent="0.25">
      <c r="A132" t="s">
        <v>550</v>
      </c>
      <c r="B132" s="1" t="s">
        <v>305</v>
      </c>
      <c r="C132" t="str">
        <f t="shared" ca="1" si="33"/>
        <v>ST2</v>
      </c>
      <c r="D132" t="str">
        <f t="shared" ca="1" si="34"/>
        <v>Sturgeon #2</v>
      </c>
      <c r="E132" s="31">
        <f ca="1">'Module C Corrected'!CW132-'Module C Initial'!CW132</f>
        <v>0</v>
      </c>
      <c r="F132" s="31">
        <f ca="1">'Module C Corrected'!CX132-'Module C Initial'!CX132</f>
        <v>0</v>
      </c>
      <c r="G132" s="31">
        <f ca="1">'Module C Corrected'!CY132-'Module C Initial'!CY132</f>
        <v>0</v>
      </c>
      <c r="H132" s="31">
        <f ca="1">'Module C Corrected'!CZ132-'Module C Initial'!CZ132</f>
        <v>0</v>
      </c>
      <c r="I132" s="31">
        <f ca="1">'Module C Corrected'!DA132-'Module C Initial'!DA132</f>
        <v>0</v>
      </c>
      <c r="J132" s="31">
        <f ca="1">'Module C Corrected'!DB132-'Module C Initial'!DB132</f>
        <v>0</v>
      </c>
      <c r="K132" s="31">
        <f ca="1">'Module C Corrected'!DC132-'Module C Initial'!DC132</f>
        <v>0</v>
      </c>
      <c r="L132" s="31">
        <f ca="1">'Module C Corrected'!DD132-'Module C Initial'!DD132</f>
        <v>0</v>
      </c>
      <c r="M132" s="31">
        <f ca="1">'Module C Corrected'!DE132-'Module C Initial'!DE132</f>
        <v>0</v>
      </c>
      <c r="N132" s="31">
        <f ca="1">'Module C Corrected'!DF132-'Module C Initial'!DF132</f>
        <v>0</v>
      </c>
      <c r="O132" s="31">
        <f ca="1">'Module C Corrected'!DG132-'Module C Initial'!DG132</f>
        <v>0</v>
      </c>
      <c r="P132" s="31">
        <f ca="1">'Module C Corrected'!DH132-'Module C Initial'!DH132</f>
        <v>0</v>
      </c>
      <c r="Q132" s="32">
        <f ca="1">'Module C Corrected'!DI132-'Module C Initial'!DI132</f>
        <v>0</v>
      </c>
      <c r="R132" s="32">
        <f ca="1">'Module C Corrected'!DJ132-'Module C Initial'!DJ132</f>
        <v>0</v>
      </c>
      <c r="S132" s="32">
        <f ca="1">'Module C Corrected'!DK132-'Module C Initial'!DK132</f>
        <v>0</v>
      </c>
      <c r="T132" s="32">
        <f ca="1">'Module C Corrected'!DL132-'Module C Initial'!DL132</f>
        <v>0</v>
      </c>
      <c r="U132" s="32">
        <f ca="1">'Module C Corrected'!DM132-'Module C Initial'!DM132</f>
        <v>0</v>
      </c>
      <c r="V132" s="32">
        <f ca="1">'Module C Corrected'!DN132-'Module C Initial'!DN132</f>
        <v>0</v>
      </c>
      <c r="W132" s="32">
        <f ca="1">'Module C Corrected'!DO132-'Module C Initial'!DO132</f>
        <v>0</v>
      </c>
      <c r="X132" s="32">
        <f ca="1">'Module C Corrected'!DP132-'Module C Initial'!DP132</f>
        <v>0</v>
      </c>
      <c r="Y132" s="32">
        <f ca="1">'Module C Corrected'!DQ132-'Module C Initial'!DQ132</f>
        <v>0</v>
      </c>
      <c r="Z132" s="32">
        <f ca="1">'Module C Corrected'!DR132-'Module C Initial'!DR132</f>
        <v>0</v>
      </c>
      <c r="AA132" s="32">
        <f ca="1">'Module C Corrected'!DS132-'Module C Initial'!DS132</f>
        <v>0</v>
      </c>
      <c r="AB132" s="32">
        <f ca="1">'Module C Corrected'!DT132-'Module C Initial'!DT132</f>
        <v>0</v>
      </c>
      <c r="AC132" s="31">
        <f ca="1">'Module C Corrected'!DU132-'Module C Initial'!DU132</f>
        <v>0</v>
      </c>
      <c r="AD132" s="31">
        <f ca="1">'Module C Corrected'!DV132-'Module C Initial'!DV132</f>
        <v>0</v>
      </c>
      <c r="AE132" s="31">
        <f ca="1">'Module C Corrected'!DW132-'Module C Initial'!DW132</f>
        <v>0</v>
      </c>
      <c r="AF132" s="31">
        <f ca="1">'Module C Corrected'!DX132-'Module C Initial'!DX132</f>
        <v>0</v>
      </c>
      <c r="AG132" s="31">
        <f ca="1">'Module C Corrected'!DY132-'Module C Initial'!DY132</f>
        <v>0</v>
      </c>
      <c r="AH132" s="31">
        <f ca="1">'Module C Corrected'!DZ132-'Module C Initial'!DZ132</f>
        <v>0</v>
      </c>
      <c r="AI132" s="31">
        <f ca="1">'Module C Corrected'!EA132-'Module C Initial'!EA132</f>
        <v>0</v>
      </c>
      <c r="AJ132" s="31">
        <f ca="1">'Module C Corrected'!EB132-'Module C Initial'!EB132</f>
        <v>0</v>
      </c>
      <c r="AK132" s="31">
        <f ca="1">'Module C Corrected'!EC132-'Module C Initial'!EC132</f>
        <v>0</v>
      </c>
      <c r="AL132" s="31">
        <f ca="1">'Module C Corrected'!ED132-'Module C Initial'!ED132</f>
        <v>0</v>
      </c>
      <c r="AM132" s="31">
        <f ca="1">'Module C Corrected'!EE132-'Module C Initial'!EE132</f>
        <v>0</v>
      </c>
      <c r="AN132" s="31">
        <f ca="1">'Module C Corrected'!EF132-'Module C Initial'!EF132</f>
        <v>0</v>
      </c>
      <c r="AO132" s="32">
        <f t="shared" ca="1" si="61"/>
        <v>0</v>
      </c>
      <c r="AP132" s="32">
        <f t="shared" ca="1" si="61"/>
        <v>0</v>
      </c>
      <c r="AQ132" s="32">
        <f t="shared" ca="1" si="61"/>
        <v>0</v>
      </c>
      <c r="AR132" s="32">
        <f t="shared" ca="1" si="60"/>
        <v>0</v>
      </c>
      <c r="AS132" s="32">
        <f t="shared" ca="1" si="60"/>
        <v>0</v>
      </c>
      <c r="AT132" s="32">
        <f t="shared" ca="1" si="60"/>
        <v>0</v>
      </c>
      <c r="AU132" s="32">
        <f t="shared" ca="1" si="59"/>
        <v>0</v>
      </c>
      <c r="AV132" s="32">
        <f t="shared" ca="1" si="59"/>
        <v>0</v>
      </c>
      <c r="AW132" s="32">
        <f t="shared" ca="1" si="59"/>
        <v>0</v>
      </c>
      <c r="AX132" s="32">
        <f t="shared" ref="AX132:AZ145" ca="1" si="62">N132+Z132+AL132</f>
        <v>0</v>
      </c>
      <c r="AY132" s="32">
        <f t="shared" ca="1" si="62"/>
        <v>0</v>
      </c>
      <c r="AZ132" s="32">
        <f t="shared" ca="1" si="62"/>
        <v>0</v>
      </c>
      <c r="BA132" s="31">
        <f t="shared" ca="1" si="57"/>
        <v>0</v>
      </c>
      <c r="BB132" s="31">
        <f t="shared" ca="1" si="35"/>
        <v>0</v>
      </c>
      <c r="BC132" s="31">
        <f t="shared" ca="1" si="36"/>
        <v>0</v>
      </c>
      <c r="BD132" s="31">
        <f t="shared" ca="1" si="37"/>
        <v>0</v>
      </c>
      <c r="BE132" s="31">
        <f t="shared" ca="1" si="38"/>
        <v>0</v>
      </c>
      <c r="BF132" s="31">
        <f t="shared" ca="1" si="39"/>
        <v>0</v>
      </c>
      <c r="BG132" s="31">
        <f t="shared" ca="1" si="40"/>
        <v>0</v>
      </c>
      <c r="BH132" s="31">
        <f t="shared" ca="1" si="41"/>
        <v>0</v>
      </c>
      <c r="BI132" s="31">
        <f t="shared" ca="1" si="42"/>
        <v>0</v>
      </c>
      <c r="BJ132" s="31">
        <f t="shared" ca="1" si="43"/>
        <v>0</v>
      </c>
      <c r="BK132" s="31">
        <f t="shared" ca="1" si="44"/>
        <v>0</v>
      </c>
      <c r="BL132" s="31">
        <f t="shared" ca="1" si="45"/>
        <v>0</v>
      </c>
      <c r="BM132" s="32">
        <f t="shared" ca="1" si="58"/>
        <v>0</v>
      </c>
      <c r="BN132" s="32">
        <f t="shared" ca="1" si="46"/>
        <v>0</v>
      </c>
      <c r="BO132" s="32">
        <f t="shared" ca="1" si="47"/>
        <v>0</v>
      </c>
      <c r="BP132" s="32">
        <f t="shared" ca="1" si="48"/>
        <v>0</v>
      </c>
      <c r="BQ132" s="32">
        <f t="shared" ca="1" si="49"/>
        <v>0</v>
      </c>
      <c r="BR132" s="32">
        <f t="shared" ca="1" si="50"/>
        <v>0</v>
      </c>
      <c r="BS132" s="32">
        <f t="shared" ca="1" si="51"/>
        <v>0</v>
      </c>
      <c r="BT132" s="32">
        <f t="shared" ca="1" si="52"/>
        <v>0</v>
      </c>
      <c r="BU132" s="32">
        <f t="shared" ca="1" si="53"/>
        <v>0</v>
      </c>
      <c r="BV132" s="32">
        <f t="shared" ca="1" si="54"/>
        <v>0</v>
      </c>
      <c r="BW132" s="32">
        <f t="shared" ca="1" si="55"/>
        <v>0</v>
      </c>
      <c r="BX132" s="32">
        <f t="shared" ca="1" si="56"/>
        <v>0</v>
      </c>
    </row>
    <row r="133" spans="1:76" x14ac:dyDescent="0.25">
      <c r="A133" t="s">
        <v>442</v>
      </c>
      <c r="B133" s="1" t="s">
        <v>65</v>
      </c>
      <c r="C133" t="str">
        <f t="shared" ref="C133:C145" ca="1" si="63">VLOOKUP($B133,LocationLookup,2,FALSE)</f>
        <v>TAB1</v>
      </c>
      <c r="D133" t="str">
        <f t="shared" ref="D133:D145" ca="1" si="64">VLOOKUP($C133,LossFactorLookup,2,FALSE)</f>
        <v>Taber Wind Facility</v>
      </c>
      <c r="E133" s="31">
        <f ca="1">'Module C Corrected'!CW133-'Module C Initial'!CW133</f>
        <v>-3130.16</v>
      </c>
      <c r="F133" s="31">
        <f ca="1">'Module C Corrected'!CX133-'Module C Initial'!CX133</f>
        <v>-3780.0600000000013</v>
      </c>
      <c r="G133" s="31">
        <f ca="1">'Module C Corrected'!CY133-'Module C Initial'!CY133</f>
        <v>-1862.4000000000015</v>
      </c>
      <c r="H133" s="31">
        <f ca="1">'Module C Corrected'!CZ133-'Module C Initial'!CZ133</f>
        <v>-3411.8699999999972</v>
      </c>
      <c r="I133" s="31">
        <f ca="1">'Module C Corrected'!DA133-'Module C Initial'!DA133</f>
        <v>-1109.08</v>
      </c>
      <c r="J133" s="31">
        <f ca="1">'Module C Corrected'!DB133-'Module C Initial'!DB133</f>
        <v>-2416.1500000000015</v>
      </c>
      <c r="K133" s="31">
        <f ca="1">'Module C Corrected'!DC133-'Module C Initial'!DC133</f>
        <v>-1058.9799999999991</v>
      </c>
      <c r="L133" s="31">
        <f ca="1">'Module C Corrected'!DD133-'Module C Initial'!DD133</f>
        <v>-2935.6399999999994</v>
      </c>
      <c r="M133" s="31">
        <f ca="1">'Module C Corrected'!DE133-'Module C Initial'!DE133</f>
        <v>-3203.2300000000014</v>
      </c>
      <c r="N133" s="31">
        <f ca="1">'Module C Corrected'!DF133-'Module C Initial'!DF133</f>
        <v>-3737.5500000000011</v>
      </c>
      <c r="O133" s="31">
        <f ca="1">'Module C Corrected'!DG133-'Module C Initial'!DG133</f>
        <v>-7063.4199999999983</v>
      </c>
      <c r="P133" s="31">
        <f ca="1">'Module C Corrected'!DH133-'Module C Initial'!DH133</f>
        <v>-3722.2700000000004</v>
      </c>
      <c r="Q133" s="32">
        <f ca="1">'Module C Corrected'!DI133-'Module C Initial'!DI133</f>
        <v>-156.50999999999988</v>
      </c>
      <c r="R133" s="32">
        <f ca="1">'Module C Corrected'!DJ133-'Module C Initial'!DJ133</f>
        <v>-189</v>
      </c>
      <c r="S133" s="32">
        <f ca="1">'Module C Corrected'!DK133-'Module C Initial'!DK133</f>
        <v>-93.12</v>
      </c>
      <c r="T133" s="32">
        <f ca="1">'Module C Corrected'!DL133-'Module C Initial'!DL133</f>
        <v>-170.59000000000003</v>
      </c>
      <c r="U133" s="32">
        <f ca="1">'Module C Corrected'!DM133-'Module C Initial'!DM133</f>
        <v>-55.449999999999989</v>
      </c>
      <c r="V133" s="32">
        <f ca="1">'Module C Corrected'!DN133-'Module C Initial'!DN133</f>
        <v>-120.80999999999995</v>
      </c>
      <c r="W133" s="32">
        <f ca="1">'Module C Corrected'!DO133-'Module C Initial'!DO133</f>
        <v>-52.95</v>
      </c>
      <c r="X133" s="32">
        <f ca="1">'Module C Corrected'!DP133-'Module C Initial'!DP133</f>
        <v>-146.78</v>
      </c>
      <c r="Y133" s="32">
        <f ca="1">'Module C Corrected'!DQ133-'Module C Initial'!DQ133</f>
        <v>-160.16</v>
      </c>
      <c r="Z133" s="32">
        <f ca="1">'Module C Corrected'!DR133-'Module C Initial'!DR133</f>
        <v>-186.88</v>
      </c>
      <c r="AA133" s="32">
        <f ca="1">'Module C Corrected'!DS133-'Module C Initial'!DS133</f>
        <v>-353.17</v>
      </c>
      <c r="AB133" s="32">
        <f ca="1">'Module C Corrected'!DT133-'Module C Initial'!DT133</f>
        <v>-186.10999999999999</v>
      </c>
      <c r="AC133" s="31">
        <f ca="1">'Module C Corrected'!DU133-'Module C Initial'!DU133</f>
        <v>-852.36999999999989</v>
      </c>
      <c r="AD133" s="31">
        <f ca="1">'Module C Corrected'!DV133-'Module C Initial'!DV133</f>
        <v>-1020.5</v>
      </c>
      <c r="AE133" s="31">
        <f ca="1">'Module C Corrected'!DW133-'Module C Initial'!DW133</f>
        <v>-498.86999999999989</v>
      </c>
      <c r="AF133" s="31">
        <f ca="1">'Module C Corrected'!DX133-'Module C Initial'!DX133</f>
        <v>-905.94</v>
      </c>
      <c r="AG133" s="31">
        <f ca="1">'Module C Corrected'!DY133-'Module C Initial'!DY133</f>
        <v>-291.99</v>
      </c>
      <c r="AH133" s="31">
        <f ca="1">'Module C Corrected'!DZ133-'Module C Initial'!DZ133</f>
        <v>-630.44000000000005</v>
      </c>
      <c r="AI133" s="31">
        <f ca="1">'Module C Corrected'!EA133-'Module C Initial'!EA133</f>
        <v>-273.93</v>
      </c>
      <c r="AJ133" s="31">
        <f ca="1">'Module C Corrected'!EB133-'Module C Initial'!EB133</f>
        <v>-752.51</v>
      </c>
      <c r="AK133" s="31">
        <f ca="1">'Module C Corrected'!EC133-'Module C Initial'!EC133</f>
        <v>-813.61</v>
      </c>
      <c r="AL133" s="31">
        <f ca="1">'Module C Corrected'!ED133-'Module C Initial'!ED133</f>
        <v>-940.89</v>
      </c>
      <c r="AM133" s="31">
        <f ca="1">'Module C Corrected'!EE133-'Module C Initial'!EE133</f>
        <v>-1761.6399999999999</v>
      </c>
      <c r="AN133" s="31">
        <f ca="1">'Module C Corrected'!EF133-'Module C Initial'!EF133</f>
        <v>-919.93000000000006</v>
      </c>
      <c r="AO133" s="32">
        <f t="shared" ca="1" si="61"/>
        <v>-4139.0399999999991</v>
      </c>
      <c r="AP133" s="32">
        <f t="shared" ca="1" si="61"/>
        <v>-4989.5600000000013</v>
      </c>
      <c r="AQ133" s="32">
        <f t="shared" ca="1" si="61"/>
        <v>-2454.3900000000012</v>
      </c>
      <c r="AR133" s="32">
        <f t="shared" ca="1" si="60"/>
        <v>-4488.3999999999978</v>
      </c>
      <c r="AS133" s="32">
        <f t="shared" ca="1" si="60"/>
        <v>-1456.52</v>
      </c>
      <c r="AT133" s="32">
        <f t="shared" ca="1" si="60"/>
        <v>-3167.4000000000015</v>
      </c>
      <c r="AU133" s="32">
        <f t="shared" ca="1" si="60"/>
        <v>-1385.8599999999992</v>
      </c>
      <c r="AV133" s="32">
        <f t="shared" ca="1" si="60"/>
        <v>-3834.9299999999994</v>
      </c>
      <c r="AW133" s="32">
        <f t="shared" ca="1" si="60"/>
        <v>-4177.0000000000009</v>
      </c>
      <c r="AX133" s="32">
        <f t="shared" ca="1" si="62"/>
        <v>-4865.3200000000015</v>
      </c>
      <c r="AY133" s="32">
        <f t="shared" ca="1" si="62"/>
        <v>-9178.2299999999977</v>
      </c>
      <c r="AZ133" s="32">
        <f t="shared" ca="1" si="62"/>
        <v>-4828.3100000000004</v>
      </c>
      <c r="BA133" s="31">
        <f t="shared" ca="1" si="57"/>
        <v>-51.97</v>
      </c>
      <c r="BB133" s="31">
        <f t="shared" ref="BB133:BB145" ca="1" si="65">ROUND(F133*BB$3,2)</f>
        <v>-62.76</v>
      </c>
      <c r="BC133" s="31">
        <f t="shared" ref="BC133:BC145" ca="1" si="66">ROUND(G133*BC$3,2)</f>
        <v>-30.92</v>
      </c>
      <c r="BD133" s="31">
        <f t="shared" ref="BD133:BD145" ca="1" si="67">ROUND(H133*BD$3,2)</f>
        <v>-56.65</v>
      </c>
      <c r="BE133" s="31">
        <f t="shared" ref="BE133:BE145" ca="1" si="68">ROUND(I133*BE$3,2)</f>
        <v>-18.41</v>
      </c>
      <c r="BF133" s="31">
        <f t="shared" ref="BF133:BF145" ca="1" si="69">ROUND(J133*BF$3,2)</f>
        <v>-40.11</v>
      </c>
      <c r="BG133" s="31">
        <f t="shared" ref="BG133:BG145" ca="1" si="70">ROUND(K133*BG$3,2)</f>
        <v>-17.579999999999998</v>
      </c>
      <c r="BH133" s="31">
        <f t="shared" ref="BH133:BH145" ca="1" si="71">ROUND(L133*BH$3,2)</f>
        <v>-48.74</v>
      </c>
      <c r="BI133" s="31">
        <f t="shared" ref="BI133:BI145" ca="1" si="72">ROUND(M133*BI$3,2)</f>
        <v>-53.18</v>
      </c>
      <c r="BJ133" s="31">
        <f t="shared" ref="BJ133:BJ145" ca="1" si="73">ROUND(N133*BJ$3,2)</f>
        <v>-62.05</v>
      </c>
      <c r="BK133" s="31">
        <f t="shared" ref="BK133:BK145" ca="1" si="74">ROUND(O133*BK$3,2)</f>
        <v>-117.27</v>
      </c>
      <c r="BL133" s="31">
        <f t="shared" ref="BL133:BL145" ca="1" si="75">ROUND(P133*BL$3,2)</f>
        <v>-61.8</v>
      </c>
      <c r="BM133" s="32">
        <f t="shared" ca="1" si="58"/>
        <v>-4191.0099999999993</v>
      </c>
      <c r="BN133" s="32">
        <f t="shared" ref="BN133:BN145" ca="1" si="76">AP133+BB133</f>
        <v>-5052.3200000000015</v>
      </c>
      <c r="BO133" s="32">
        <f t="shared" ref="BO133:BO145" ca="1" si="77">AQ133+BC133</f>
        <v>-2485.3100000000013</v>
      </c>
      <c r="BP133" s="32">
        <f t="shared" ref="BP133:BP145" ca="1" si="78">AR133+BD133</f>
        <v>-4545.0499999999975</v>
      </c>
      <c r="BQ133" s="32">
        <f t="shared" ref="BQ133:BQ145" ca="1" si="79">AS133+BE133</f>
        <v>-1474.93</v>
      </c>
      <c r="BR133" s="32">
        <f t="shared" ref="BR133:BR145" ca="1" si="80">AT133+BF133</f>
        <v>-3207.5100000000016</v>
      </c>
      <c r="BS133" s="32">
        <f t="shared" ref="BS133:BS145" ca="1" si="81">AU133+BG133</f>
        <v>-1403.4399999999991</v>
      </c>
      <c r="BT133" s="32">
        <f t="shared" ref="BT133:BT145" ca="1" si="82">AV133+BH133</f>
        <v>-3883.6699999999992</v>
      </c>
      <c r="BU133" s="32">
        <f t="shared" ref="BU133:BU145" ca="1" si="83">AW133+BI133</f>
        <v>-4230.1800000000012</v>
      </c>
      <c r="BV133" s="32">
        <f t="shared" ref="BV133:BV145" ca="1" si="84">AX133+BJ133</f>
        <v>-4927.3700000000017</v>
      </c>
      <c r="BW133" s="32">
        <f t="shared" ref="BW133:BW145" ca="1" si="85">AY133+BK133</f>
        <v>-9295.4999999999982</v>
      </c>
      <c r="BX133" s="32">
        <f t="shared" ref="BX133:BX145" ca="1" si="86">AZ133+BL133</f>
        <v>-4890.1100000000006</v>
      </c>
    </row>
    <row r="134" spans="1:76" x14ac:dyDescent="0.25">
      <c r="A134" t="s">
        <v>517</v>
      </c>
      <c r="B134" s="1" t="s">
        <v>118</v>
      </c>
      <c r="C134" t="str">
        <f t="shared" ca="1" si="63"/>
        <v>TAY1</v>
      </c>
      <c r="D134" t="str">
        <f t="shared" ca="1" si="64"/>
        <v>Taylor Hydro Facility</v>
      </c>
      <c r="E134" s="31">
        <f ca="1">'Module C Corrected'!CW134-'Module C Initial'!CW134</f>
        <v>0</v>
      </c>
      <c r="F134" s="31">
        <f ca="1">'Module C Corrected'!CX134-'Module C Initial'!CX134</f>
        <v>0</v>
      </c>
      <c r="G134" s="31">
        <f ca="1">'Module C Corrected'!CY134-'Module C Initial'!CY134</f>
        <v>0</v>
      </c>
      <c r="H134" s="31">
        <f ca="1">'Module C Corrected'!CZ134-'Module C Initial'!CZ134</f>
        <v>0</v>
      </c>
      <c r="I134" s="31">
        <f ca="1">'Module C Corrected'!DA134-'Module C Initial'!DA134</f>
        <v>-30.009999999999764</v>
      </c>
      <c r="J134" s="31">
        <f ca="1">'Module C Corrected'!DB134-'Module C Initial'!DB134</f>
        <v>-70.499999999999091</v>
      </c>
      <c r="K134" s="31">
        <f ca="1">'Module C Corrected'!DC134-'Module C Initial'!DC134</f>
        <v>-223.54000000000087</v>
      </c>
      <c r="L134" s="31">
        <f ca="1">'Module C Corrected'!DD134-'Module C Initial'!DD134</f>
        <v>-446.20999999999913</v>
      </c>
      <c r="M134" s="31">
        <f ca="1">'Module C Corrected'!DE134-'Module C Initial'!DE134</f>
        <v>-281.18999999999869</v>
      </c>
      <c r="N134" s="31">
        <f ca="1">'Module C Corrected'!DF134-'Module C Initial'!DF134</f>
        <v>-178.19000000000051</v>
      </c>
      <c r="O134" s="31">
        <f ca="1">'Module C Corrected'!DG134-'Module C Initial'!DG134</f>
        <v>0</v>
      </c>
      <c r="P134" s="31">
        <f ca="1">'Module C Corrected'!DH134-'Module C Initial'!DH134</f>
        <v>0</v>
      </c>
      <c r="Q134" s="32">
        <f ca="1">'Module C Corrected'!DI134-'Module C Initial'!DI134</f>
        <v>0</v>
      </c>
      <c r="R134" s="32">
        <f ca="1">'Module C Corrected'!DJ134-'Module C Initial'!DJ134</f>
        <v>0</v>
      </c>
      <c r="S134" s="32">
        <f ca="1">'Module C Corrected'!DK134-'Module C Initial'!DK134</f>
        <v>0</v>
      </c>
      <c r="T134" s="32">
        <f ca="1">'Module C Corrected'!DL134-'Module C Initial'!DL134</f>
        <v>0</v>
      </c>
      <c r="U134" s="32">
        <f ca="1">'Module C Corrected'!DM134-'Module C Initial'!DM134</f>
        <v>-1.5100000000000051</v>
      </c>
      <c r="V134" s="32">
        <f ca="1">'Module C Corrected'!DN134-'Module C Initial'!DN134</f>
        <v>-3.5199999999999818</v>
      </c>
      <c r="W134" s="32">
        <f ca="1">'Module C Corrected'!DO134-'Module C Initial'!DO134</f>
        <v>-11.180000000000007</v>
      </c>
      <c r="X134" s="32">
        <f ca="1">'Module C Corrected'!DP134-'Module C Initial'!DP134</f>
        <v>-22.309999999999974</v>
      </c>
      <c r="Y134" s="32">
        <f ca="1">'Module C Corrected'!DQ134-'Module C Initial'!DQ134</f>
        <v>-14.060000000000002</v>
      </c>
      <c r="Z134" s="32">
        <f ca="1">'Module C Corrected'!DR134-'Module C Initial'!DR134</f>
        <v>-8.9099999999999966</v>
      </c>
      <c r="AA134" s="32">
        <f ca="1">'Module C Corrected'!DS134-'Module C Initial'!DS134</f>
        <v>0</v>
      </c>
      <c r="AB134" s="32">
        <f ca="1">'Module C Corrected'!DT134-'Module C Initial'!DT134</f>
        <v>0</v>
      </c>
      <c r="AC134" s="31">
        <f ca="1">'Module C Corrected'!DU134-'Module C Initial'!DU134</f>
        <v>0</v>
      </c>
      <c r="AD134" s="31">
        <f ca="1">'Module C Corrected'!DV134-'Module C Initial'!DV134</f>
        <v>0</v>
      </c>
      <c r="AE134" s="31">
        <f ca="1">'Module C Corrected'!DW134-'Module C Initial'!DW134</f>
        <v>0</v>
      </c>
      <c r="AF134" s="31">
        <f ca="1">'Module C Corrected'!DX134-'Module C Initial'!DX134</f>
        <v>0</v>
      </c>
      <c r="AG134" s="31">
        <f ca="1">'Module C Corrected'!DY134-'Module C Initial'!DY134</f>
        <v>-7.9000000000000341</v>
      </c>
      <c r="AH134" s="31">
        <f ca="1">'Module C Corrected'!DZ134-'Module C Initial'!DZ134</f>
        <v>-18.400000000000091</v>
      </c>
      <c r="AI134" s="31">
        <f ca="1">'Module C Corrected'!EA134-'Module C Initial'!EA134</f>
        <v>-57.819999999999936</v>
      </c>
      <c r="AJ134" s="31">
        <f ca="1">'Module C Corrected'!EB134-'Module C Initial'!EB134</f>
        <v>-114.38000000000011</v>
      </c>
      <c r="AK134" s="31">
        <f ca="1">'Module C Corrected'!EC134-'Module C Initial'!EC134</f>
        <v>-71.419999999999959</v>
      </c>
      <c r="AL134" s="31">
        <f ca="1">'Module C Corrected'!ED134-'Module C Initial'!ED134</f>
        <v>-44.860000000000014</v>
      </c>
      <c r="AM134" s="31">
        <f ca="1">'Module C Corrected'!EE134-'Module C Initial'!EE134</f>
        <v>0</v>
      </c>
      <c r="AN134" s="31">
        <f ca="1">'Module C Corrected'!EF134-'Module C Initial'!EF134</f>
        <v>0</v>
      </c>
      <c r="AO134" s="32">
        <f t="shared" ca="1" si="61"/>
        <v>0</v>
      </c>
      <c r="AP134" s="32">
        <f t="shared" ca="1" si="61"/>
        <v>0</v>
      </c>
      <c r="AQ134" s="32">
        <f t="shared" ca="1" si="61"/>
        <v>0</v>
      </c>
      <c r="AR134" s="32">
        <f t="shared" ca="1" si="60"/>
        <v>0</v>
      </c>
      <c r="AS134" s="32">
        <f t="shared" ca="1" si="60"/>
        <v>-39.419999999999803</v>
      </c>
      <c r="AT134" s="32">
        <f t="shared" ca="1" si="60"/>
        <v>-92.419999999999163</v>
      </c>
      <c r="AU134" s="32">
        <f t="shared" ca="1" si="60"/>
        <v>-292.54000000000082</v>
      </c>
      <c r="AV134" s="32">
        <f t="shared" ca="1" si="60"/>
        <v>-582.89999999999918</v>
      </c>
      <c r="AW134" s="32">
        <f t="shared" ca="1" si="60"/>
        <v>-366.66999999999865</v>
      </c>
      <c r="AX134" s="32">
        <f t="shared" ca="1" si="62"/>
        <v>-231.96000000000052</v>
      </c>
      <c r="AY134" s="32">
        <f t="shared" ca="1" si="62"/>
        <v>0</v>
      </c>
      <c r="AZ134" s="32">
        <f t="shared" ca="1" si="62"/>
        <v>0</v>
      </c>
      <c r="BA134" s="31">
        <f t="shared" ref="BA134:BA145" ca="1" si="87">ROUND(E134*BA$3,2)</f>
        <v>0</v>
      </c>
      <c r="BB134" s="31">
        <f t="shared" ca="1" si="65"/>
        <v>0</v>
      </c>
      <c r="BC134" s="31">
        <f t="shared" ca="1" si="66"/>
        <v>0</v>
      </c>
      <c r="BD134" s="31">
        <f t="shared" ca="1" si="67"/>
        <v>0</v>
      </c>
      <c r="BE134" s="31">
        <f t="shared" ca="1" si="68"/>
        <v>-0.5</v>
      </c>
      <c r="BF134" s="31">
        <f t="shared" ca="1" si="69"/>
        <v>-1.17</v>
      </c>
      <c r="BG134" s="31">
        <f t="shared" ca="1" si="70"/>
        <v>-3.71</v>
      </c>
      <c r="BH134" s="31">
        <f t="shared" ca="1" si="71"/>
        <v>-7.41</v>
      </c>
      <c r="BI134" s="31">
        <f t="shared" ca="1" si="72"/>
        <v>-4.67</v>
      </c>
      <c r="BJ134" s="31">
        <f t="shared" ca="1" si="73"/>
        <v>-2.96</v>
      </c>
      <c r="BK134" s="31">
        <f t="shared" ca="1" si="74"/>
        <v>0</v>
      </c>
      <c r="BL134" s="31">
        <f t="shared" ca="1" si="75"/>
        <v>0</v>
      </c>
      <c r="BM134" s="32">
        <f t="shared" ref="BM134:BM145" ca="1" si="88">AO134+BA134</f>
        <v>0</v>
      </c>
      <c r="BN134" s="32">
        <f t="shared" ca="1" si="76"/>
        <v>0</v>
      </c>
      <c r="BO134" s="32">
        <f t="shared" ca="1" si="77"/>
        <v>0</v>
      </c>
      <c r="BP134" s="32">
        <f t="shared" ca="1" si="78"/>
        <v>0</v>
      </c>
      <c r="BQ134" s="32">
        <f t="shared" ca="1" si="79"/>
        <v>-39.919999999999803</v>
      </c>
      <c r="BR134" s="32">
        <f t="shared" ca="1" si="80"/>
        <v>-93.589999999999165</v>
      </c>
      <c r="BS134" s="32">
        <f t="shared" ca="1" si="81"/>
        <v>-296.2500000000008</v>
      </c>
      <c r="BT134" s="32">
        <f t="shared" ca="1" si="82"/>
        <v>-590.30999999999915</v>
      </c>
      <c r="BU134" s="32">
        <f t="shared" ca="1" si="83"/>
        <v>-371.33999999999867</v>
      </c>
      <c r="BV134" s="32">
        <f t="shared" ca="1" si="84"/>
        <v>-234.92000000000053</v>
      </c>
      <c r="BW134" s="32">
        <f t="shared" ca="1" si="85"/>
        <v>0</v>
      </c>
      <c r="BX134" s="32">
        <f t="shared" ca="1" si="86"/>
        <v>0</v>
      </c>
    </row>
    <row r="135" spans="1:76" x14ac:dyDescent="0.25">
      <c r="A135" t="s">
        <v>517</v>
      </c>
      <c r="B135" s="1" t="s">
        <v>306</v>
      </c>
      <c r="C135" t="str">
        <f t="shared" ca="1" si="63"/>
        <v>TAY2</v>
      </c>
      <c r="D135" t="str">
        <f t="shared" ca="1" si="64"/>
        <v>Taylor Wind Facility</v>
      </c>
      <c r="E135" s="31">
        <f ca="1">'Module C Corrected'!CW135-'Module C Initial'!CW135</f>
        <v>158.9399999999996</v>
      </c>
      <c r="F135" s="31">
        <f ca="1">'Module C Corrected'!CX135-'Module C Initial'!CX135</f>
        <v>135.78999999999996</v>
      </c>
      <c r="G135" s="31">
        <f ca="1">'Module C Corrected'!CY135-'Module C Initial'!CY135</f>
        <v>68.639999999999986</v>
      </c>
      <c r="H135" s="31">
        <f ca="1">'Module C Corrected'!CZ135-'Module C Initial'!CZ135</f>
        <v>131.61999999999989</v>
      </c>
      <c r="I135" s="31">
        <f ca="1">'Module C Corrected'!DA135-'Module C Initial'!DA135</f>
        <v>57.009999999999991</v>
      </c>
      <c r="J135" s="31">
        <f ca="1">'Module C Corrected'!DB135-'Module C Initial'!DB135</f>
        <v>102.25000000000045</v>
      </c>
      <c r="K135" s="31">
        <f ca="1">'Module C Corrected'!DC135-'Module C Initial'!DC135</f>
        <v>0</v>
      </c>
      <c r="L135" s="31">
        <f ca="1">'Module C Corrected'!DD135-'Module C Initial'!DD135</f>
        <v>0</v>
      </c>
      <c r="M135" s="31">
        <f ca="1">'Module C Corrected'!DE135-'Module C Initial'!DE135</f>
        <v>0</v>
      </c>
      <c r="N135" s="31">
        <f ca="1">'Module C Corrected'!DF135-'Module C Initial'!DF135</f>
        <v>0</v>
      </c>
      <c r="O135" s="31">
        <f ca="1">'Module C Corrected'!DG135-'Module C Initial'!DG135</f>
        <v>0</v>
      </c>
      <c r="P135" s="31">
        <f ca="1">'Module C Corrected'!DH135-'Module C Initial'!DH135</f>
        <v>0</v>
      </c>
      <c r="Q135" s="32">
        <f ca="1">'Module C Corrected'!DI135-'Module C Initial'!DI135</f>
        <v>7.9400000000000119</v>
      </c>
      <c r="R135" s="32">
        <f ca="1">'Module C Corrected'!DJ135-'Module C Initial'!DJ135</f>
        <v>6.7900000000000063</v>
      </c>
      <c r="S135" s="32">
        <f ca="1">'Module C Corrected'!DK135-'Module C Initial'!DK135</f>
        <v>3.4299999999999997</v>
      </c>
      <c r="T135" s="32">
        <f ca="1">'Module C Corrected'!DL135-'Module C Initial'!DL135</f>
        <v>6.5799999999999983</v>
      </c>
      <c r="U135" s="32">
        <f ca="1">'Module C Corrected'!DM135-'Module C Initial'!DM135</f>
        <v>2.8500000000000014</v>
      </c>
      <c r="V135" s="32">
        <f ca="1">'Module C Corrected'!DN135-'Module C Initial'!DN135</f>
        <v>5.1099999999999994</v>
      </c>
      <c r="W135" s="32">
        <f ca="1">'Module C Corrected'!DO135-'Module C Initial'!DO135</f>
        <v>0</v>
      </c>
      <c r="X135" s="32">
        <f ca="1">'Module C Corrected'!DP135-'Module C Initial'!DP135</f>
        <v>0</v>
      </c>
      <c r="Y135" s="32">
        <f ca="1">'Module C Corrected'!DQ135-'Module C Initial'!DQ135</f>
        <v>0</v>
      </c>
      <c r="Z135" s="32">
        <f ca="1">'Module C Corrected'!DR135-'Module C Initial'!DR135</f>
        <v>0</v>
      </c>
      <c r="AA135" s="32">
        <f ca="1">'Module C Corrected'!DS135-'Module C Initial'!DS135</f>
        <v>0</v>
      </c>
      <c r="AB135" s="32">
        <f ca="1">'Module C Corrected'!DT135-'Module C Initial'!DT135</f>
        <v>0</v>
      </c>
      <c r="AC135" s="31">
        <f ca="1">'Module C Corrected'!DU135-'Module C Initial'!DU135</f>
        <v>43.279999999999973</v>
      </c>
      <c r="AD135" s="31">
        <f ca="1">'Module C Corrected'!DV135-'Module C Initial'!DV135</f>
        <v>36.660000000000025</v>
      </c>
      <c r="AE135" s="31">
        <f ca="1">'Module C Corrected'!DW135-'Module C Initial'!DW135</f>
        <v>18.379999999999995</v>
      </c>
      <c r="AF135" s="31">
        <f ca="1">'Module C Corrected'!DX135-'Module C Initial'!DX135</f>
        <v>34.949999999999989</v>
      </c>
      <c r="AG135" s="31">
        <f ca="1">'Module C Corrected'!DY135-'Module C Initial'!DY135</f>
        <v>15</v>
      </c>
      <c r="AH135" s="31">
        <f ca="1">'Module C Corrected'!DZ135-'Module C Initial'!DZ135</f>
        <v>26.680000000000007</v>
      </c>
      <c r="AI135" s="31">
        <f ca="1">'Module C Corrected'!EA135-'Module C Initial'!EA135</f>
        <v>0</v>
      </c>
      <c r="AJ135" s="31">
        <f ca="1">'Module C Corrected'!EB135-'Module C Initial'!EB135</f>
        <v>0</v>
      </c>
      <c r="AK135" s="31">
        <f ca="1">'Module C Corrected'!EC135-'Module C Initial'!EC135</f>
        <v>0</v>
      </c>
      <c r="AL135" s="31">
        <f ca="1">'Module C Corrected'!ED135-'Module C Initial'!ED135</f>
        <v>0</v>
      </c>
      <c r="AM135" s="31">
        <f ca="1">'Module C Corrected'!EE135-'Module C Initial'!EE135</f>
        <v>0</v>
      </c>
      <c r="AN135" s="31">
        <f ca="1">'Module C Corrected'!EF135-'Module C Initial'!EF135</f>
        <v>0</v>
      </c>
      <c r="AO135" s="32">
        <f t="shared" ca="1" si="61"/>
        <v>210.15999999999957</v>
      </c>
      <c r="AP135" s="32">
        <f t="shared" ca="1" si="61"/>
        <v>179.24</v>
      </c>
      <c r="AQ135" s="32">
        <f t="shared" ca="1" si="61"/>
        <v>90.449999999999989</v>
      </c>
      <c r="AR135" s="32">
        <f t="shared" ca="1" si="60"/>
        <v>173.14999999999986</v>
      </c>
      <c r="AS135" s="32">
        <f t="shared" ca="1" si="60"/>
        <v>74.859999999999985</v>
      </c>
      <c r="AT135" s="32">
        <f t="shared" ca="1" si="60"/>
        <v>134.04000000000048</v>
      </c>
      <c r="AU135" s="32">
        <f t="shared" ca="1" si="60"/>
        <v>0</v>
      </c>
      <c r="AV135" s="32">
        <f t="shared" ca="1" si="60"/>
        <v>0</v>
      </c>
      <c r="AW135" s="32">
        <f t="shared" ca="1" si="60"/>
        <v>0</v>
      </c>
      <c r="AX135" s="32">
        <f t="shared" ca="1" si="62"/>
        <v>0</v>
      </c>
      <c r="AY135" s="32">
        <f t="shared" ca="1" si="62"/>
        <v>0</v>
      </c>
      <c r="AZ135" s="32">
        <f t="shared" ca="1" si="62"/>
        <v>0</v>
      </c>
      <c r="BA135" s="31">
        <f t="shared" ca="1" si="87"/>
        <v>2.64</v>
      </c>
      <c r="BB135" s="31">
        <f t="shared" ca="1" si="65"/>
        <v>2.25</v>
      </c>
      <c r="BC135" s="31">
        <f t="shared" ca="1" si="66"/>
        <v>1.1399999999999999</v>
      </c>
      <c r="BD135" s="31">
        <f t="shared" ca="1" si="67"/>
        <v>2.19</v>
      </c>
      <c r="BE135" s="31">
        <f t="shared" ca="1" si="68"/>
        <v>0.95</v>
      </c>
      <c r="BF135" s="31">
        <f t="shared" ca="1" si="69"/>
        <v>1.7</v>
      </c>
      <c r="BG135" s="31">
        <f t="shared" ca="1" si="70"/>
        <v>0</v>
      </c>
      <c r="BH135" s="31">
        <f t="shared" ca="1" si="71"/>
        <v>0</v>
      </c>
      <c r="BI135" s="31">
        <f t="shared" ca="1" si="72"/>
        <v>0</v>
      </c>
      <c r="BJ135" s="31">
        <f t="shared" ca="1" si="73"/>
        <v>0</v>
      </c>
      <c r="BK135" s="31">
        <f t="shared" ca="1" si="74"/>
        <v>0</v>
      </c>
      <c r="BL135" s="31">
        <f t="shared" ca="1" si="75"/>
        <v>0</v>
      </c>
      <c r="BM135" s="32">
        <f t="shared" ca="1" si="88"/>
        <v>212.79999999999956</v>
      </c>
      <c r="BN135" s="32">
        <f t="shared" ca="1" si="76"/>
        <v>181.49</v>
      </c>
      <c r="BO135" s="32">
        <f t="shared" ca="1" si="77"/>
        <v>91.589999999999989</v>
      </c>
      <c r="BP135" s="32">
        <f t="shared" ca="1" si="78"/>
        <v>175.33999999999986</v>
      </c>
      <c r="BQ135" s="32">
        <f t="shared" ca="1" si="79"/>
        <v>75.809999999999988</v>
      </c>
      <c r="BR135" s="32">
        <f t="shared" ca="1" si="80"/>
        <v>135.74000000000046</v>
      </c>
      <c r="BS135" s="32">
        <f t="shared" ca="1" si="81"/>
        <v>0</v>
      </c>
      <c r="BT135" s="32">
        <f t="shared" ca="1" si="82"/>
        <v>0</v>
      </c>
      <c r="BU135" s="32">
        <f t="shared" ca="1" si="83"/>
        <v>0</v>
      </c>
      <c r="BV135" s="32">
        <f t="shared" ca="1" si="84"/>
        <v>0</v>
      </c>
      <c r="BW135" s="32">
        <f t="shared" ca="1" si="85"/>
        <v>0</v>
      </c>
      <c r="BX135" s="32">
        <f t="shared" ca="1" si="86"/>
        <v>0</v>
      </c>
    </row>
    <row r="136" spans="1:76" x14ac:dyDescent="0.25">
      <c r="A136" t="s">
        <v>445</v>
      </c>
      <c r="B136" s="1" t="s">
        <v>141</v>
      </c>
      <c r="C136" t="str">
        <f t="shared" ca="1" si="63"/>
        <v>TC01</v>
      </c>
      <c r="D136" t="str">
        <f t="shared" ca="1" si="64"/>
        <v>Carseland Industrial System</v>
      </c>
      <c r="E136" s="31">
        <f ca="1">'Module C Corrected'!CW136-'Module C Initial'!CW136</f>
        <v>-9.9999999947613105E-3</v>
      </c>
      <c r="F136" s="31">
        <f ca="1">'Module C Corrected'!CX136-'Module C Initial'!CX136</f>
        <v>0</v>
      </c>
      <c r="G136" s="31">
        <f ca="1">'Module C Corrected'!CY136-'Module C Initial'!CY136</f>
        <v>0</v>
      </c>
      <c r="H136" s="31">
        <f ca="1">'Module C Corrected'!CZ136-'Module C Initial'!CZ136</f>
        <v>9.9999999947613105E-3</v>
      </c>
      <c r="I136" s="31">
        <f ca="1">'Module C Corrected'!DA136-'Module C Initial'!DA136</f>
        <v>0</v>
      </c>
      <c r="J136" s="31">
        <f ca="1">'Module C Corrected'!DB136-'Module C Initial'!DB136</f>
        <v>9.9999999947613105E-3</v>
      </c>
      <c r="K136" s="31">
        <f ca="1">'Module C Corrected'!DC136-'Module C Initial'!DC136</f>
        <v>0</v>
      </c>
      <c r="L136" s="31">
        <f ca="1">'Module C Corrected'!DD136-'Module C Initial'!DD136</f>
        <v>0</v>
      </c>
      <c r="M136" s="31">
        <f ca="1">'Module C Corrected'!DE136-'Module C Initial'!DE136</f>
        <v>0</v>
      </c>
      <c r="N136" s="31">
        <f ca="1">'Module C Corrected'!DF136-'Module C Initial'!DF136</f>
        <v>0</v>
      </c>
      <c r="O136" s="31">
        <f ca="1">'Module C Corrected'!DG136-'Module C Initial'!DG136</f>
        <v>0</v>
      </c>
      <c r="P136" s="31">
        <f ca="1">'Module C Corrected'!DH136-'Module C Initial'!DH136</f>
        <v>0</v>
      </c>
      <c r="Q136" s="32">
        <f ca="1">'Module C Corrected'!DI136-'Module C Initial'!DI136</f>
        <v>0</v>
      </c>
      <c r="R136" s="32">
        <f ca="1">'Module C Corrected'!DJ136-'Module C Initial'!DJ136</f>
        <v>0</v>
      </c>
      <c r="S136" s="32">
        <f ca="1">'Module C Corrected'!DK136-'Module C Initial'!DK136</f>
        <v>0</v>
      </c>
      <c r="T136" s="32">
        <f ca="1">'Module C Corrected'!DL136-'Module C Initial'!DL136</f>
        <v>0</v>
      </c>
      <c r="U136" s="32">
        <f ca="1">'Module C Corrected'!DM136-'Module C Initial'!DM136</f>
        <v>0</v>
      </c>
      <c r="V136" s="32">
        <f ca="1">'Module C Corrected'!DN136-'Module C Initial'!DN136</f>
        <v>0</v>
      </c>
      <c r="W136" s="32">
        <f ca="1">'Module C Corrected'!DO136-'Module C Initial'!DO136</f>
        <v>0</v>
      </c>
      <c r="X136" s="32">
        <f ca="1">'Module C Corrected'!DP136-'Module C Initial'!DP136</f>
        <v>0</v>
      </c>
      <c r="Y136" s="32">
        <f ca="1">'Module C Corrected'!DQ136-'Module C Initial'!DQ136</f>
        <v>0</v>
      </c>
      <c r="Z136" s="32">
        <f ca="1">'Module C Corrected'!DR136-'Module C Initial'!DR136</f>
        <v>0</v>
      </c>
      <c r="AA136" s="32">
        <f ca="1">'Module C Corrected'!DS136-'Module C Initial'!DS136</f>
        <v>0</v>
      </c>
      <c r="AB136" s="32">
        <f ca="1">'Module C Corrected'!DT136-'Module C Initial'!DT136</f>
        <v>0</v>
      </c>
      <c r="AC136" s="31">
        <f ca="1">'Module C Corrected'!DU136-'Module C Initial'!DU136</f>
        <v>-9.9999999983992893E-3</v>
      </c>
      <c r="AD136" s="31">
        <f ca="1">'Module C Corrected'!DV136-'Module C Initial'!DV136</f>
        <v>0</v>
      </c>
      <c r="AE136" s="31">
        <f ca="1">'Module C Corrected'!DW136-'Module C Initial'!DW136</f>
        <v>0</v>
      </c>
      <c r="AF136" s="31">
        <f ca="1">'Module C Corrected'!DX136-'Module C Initial'!DX136</f>
        <v>0</v>
      </c>
      <c r="AG136" s="31">
        <f ca="1">'Module C Corrected'!DY136-'Module C Initial'!DY136</f>
        <v>0</v>
      </c>
      <c r="AH136" s="31">
        <f ca="1">'Module C Corrected'!DZ136-'Module C Initial'!DZ136</f>
        <v>1.0000000000218279E-2</v>
      </c>
      <c r="AI136" s="31">
        <f ca="1">'Module C Corrected'!EA136-'Module C Initial'!EA136</f>
        <v>0</v>
      </c>
      <c r="AJ136" s="31">
        <f ca="1">'Module C Corrected'!EB136-'Module C Initial'!EB136</f>
        <v>0</v>
      </c>
      <c r="AK136" s="31">
        <f ca="1">'Module C Corrected'!EC136-'Module C Initial'!EC136</f>
        <v>0</v>
      </c>
      <c r="AL136" s="31">
        <f ca="1">'Module C Corrected'!ED136-'Module C Initial'!ED136</f>
        <v>0</v>
      </c>
      <c r="AM136" s="31">
        <f ca="1">'Module C Corrected'!EE136-'Module C Initial'!EE136</f>
        <v>0</v>
      </c>
      <c r="AN136" s="31">
        <f ca="1">'Module C Corrected'!EF136-'Module C Initial'!EF136</f>
        <v>0</v>
      </c>
      <c r="AO136" s="32">
        <f t="shared" ca="1" si="61"/>
        <v>-1.99999999931606E-2</v>
      </c>
      <c r="AP136" s="32">
        <f t="shared" ca="1" si="61"/>
        <v>0</v>
      </c>
      <c r="AQ136" s="32">
        <f t="shared" ca="1" si="61"/>
        <v>0</v>
      </c>
      <c r="AR136" s="32">
        <f t="shared" ca="1" si="60"/>
        <v>9.9999999947613105E-3</v>
      </c>
      <c r="AS136" s="32">
        <f t="shared" ca="1" si="60"/>
        <v>0</v>
      </c>
      <c r="AT136" s="32">
        <f t="shared" ca="1" si="60"/>
        <v>1.9999999994979589E-2</v>
      </c>
      <c r="AU136" s="32">
        <f t="shared" ca="1" si="60"/>
        <v>0</v>
      </c>
      <c r="AV136" s="32">
        <f t="shared" ca="1" si="60"/>
        <v>0</v>
      </c>
      <c r="AW136" s="32">
        <f t="shared" ca="1" si="60"/>
        <v>0</v>
      </c>
      <c r="AX136" s="32">
        <f t="shared" ca="1" si="62"/>
        <v>0</v>
      </c>
      <c r="AY136" s="32">
        <f t="shared" ca="1" si="62"/>
        <v>0</v>
      </c>
      <c r="AZ136" s="32">
        <f t="shared" ca="1" si="62"/>
        <v>0</v>
      </c>
      <c r="BA136" s="31">
        <f t="shared" ca="1" si="87"/>
        <v>0</v>
      </c>
      <c r="BB136" s="31">
        <f t="shared" ca="1" si="65"/>
        <v>0</v>
      </c>
      <c r="BC136" s="31">
        <f t="shared" ca="1" si="66"/>
        <v>0</v>
      </c>
      <c r="BD136" s="31">
        <f t="shared" ca="1" si="67"/>
        <v>0</v>
      </c>
      <c r="BE136" s="31">
        <f t="shared" ca="1" si="68"/>
        <v>0</v>
      </c>
      <c r="BF136" s="31">
        <f t="shared" ca="1" si="69"/>
        <v>0</v>
      </c>
      <c r="BG136" s="31">
        <f t="shared" ca="1" si="70"/>
        <v>0</v>
      </c>
      <c r="BH136" s="31">
        <f t="shared" ca="1" si="71"/>
        <v>0</v>
      </c>
      <c r="BI136" s="31">
        <f t="shared" ca="1" si="72"/>
        <v>0</v>
      </c>
      <c r="BJ136" s="31">
        <f t="shared" ca="1" si="73"/>
        <v>0</v>
      </c>
      <c r="BK136" s="31">
        <f t="shared" ca="1" si="74"/>
        <v>0</v>
      </c>
      <c r="BL136" s="31">
        <f t="shared" ca="1" si="75"/>
        <v>0</v>
      </c>
      <c r="BM136" s="32">
        <f t="shared" ca="1" si="88"/>
        <v>-1.99999999931606E-2</v>
      </c>
      <c r="BN136" s="32">
        <f t="shared" ca="1" si="76"/>
        <v>0</v>
      </c>
      <c r="BO136" s="32">
        <f t="shared" ca="1" si="77"/>
        <v>0</v>
      </c>
      <c r="BP136" s="32">
        <f t="shared" ca="1" si="78"/>
        <v>9.9999999947613105E-3</v>
      </c>
      <c r="BQ136" s="32">
        <f t="shared" ca="1" si="79"/>
        <v>0</v>
      </c>
      <c r="BR136" s="32">
        <f t="shared" ca="1" si="80"/>
        <v>1.9999999994979589E-2</v>
      </c>
      <c r="BS136" s="32">
        <f t="shared" ca="1" si="81"/>
        <v>0</v>
      </c>
      <c r="BT136" s="32">
        <f t="shared" ca="1" si="82"/>
        <v>0</v>
      </c>
      <c r="BU136" s="32">
        <f t="shared" ca="1" si="83"/>
        <v>0</v>
      </c>
      <c r="BV136" s="32">
        <f t="shared" ca="1" si="84"/>
        <v>0</v>
      </c>
      <c r="BW136" s="32">
        <f t="shared" ca="1" si="85"/>
        <v>0</v>
      </c>
      <c r="BX136" s="32">
        <f t="shared" ca="1" si="86"/>
        <v>0</v>
      </c>
    </row>
    <row r="137" spans="1:76" x14ac:dyDescent="0.25">
      <c r="A137" t="s">
        <v>445</v>
      </c>
      <c r="B137" s="1" t="s">
        <v>142</v>
      </c>
      <c r="C137" t="str">
        <f t="shared" ca="1" si="63"/>
        <v>TC02</v>
      </c>
      <c r="D137" t="str">
        <f t="shared" ca="1" si="64"/>
        <v>Redwater Industrial System</v>
      </c>
      <c r="E137" s="31">
        <f ca="1">'Module C Corrected'!CW137-'Module C Initial'!CW137</f>
        <v>871.95999999999958</v>
      </c>
      <c r="F137" s="31">
        <f ca="1">'Module C Corrected'!CX137-'Module C Initial'!CX137</f>
        <v>1255.5499999999884</v>
      </c>
      <c r="G137" s="31">
        <f ca="1">'Module C Corrected'!CY137-'Module C Initial'!CY137</f>
        <v>441.48999999999796</v>
      </c>
      <c r="H137" s="31">
        <f ca="1">'Module C Corrected'!CZ137-'Module C Initial'!CZ137</f>
        <v>442.88000000000102</v>
      </c>
      <c r="I137" s="31">
        <f ca="1">'Module C Corrected'!DA137-'Module C Initial'!DA137</f>
        <v>275.79000000000087</v>
      </c>
      <c r="J137" s="31">
        <f ca="1">'Module C Corrected'!DB137-'Module C Initial'!DB137</f>
        <v>601.99000000000524</v>
      </c>
      <c r="K137" s="31">
        <f ca="1">'Module C Corrected'!DC137-'Module C Initial'!DC137</f>
        <v>514.66000000000349</v>
      </c>
      <c r="L137" s="31">
        <f ca="1">'Module C Corrected'!DD137-'Module C Initial'!DD137</f>
        <v>1012.0600000000122</v>
      </c>
      <c r="M137" s="31">
        <f ca="1">'Module C Corrected'!DE137-'Module C Initial'!DE137</f>
        <v>681.9800000000032</v>
      </c>
      <c r="N137" s="31">
        <f ca="1">'Module C Corrected'!DF137-'Module C Initial'!DF137</f>
        <v>571.7300000000032</v>
      </c>
      <c r="O137" s="31">
        <f ca="1">'Module C Corrected'!DG137-'Module C Initial'!DG137</f>
        <v>1077.0399999999936</v>
      </c>
      <c r="P137" s="31">
        <f ca="1">'Module C Corrected'!DH137-'Module C Initial'!DH137</f>
        <v>496.11000000000058</v>
      </c>
      <c r="Q137" s="32">
        <f ca="1">'Module C Corrected'!DI137-'Module C Initial'!DI137</f>
        <v>43.599999999999994</v>
      </c>
      <c r="R137" s="32">
        <f ca="1">'Module C Corrected'!DJ137-'Module C Initial'!DJ137</f>
        <v>62.769999999999982</v>
      </c>
      <c r="S137" s="32">
        <f ca="1">'Module C Corrected'!DK137-'Module C Initial'!DK137</f>
        <v>22.080000000000013</v>
      </c>
      <c r="T137" s="32">
        <f ca="1">'Module C Corrected'!DL137-'Module C Initial'!DL137</f>
        <v>22.150000000000034</v>
      </c>
      <c r="U137" s="32">
        <f ca="1">'Module C Corrected'!DM137-'Module C Initial'!DM137</f>
        <v>13.789999999999992</v>
      </c>
      <c r="V137" s="32">
        <f ca="1">'Module C Corrected'!DN137-'Module C Initial'!DN137</f>
        <v>30.100000000000023</v>
      </c>
      <c r="W137" s="32">
        <f ca="1">'Module C Corrected'!DO137-'Module C Initial'!DO137</f>
        <v>25.729999999999961</v>
      </c>
      <c r="X137" s="32">
        <f ca="1">'Module C Corrected'!DP137-'Module C Initial'!DP137</f>
        <v>50.600000000000023</v>
      </c>
      <c r="Y137" s="32">
        <f ca="1">'Module C Corrected'!DQ137-'Module C Initial'!DQ137</f>
        <v>34.100000000000023</v>
      </c>
      <c r="Z137" s="32">
        <f ca="1">'Module C Corrected'!DR137-'Module C Initial'!DR137</f>
        <v>28.589999999999989</v>
      </c>
      <c r="AA137" s="32">
        <f ca="1">'Module C Corrected'!DS137-'Module C Initial'!DS137</f>
        <v>53.859999999999985</v>
      </c>
      <c r="AB137" s="32">
        <f ca="1">'Module C Corrected'!DT137-'Module C Initial'!DT137</f>
        <v>24.800000000000011</v>
      </c>
      <c r="AC137" s="31">
        <f ca="1">'Module C Corrected'!DU137-'Module C Initial'!DU137</f>
        <v>237.44000000000005</v>
      </c>
      <c r="AD137" s="31">
        <f ca="1">'Module C Corrected'!DV137-'Module C Initial'!DV137</f>
        <v>338.9699999999998</v>
      </c>
      <c r="AE137" s="31">
        <f ca="1">'Module C Corrected'!DW137-'Module C Initial'!DW137</f>
        <v>118.26000000000005</v>
      </c>
      <c r="AF137" s="31">
        <f ca="1">'Module C Corrected'!DX137-'Module C Initial'!DX137</f>
        <v>117.59999999999991</v>
      </c>
      <c r="AG137" s="31">
        <f ca="1">'Module C Corrected'!DY137-'Module C Initial'!DY137</f>
        <v>72.6099999999999</v>
      </c>
      <c r="AH137" s="31">
        <f ca="1">'Module C Corrected'!DZ137-'Module C Initial'!DZ137</f>
        <v>157.07000000000016</v>
      </c>
      <c r="AI137" s="31">
        <f ca="1">'Module C Corrected'!EA137-'Module C Initial'!EA137</f>
        <v>133.12999999999988</v>
      </c>
      <c r="AJ137" s="31">
        <f ca="1">'Module C Corrected'!EB137-'Module C Initial'!EB137</f>
        <v>259.43000000000029</v>
      </c>
      <c r="AK137" s="31">
        <f ca="1">'Module C Corrected'!EC137-'Module C Initial'!EC137</f>
        <v>173.22000000000003</v>
      </c>
      <c r="AL137" s="31">
        <f ca="1">'Module C Corrected'!ED137-'Module C Initial'!ED137</f>
        <v>143.91999999999996</v>
      </c>
      <c r="AM137" s="31">
        <f ca="1">'Module C Corrected'!EE137-'Module C Initial'!EE137</f>
        <v>268.62</v>
      </c>
      <c r="AN137" s="31">
        <f ca="1">'Module C Corrected'!EF137-'Module C Initial'!EF137</f>
        <v>122.61000000000001</v>
      </c>
      <c r="AO137" s="32">
        <f t="shared" ca="1" si="61"/>
        <v>1152.9999999999995</v>
      </c>
      <c r="AP137" s="32">
        <f t="shared" ca="1" si="61"/>
        <v>1657.2899999999881</v>
      </c>
      <c r="AQ137" s="32">
        <f t="shared" ca="1" si="61"/>
        <v>581.82999999999811</v>
      </c>
      <c r="AR137" s="32">
        <f t="shared" ca="1" si="60"/>
        <v>582.63000000000102</v>
      </c>
      <c r="AS137" s="32">
        <f t="shared" ca="1" si="60"/>
        <v>362.19000000000074</v>
      </c>
      <c r="AT137" s="32">
        <f t="shared" ca="1" si="60"/>
        <v>789.16000000000543</v>
      </c>
      <c r="AU137" s="32">
        <f t="shared" ca="1" si="60"/>
        <v>673.52000000000339</v>
      </c>
      <c r="AV137" s="32">
        <f t="shared" ca="1" si="60"/>
        <v>1322.0900000000124</v>
      </c>
      <c r="AW137" s="32">
        <f t="shared" ca="1" si="60"/>
        <v>889.30000000000325</v>
      </c>
      <c r="AX137" s="32">
        <f t="shared" ca="1" si="62"/>
        <v>744.24000000000319</v>
      </c>
      <c r="AY137" s="32">
        <f t="shared" ca="1" si="62"/>
        <v>1399.5199999999936</v>
      </c>
      <c r="AZ137" s="32">
        <f t="shared" ca="1" si="62"/>
        <v>643.52000000000055</v>
      </c>
      <c r="BA137" s="31">
        <f t="shared" ca="1" si="87"/>
        <v>14.48</v>
      </c>
      <c r="BB137" s="31">
        <f t="shared" ca="1" si="65"/>
        <v>20.85</v>
      </c>
      <c r="BC137" s="31">
        <f t="shared" ca="1" si="66"/>
        <v>7.33</v>
      </c>
      <c r="BD137" s="31">
        <f t="shared" ca="1" si="67"/>
        <v>7.35</v>
      </c>
      <c r="BE137" s="31">
        <f t="shared" ca="1" si="68"/>
        <v>4.58</v>
      </c>
      <c r="BF137" s="31">
        <f t="shared" ca="1" si="69"/>
        <v>9.99</v>
      </c>
      <c r="BG137" s="31">
        <f t="shared" ca="1" si="70"/>
        <v>8.5399999999999991</v>
      </c>
      <c r="BH137" s="31">
        <f t="shared" ca="1" si="71"/>
        <v>16.8</v>
      </c>
      <c r="BI137" s="31">
        <f t="shared" ca="1" si="72"/>
        <v>11.32</v>
      </c>
      <c r="BJ137" s="31">
        <f t="shared" ca="1" si="73"/>
        <v>9.49</v>
      </c>
      <c r="BK137" s="31">
        <f t="shared" ca="1" si="74"/>
        <v>17.88</v>
      </c>
      <c r="BL137" s="31">
        <f t="shared" ca="1" si="75"/>
        <v>8.24</v>
      </c>
      <c r="BM137" s="32">
        <f t="shared" ca="1" si="88"/>
        <v>1167.4799999999996</v>
      </c>
      <c r="BN137" s="32">
        <f t="shared" ca="1" si="76"/>
        <v>1678.139999999988</v>
      </c>
      <c r="BO137" s="32">
        <f t="shared" ca="1" si="77"/>
        <v>589.15999999999815</v>
      </c>
      <c r="BP137" s="32">
        <f t="shared" ca="1" si="78"/>
        <v>589.98000000000104</v>
      </c>
      <c r="BQ137" s="32">
        <f t="shared" ca="1" si="79"/>
        <v>366.77000000000072</v>
      </c>
      <c r="BR137" s="32">
        <f t="shared" ca="1" si="80"/>
        <v>799.15000000000543</v>
      </c>
      <c r="BS137" s="32">
        <f t="shared" ca="1" si="81"/>
        <v>682.06000000000336</v>
      </c>
      <c r="BT137" s="32">
        <f t="shared" ca="1" si="82"/>
        <v>1338.8900000000124</v>
      </c>
      <c r="BU137" s="32">
        <f t="shared" ca="1" si="83"/>
        <v>900.6200000000033</v>
      </c>
      <c r="BV137" s="32">
        <f t="shared" ca="1" si="84"/>
        <v>753.7300000000032</v>
      </c>
      <c r="BW137" s="32">
        <f t="shared" ca="1" si="85"/>
        <v>1417.3999999999937</v>
      </c>
      <c r="BX137" s="32">
        <f t="shared" ca="1" si="86"/>
        <v>651.76000000000056</v>
      </c>
    </row>
    <row r="138" spans="1:76" x14ac:dyDescent="0.25">
      <c r="A138" t="s">
        <v>484</v>
      </c>
      <c r="B138" s="1" t="s">
        <v>144</v>
      </c>
      <c r="C138" t="str">
        <f t="shared" ca="1" si="63"/>
        <v>BCHIMP</v>
      </c>
      <c r="D138" t="str">
        <f t="shared" ca="1" si="64"/>
        <v>Alberta-BC Intertie - Import</v>
      </c>
      <c r="E138" s="31">
        <f ca="1">'Module C Corrected'!CW138-'Module C Initial'!CW138</f>
        <v>-18.309999999999945</v>
      </c>
      <c r="F138" s="31">
        <f ca="1">'Module C Corrected'!CX138-'Module C Initial'!CX138</f>
        <v>-0.76999999999999957</v>
      </c>
      <c r="G138" s="31">
        <f ca="1">'Module C Corrected'!CY138-'Module C Initial'!CY138</f>
        <v>-22.560000000000059</v>
      </c>
      <c r="H138" s="31">
        <f ca="1">'Module C Corrected'!CZ138-'Module C Initial'!CZ138</f>
        <v>-6.5699999999999932</v>
      </c>
      <c r="I138" s="31">
        <f ca="1">'Module C Corrected'!DA138-'Module C Initial'!DA138</f>
        <v>-19.010000000000105</v>
      </c>
      <c r="J138" s="31">
        <f ca="1">'Module C Corrected'!DB138-'Module C Initial'!DB138</f>
        <v>0</v>
      </c>
      <c r="K138" s="31">
        <f ca="1">'Module C Corrected'!DC138-'Module C Initial'!DC138</f>
        <v>-0.52999999999999758</v>
      </c>
      <c r="L138" s="31">
        <f ca="1">'Module C Corrected'!DD138-'Module C Initial'!DD138</f>
        <v>-4.9700000000000273</v>
      </c>
      <c r="M138" s="31">
        <f ca="1">'Module C Corrected'!DE138-'Module C Initial'!DE138</f>
        <v>-0.52000000000000135</v>
      </c>
      <c r="N138" s="31">
        <f ca="1">'Module C Corrected'!DF138-'Module C Initial'!DF138</f>
        <v>-1.0900000000000034</v>
      </c>
      <c r="O138" s="31">
        <f ca="1">'Module C Corrected'!DG138-'Module C Initial'!DG138</f>
        <v>-50.8900000000001</v>
      </c>
      <c r="P138" s="31">
        <f ca="1">'Module C Corrected'!DH138-'Module C Initial'!DH138</f>
        <v>-45.180000000000064</v>
      </c>
      <c r="Q138" s="32">
        <f ca="1">'Module C Corrected'!DI138-'Module C Initial'!DI138</f>
        <v>-0.92000000000000171</v>
      </c>
      <c r="R138" s="32">
        <f ca="1">'Module C Corrected'!DJ138-'Module C Initial'!DJ138</f>
        <v>-3.9999999999999925E-2</v>
      </c>
      <c r="S138" s="32">
        <f ca="1">'Module C Corrected'!DK138-'Module C Initial'!DK138</f>
        <v>-1.129999999999999</v>
      </c>
      <c r="T138" s="32">
        <f ca="1">'Module C Corrected'!DL138-'Module C Initial'!DL138</f>
        <v>-0.33000000000000007</v>
      </c>
      <c r="U138" s="32">
        <f ca="1">'Module C Corrected'!DM138-'Module C Initial'!DM138</f>
        <v>-0.94999999999999973</v>
      </c>
      <c r="V138" s="32">
        <f ca="1">'Module C Corrected'!DN138-'Module C Initial'!DN138</f>
        <v>0</v>
      </c>
      <c r="W138" s="32">
        <f ca="1">'Module C Corrected'!DO138-'Module C Initial'!DO138</f>
        <v>-3.0000000000000027E-2</v>
      </c>
      <c r="X138" s="32">
        <f ca="1">'Module C Corrected'!DP138-'Module C Initial'!DP138</f>
        <v>-0.24000000000000021</v>
      </c>
      <c r="Y138" s="32">
        <f ca="1">'Module C Corrected'!DQ138-'Module C Initial'!DQ138</f>
        <v>-3.0000000000000027E-2</v>
      </c>
      <c r="Z138" s="32">
        <f ca="1">'Module C Corrected'!DR138-'Module C Initial'!DR138</f>
        <v>-5.9999999999999942E-2</v>
      </c>
      <c r="AA138" s="32">
        <f ca="1">'Module C Corrected'!DS138-'Module C Initial'!DS138</f>
        <v>-2.5499999999999972</v>
      </c>
      <c r="AB138" s="32">
        <f ca="1">'Module C Corrected'!DT138-'Module C Initial'!DT138</f>
        <v>-2.259999999999998</v>
      </c>
      <c r="AC138" s="31">
        <f ca="1">'Module C Corrected'!DU138-'Module C Initial'!DU138</f>
        <v>-4.9899999999999949</v>
      </c>
      <c r="AD138" s="31">
        <f ca="1">'Module C Corrected'!DV138-'Module C Initial'!DV138</f>
        <v>-0.20999999999999996</v>
      </c>
      <c r="AE138" s="31">
        <f ca="1">'Module C Corrected'!DW138-'Module C Initial'!DW138</f>
        <v>-6.0400000000000063</v>
      </c>
      <c r="AF138" s="31">
        <f ca="1">'Module C Corrected'!DX138-'Module C Initial'!DX138</f>
        <v>-1.75</v>
      </c>
      <c r="AG138" s="31">
        <f ca="1">'Module C Corrected'!DY138-'Module C Initial'!DY138</f>
        <v>-5.0100000000000016</v>
      </c>
      <c r="AH138" s="31">
        <f ca="1">'Module C Corrected'!DZ138-'Module C Initial'!DZ138</f>
        <v>0</v>
      </c>
      <c r="AI138" s="31">
        <f ca="1">'Module C Corrected'!EA138-'Module C Initial'!EA138</f>
        <v>-0.14000000000000012</v>
      </c>
      <c r="AJ138" s="31">
        <f ca="1">'Module C Corrected'!EB138-'Module C Initial'!EB138</f>
        <v>-1.2699999999999996</v>
      </c>
      <c r="AK138" s="31">
        <f ca="1">'Module C Corrected'!EC138-'Module C Initial'!EC138</f>
        <v>-0.12999999999999989</v>
      </c>
      <c r="AL138" s="31">
        <f ca="1">'Module C Corrected'!ED138-'Module C Initial'!ED138</f>
        <v>-0.27</v>
      </c>
      <c r="AM138" s="31">
        <f ca="1">'Module C Corrected'!EE138-'Module C Initial'!EE138</f>
        <v>-12.689999999999998</v>
      </c>
      <c r="AN138" s="31">
        <f ca="1">'Module C Corrected'!EF138-'Module C Initial'!EF138</f>
        <v>-11.170000000000002</v>
      </c>
      <c r="AO138" s="32">
        <f t="shared" ca="1" si="61"/>
        <v>-24.219999999999942</v>
      </c>
      <c r="AP138" s="32">
        <f t="shared" ca="1" si="61"/>
        <v>-1.0199999999999996</v>
      </c>
      <c r="AQ138" s="32">
        <f t="shared" ca="1" si="61"/>
        <v>-29.730000000000064</v>
      </c>
      <c r="AR138" s="32">
        <f t="shared" ca="1" si="60"/>
        <v>-8.6499999999999932</v>
      </c>
      <c r="AS138" s="32">
        <f t="shared" ca="1" si="60"/>
        <v>-24.970000000000105</v>
      </c>
      <c r="AT138" s="32">
        <f t="shared" ca="1" si="60"/>
        <v>0</v>
      </c>
      <c r="AU138" s="32">
        <f t="shared" ca="1" si="60"/>
        <v>-0.69999999999999774</v>
      </c>
      <c r="AV138" s="32">
        <f t="shared" ca="1" si="60"/>
        <v>-6.4800000000000271</v>
      </c>
      <c r="AW138" s="32">
        <f t="shared" ca="1" si="60"/>
        <v>-0.68000000000000127</v>
      </c>
      <c r="AX138" s="32">
        <f t="shared" ca="1" si="62"/>
        <v>-1.4200000000000035</v>
      </c>
      <c r="AY138" s="32">
        <f t="shared" ca="1" si="62"/>
        <v>-66.130000000000095</v>
      </c>
      <c r="AZ138" s="32">
        <f t="shared" ca="1" si="62"/>
        <v>-58.610000000000063</v>
      </c>
      <c r="BA138" s="31">
        <f t="shared" ca="1" si="87"/>
        <v>-0.3</v>
      </c>
      <c r="BB138" s="31">
        <f t="shared" ca="1" si="65"/>
        <v>-0.01</v>
      </c>
      <c r="BC138" s="31">
        <f t="shared" ca="1" si="66"/>
        <v>-0.37</v>
      </c>
      <c r="BD138" s="31">
        <f t="shared" ca="1" si="67"/>
        <v>-0.11</v>
      </c>
      <c r="BE138" s="31">
        <f t="shared" ca="1" si="68"/>
        <v>-0.32</v>
      </c>
      <c r="BF138" s="31">
        <f t="shared" ca="1" si="69"/>
        <v>0</v>
      </c>
      <c r="BG138" s="31">
        <f t="shared" ca="1" si="70"/>
        <v>-0.01</v>
      </c>
      <c r="BH138" s="31">
        <f t="shared" ca="1" si="71"/>
        <v>-0.08</v>
      </c>
      <c r="BI138" s="31">
        <f t="shared" ca="1" si="72"/>
        <v>-0.01</v>
      </c>
      <c r="BJ138" s="31">
        <f t="shared" ca="1" si="73"/>
        <v>-0.02</v>
      </c>
      <c r="BK138" s="31">
        <f t="shared" ca="1" si="74"/>
        <v>-0.84</v>
      </c>
      <c r="BL138" s="31">
        <f t="shared" ca="1" si="75"/>
        <v>-0.75</v>
      </c>
      <c r="BM138" s="32">
        <f t="shared" ca="1" si="88"/>
        <v>-24.519999999999943</v>
      </c>
      <c r="BN138" s="32">
        <f t="shared" ca="1" si="76"/>
        <v>-1.0299999999999996</v>
      </c>
      <c r="BO138" s="32">
        <f t="shared" ca="1" si="77"/>
        <v>-30.100000000000065</v>
      </c>
      <c r="BP138" s="32">
        <f t="shared" ca="1" si="78"/>
        <v>-8.7599999999999927</v>
      </c>
      <c r="BQ138" s="32">
        <f t="shared" ca="1" si="79"/>
        <v>-25.290000000000106</v>
      </c>
      <c r="BR138" s="32">
        <f t="shared" ca="1" si="80"/>
        <v>0</v>
      </c>
      <c r="BS138" s="32">
        <f t="shared" ca="1" si="81"/>
        <v>-0.70999999999999774</v>
      </c>
      <c r="BT138" s="32">
        <f t="shared" ca="1" si="82"/>
        <v>-6.5600000000000271</v>
      </c>
      <c r="BU138" s="32">
        <f t="shared" ca="1" si="83"/>
        <v>-0.69000000000000128</v>
      </c>
      <c r="BV138" s="32">
        <f t="shared" ca="1" si="84"/>
        <v>-1.4400000000000035</v>
      </c>
      <c r="BW138" s="32">
        <f t="shared" ca="1" si="85"/>
        <v>-66.970000000000098</v>
      </c>
      <c r="BX138" s="32">
        <f t="shared" ca="1" si="86"/>
        <v>-59.360000000000063</v>
      </c>
    </row>
    <row r="139" spans="1:76" x14ac:dyDescent="0.25">
      <c r="A139" t="s">
        <v>484</v>
      </c>
      <c r="B139" s="1" t="s">
        <v>145</v>
      </c>
      <c r="C139" t="str">
        <f t="shared" ca="1" si="63"/>
        <v>BCHEXP</v>
      </c>
      <c r="D139" t="str">
        <f t="shared" ca="1" si="64"/>
        <v>Alberta-BC Intertie - Export</v>
      </c>
      <c r="E139" s="31">
        <f ca="1">'Module C Corrected'!CW139-'Module C Initial'!CW139</f>
        <v>0</v>
      </c>
      <c r="F139" s="31">
        <f ca="1">'Module C Corrected'!CX139-'Module C Initial'!CX139</f>
        <v>15.690000000000055</v>
      </c>
      <c r="G139" s="31">
        <f ca="1">'Module C Corrected'!CY139-'Module C Initial'!CY139</f>
        <v>0</v>
      </c>
      <c r="H139" s="31">
        <f ca="1">'Module C Corrected'!CZ139-'Module C Initial'!CZ139</f>
        <v>0</v>
      </c>
      <c r="I139" s="31">
        <f ca="1">'Module C Corrected'!DA139-'Module C Initial'!DA139</f>
        <v>0.46000000000000085</v>
      </c>
      <c r="J139" s="31">
        <f ca="1">'Module C Corrected'!DB139-'Module C Initial'!DB139</f>
        <v>0</v>
      </c>
      <c r="K139" s="31">
        <f ca="1">'Module C Corrected'!DC139-'Module C Initial'!DC139</f>
        <v>0.26999999999999957</v>
      </c>
      <c r="L139" s="31">
        <f ca="1">'Module C Corrected'!DD139-'Module C Initial'!DD139</f>
        <v>0</v>
      </c>
      <c r="M139" s="31">
        <f ca="1">'Module C Corrected'!DE139-'Module C Initial'!DE139</f>
        <v>1.0799999999999983</v>
      </c>
      <c r="N139" s="31">
        <f ca="1">'Module C Corrected'!DF139-'Module C Initial'!DF139</f>
        <v>0.64000000000000057</v>
      </c>
      <c r="O139" s="31">
        <f ca="1">'Module C Corrected'!DG139-'Module C Initial'!DG139</f>
        <v>0</v>
      </c>
      <c r="P139" s="31">
        <f ca="1">'Module C Corrected'!DH139-'Module C Initial'!DH139</f>
        <v>0.57999999999999829</v>
      </c>
      <c r="Q139" s="32">
        <f ca="1">'Module C Corrected'!DI139-'Module C Initial'!DI139</f>
        <v>0</v>
      </c>
      <c r="R139" s="32">
        <f ca="1">'Module C Corrected'!DJ139-'Module C Initial'!DJ139</f>
        <v>0.78</v>
      </c>
      <c r="S139" s="32">
        <f ca="1">'Module C Corrected'!DK139-'Module C Initial'!DK139</f>
        <v>0</v>
      </c>
      <c r="T139" s="32">
        <f ca="1">'Module C Corrected'!DL139-'Module C Initial'!DL139</f>
        <v>0</v>
      </c>
      <c r="U139" s="32">
        <f ca="1">'Module C Corrected'!DM139-'Module C Initial'!DM139</f>
        <v>2.9999999999999805E-2</v>
      </c>
      <c r="V139" s="32">
        <f ca="1">'Module C Corrected'!DN139-'Module C Initial'!DN139</f>
        <v>0</v>
      </c>
      <c r="W139" s="32">
        <f ca="1">'Module C Corrected'!DO139-'Module C Initial'!DO139</f>
        <v>9.999999999999995E-3</v>
      </c>
      <c r="X139" s="32">
        <f ca="1">'Module C Corrected'!DP139-'Module C Initial'!DP139</f>
        <v>0</v>
      </c>
      <c r="Y139" s="32">
        <f ca="1">'Module C Corrected'!DQ139-'Module C Initial'!DQ139</f>
        <v>0.06</v>
      </c>
      <c r="Z139" s="32">
        <f ca="1">'Module C Corrected'!DR139-'Module C Initial'!DR139</f>
        <v>2.9999999999999916E-2</v>
      </c>
      <c r="AA139" s="32">
        <f ca="1">'Module C Corrected'!DS139-'Module C Initial'!DS139</f>
        <v>0</v>
      </c>
      <c r="AB139" s="32">
        <f ca="1">'Module C Corrected'!DT139-'Module C Initial'!DT139</f>
        <v>2.9999999999999916E-2</v>
      </c>
      <c r="AC139" s="31">
        <f ca="1">'Module C Corrected'!DU139-'Module C Initial'!DU139</f>
        <v>0</v>
      </c>
      <c r="AD139" s="31">
        <f ca="1">'Module C Corrected'!DV139-'Module C Initial'!DV139</f>
        <v>4.24</v>
      </c>
      <c r="AE139" s="31">
        <f ca="1">'Module C Corrected'!DW139-'Module C Initial'!DW139</f>
        <v>0</v>
      </c>
      <c r="AF139" s="31">
        <f ca="1">'Module C Corrected'!DX139-'Module C Initial'!DX139</f>
        <v>0</v>
      </c>
      <c r="AG139" s="31">
        <f ca="1">'Module C Corrected'!DY139-'Module C Initial'!DY139</f>
        <v>0.12999999999999989</v>
      </c>
      <c r="AH139" s="31">
        <f ca="1">'Module C Corrected'!DZ139-'Module C Initial'!DZ139</f>
        <v>0</v>
      </c>
      <c r="AI139" s="31">
        <f ca="1">'Module C Corrected'!EA139-'Module C Initial'!EA139</f>
        <v>7.0000000000000062E-2</v>
      </c>
      <c r="AJ139" s="31">
        <f ca="1">'Module C Corrected'!EB139-'Module C Initial'!EB139</f>
        <v>0</v>
      </c>
      <c r="AK139" s="31">
        <f ca="1">'Module C Corrected'!EC139-'Module C Initial'!EC139</f>
        <v>0.27</v>
      </c>
      <c r="AL139" s="31">
        <f ca="1">'Module C Corrected'!ED139-'Module C Initial'!ED139</f>
        <v>0.16000000000000014</v>
      </c>
      <c r="AM139" s="31">
        <f ca="1">'Module C Corrected'!EE139-'Module C Initial'!EE139</f>
        <v>0</v>
      </c>
      <c r="AN139" s="31">
        <f ca="1">'Module C Corrected'!EF139-'Module C Initial'!EF139</f>
        <v>0.15000000000000036</v>
      </c>
      <c r="AO139" s="32">
        <f t="shared" ca="1" si="61"/>
        <v>0</v>
      </c>
      <c r="AP139" s="32">
        <f t="shared" ca="1" si="61"/>
        <v>20.710000000000058</v>
      </c>
      <c r="AQ139" s="32">
        <f t="shared" ca="1" si="61"/>
        <v>0</v>
      </c>
      <c r="AR139" s="32">
        <f t="shared" ca="1" si="60"/>
        <v>0</v>
      </c>
      <c r="AS139" s="32">
        <f t="shared" ca="1" si="60"/>
        <v>0.62000000000000055</v>
      </c>
      <c r="AT139" s="32">
        <f t="shared" ca="1" si="60"/>
        <v>0</v>
      </c>
      <c r="AU139" s="32">
        <f t="shared" ca="1" si="60"/>
        <v>0.34999999999999964</v>
      </c>
      <c r="AV139" s="32">
        <f t="shared" ca="1" si="60"/>
        <v>0</v>
      </c>
      <c r="AW139" s="32">
        <f t="shared" ca="1" si="60"/>
        <v>1.4099999999999984</v>
      </c>
      <c r="AX139" s="32">
        <f t="shared" ca="1" si="62"/>
        <v>0.83000000000000063</v>
      </c>
      <c r="AY139" s="32">
        <f t="shared" ca="1" si="62"/>
        <v>0</v>
      </c>
      <c r="AZ139" s="32">
        <f t="shared" ca="1" si="62"/>
        <v>0.75999999999999857</v>
      </c>
      <c r="BA139" s="31">
        <f t="shared" ca="1" si="87"/>
        <v>0</v>
      </c>
      <c r="BB139" s="31">
        <f t="shared" ca="1" si="65"/>
        <v>0.26</v>
      </c>
      <c r="BC139" s="31">
        <f t="shared" ca="1" si="66"/>
        <v>0</v>
      </c>
      <c r="BD139" s="31">
        <f t="shared" ca="1" si="67"/>
        <v>0</v>
      </c>
      <c r="BE139" s="31">
        <f t="shared" ca="1" si="68"/>
        <v>0.01</v>
      </c>
      <c r="BF139" s="31">
        <f t="shared" ca="1" si="69"/>
        <v>0</v>
      </c>
      <c r="BG139" s="31">
        <f t="shared" ca="1" si="70"/>
        <v>0</v>
      </c>
      <c r="BH139" s="31">
        <f t="shared" ca="1" si="71"/>
        <v>0</v>
      </c>
      <c r="BI139" s="31">
        <f t="shared" ca="1" si="72"/>
        <v>0.02</v>
      </c>
      <c r="BJ139" s="31">
        <f t="shared" ca="1" si="73"/>
        <v>0.01</v>
      </c>
      <c r="BK139" s="31">
        <f t="shared" ca="1" si="74"/>
        <v>0</v>
      </c>
      <c r="BL139" s="31">
        <f t="shared" ca="1" si="75"/>
        <v>0.01</v>
      </c>
      <c r="BM139" s="32">
        <f t="shared" ca="1" si="88"/>
        <v>0</v>
      </c>
      <c r="BN139" s="32">
        <f t="shared" ca="1" si="76"/>
        <v>20.970000000000059</v>
      </c>
      <c r="BO139" s="32">
        <f t="shared" ca="1" si="77"/>
        <v>0</v>
      </c>
      <c r="BP139" s="32">
        <f t="shared" ca="1" si="78"/>
        <v>0</v>
      </c>
      <c r="BQ139" s="32">
        <f t="shared" ca="1" si="79"/>
        <v>0.63000000000000056</v>
      </c>
      <c r="BR139" s="32">
        <f t="shared" ca="1" si="80"/>
        <v>0</v>
      </c>
      <c r="BS139" s="32">
        <f t="shared" ca="1" si="81"/>
        <v>0.34999999999999964</v>
      </c>
      <c r="BT139" s="32">
        <f t="shared" ca="1" si="82"/>
        <v>0</v>
      </c>
      <c r="BU139" s="32">
        <f t="shared" ca="1" si="83"/>
        <v>1.4299999999999984</v>
      </c>
      <c r="BV139" s="32">
        <f t="shared" ca="1" si="84"/>
        <v>0.84000000000000064</v>
      </c>
      <c r="BW139" s="32">
        <f t="shared" ca="1" si="85"/>
        <v>0</v>
      </c>
      <c r="BX139" s="32">
        <f t="shared" ca="1" si="86"/>
        <v>0.76999999999999857</v>
      </c>
    </row>
    <row r="140" spans="1:76" x14ac:dyDescent="0.25">
      <c r="A140" t="s">
        <v>484</v>
      </c>
      <c r="B140" s="1" t="s">
        <v>356</v>
      </c>
      <c r="C140" t="str">
        <f t="shared" ca="1" si="63"/>
        <v>SPCEXP</v>
      </c>
      <c r="D140" t="str">
        <f t="shared" ca="1" si="64"/>
        <v>Alberta-Saskatchewan Intertie - Export</v>
      </c>
      <c r="E140" s="31">
        <f ca="1">'Module C Corrected'!CW140-'Module C Initial'!CW140</f>
        <v>0</v>
      </c>
      <c r="F140" s="31">
        <f ca="1">'Module C Corrected'!CX140-'Module C Initial'!CX140</f>
        <v>0.43999999999999773</v>
      </c>
      <c r="G140" s="31">
        <f ca="1">'Module C Corrected'!CY140-'Module C Initial'!CY140</f>
        <v>0</v>
      </c>
      <c r="H140" s="31">
        <f ca="1">'Module C Corrected'!CZ140-'Module C Initial'!CZ140</f>
        <v>0</v>
      </c>
      <c r="I140" s="31">
        <f ca="1">'Module C Corrected'!DA140-'Module C Initial'!DA140</f>
        <v>0</v>
      </c>
      <c r="J140" s="31">
        <f ca="1">'Module C Corrected'!DB140-'Module C Initial'!DB140</f>
        <v>0</v>
      </c>
      <c r="K140" s="31">
        <f ca="1">'Module C Corrected'!DC140-'Module C Initial'!DC140</f>
        <v>0</v>
      </c>
      <c r="L140" s="31">
        <f ca="1">'Module C Corrected'!DD140-'Module C Initial'!DD140</f>
        <v>0</v>
      </c>
      <c r="M140" s="31">
        <f ca="1">'Module C Corrected'!DE140-'Module C Initial'!DE140</f>
        <v>0</v>
      </c>
      <c r="N140" s="31">
        <f ca="1">'Module C Corrected'!DF140-'Module C Initial'!DF140</f>
        <v>0</v>
      </c>
      <c r="O140" s="31">
        <f ca="1">'Module C Corrected'!DG140-'Module C Initial'!DG140</f>
        <v>0</v>
      </c>
      <c r="P140" s="31">
        <f ca="1">'Module C Corrected'!DH140-'Module C Initial'!DH140</f>
        <v>0</v>
      </c>
      <c r="Q140" s="32">
        <f ca="1">'Module C Corrected'!DI140-'Module C Initial'!DI140</f>
        <v>0</v>
      </c>
      <c r="R140" s="32">
        <f ca="1">'Module C Corrected'!DJ140-'Module C Initial'!DJ140</f>
        <v>2.9999999999999971E-2</v>
      </c>
      <c r="S140" s="32">
        <f ca="1">'Module C Corrected'!DK140-'Module C Initial'!DK140</f>
        <v>0</v>
      </c>
      <c r="T140" s="32">
        <f ca="1">'Module C Corrected'!DL140-'Module C Initial'!DL140</f>
        <v>0</v>
      </c>
      <c r="U140" s="32">
        <f ca="1">'Module C Corrected'!DM140-'Module C Initial'!DM140</f>
        <v>0</v>
      </c>
      <c r="V140" s="32">
        <f ca="1">'Module C Corrected'!DN140-'Module C Initial'!DN140</f>
        <v>0</v>
      </c>
      <c r="W140" s="32">
        <f ca="1">'Module C Corrected'!DO140-'Module C Initial'!DO140</f>
        <v>0</v>
      </c>
      <c r="X140" s="32">
        <f ca="1">'Module C Corrected'!DP140-'Module C Initial'!DP140</f>
        <v>0</v>
      </c>
      <c r="Y140" s="32">
        <f ca="1">'Module C Corrected'!DQ140-'Module C Initial'!DQ140</f>
        <v>0</v>
      </c>
      <c r="Z140" s="32">
        <f ca="1">'Module C Corrected'!DR140-'Module C Initial'!DR140</f>
        <v>0</v>
      </c>
      <c r="AA140" s="32">
        <f ca="1">'Module C Corrected'!DS140-'Module C Initial'!DS140</f>
        <v>0</v>
      </c>
      <c r="AB140" s="32">
        <f ca="1">'Module C Corrected'!DT140-'Module C Initial'!DT140</f>
        <v>0</v>
      </c>
      <c r="AC140" s="31">
        <f ca="1">'Module C Corrected'!DU140-'Module C Initial'!DU140</f>
        <v>0</v>
      </c>
      <c r="AD140" s="31">
        <f ca="1">'Module C Corrected'!DV140-'Module C Initial'!DV140</f>
        <v>0.12000000000000011</v>
      </c>
      <c r="AE140" s="31">
        <f ca="1">'Module C Corrected'!DW140-'Module C Initial'!DW140</f>
        <v>0</v>
      </c>
      <c r="AF140" s="31">
        <f ca="1">'Module C Corrected'!DX140-'Module C Initial'!DX140</f>
        <v>0</v>
      </c>
      <c r="AG140" s="31">
        <f ca="1">'Module C Corrected'!DY140-'Module C Initial'!DY140</f>
        <v>0</v>
      </c>
      <c r="AH140" s="31">
        <f ca="1">'Module C Corrected'!DZ140-'Module C Initial'!DZ140</f>
        <v>0</v>
      </c>
      <c r="AI140" s="31">
        <f ca="1">'Module C Corrected'!EA140-'Module C Initial'!EA140</f>
        <v>0</v>
      </c>
      <c r="AJ140" s="31">
        <f ca="1">'Module C Corrected'!EB140-'Module C Initial'!EB140</f>
        <v>0</v>
      </c>
      <c r="AK140" s="31">
        <f ca="1">'Module C Corrected'!EC140-'Module C Initial'!EC140</f>
        <v>0</v>
      </c>
      <c r="AL140" s="31">
        <f ca="1">'Module C Corrected'!ED140-'Module C Initial'!ED140</f>
        <v>0</v>
      </c>
      <c r="AM140" s="31">
        <f ca="1">'Module C Corrected'!EE140-'Module C Initial'!EE140</f>
        <v>0</v>
      </c>
      <c r="AN140" s="31">
        <f ca="1">'Module C Corrected'!EF140-'Module C Initial'!EF140</f>
        <v>0</v>
      </c>
      <c r="AO140" s="32">
        <f t="shared" ca="1" si="61"/>
        <v>0</v>
      </c>
      <c r="AP140" s="32">
        <f t="shared" ca="1" si="61"/>
        <v>0.58999999999999786</v>
      </c>
      <c r="AQ140" s="32">
        <f t="shared" ca="1" si="61"/>
        <v>0</v>
      </c>
      <c r="AR140" s="32">
        <f t="shared" ca="1" si="60"/>
        <v>0</v>
      </c>
      <c r="AS140" s="32">
        <f t="shared" ca="1" si="60"/>
        <v>0</v>
      </c>
      <c r="AT140" s="32">
        <f t="shared" ca="1" si="60"/>
        <v>0</v>
      </c>
      <c r="AU140" s="32">
        <f t="shared" ca="1" si="60"/>
        <v>0</v>
      </c>
      <c r="AV140" s="32">
        <f t="shared" ca="1" si="60"/>
        <v>0</v>
      </c>
      <c r="AW140" s="32">
        <f t="shared" ca="1" si="60"/>
        <v>0</v>
      </c>
      <c r="AX140" s="32">
        <f t="shared" ca="1" si="62"/>
        <v>0</v>
      </c>
      <c r="AY140" s="32">
        <f t="shared" ca="1" si="62"/>
        <v>0</v>
      </c>
      <c r="AZ140" s="32">
        <f t="shared" ca="1" si="62"/>
        <v>0</v>
      </c>
      <c r="BA140" s="31">
        <f t="shared" ca="1" si="87"/>
        <v>0</v>
      </c>
      <c r="BB140" s="31">
        <f t="shared" ca="1" si="65"/>
        <v>0.01</v>
      </c>
      <c r="BC140" s="31">
        <f t="shared" ca="1" si="66"/>
        <v>0</v>
      </c>
      <c r="BD140" s="31">
        <f t="shared" ca="1" si="67"/>
        <v>0</v>
      </c>
      <c r="BE140" s="31">
        <f t="shared" ca="1" si="68"/>
        <v>0</v>
      </c>
      <c r="BF140" s="31">
        <f t="shared" ca="1" si="69"/>
        <v>0</v>
      </c>
      <c r="BG140" s="31">
        <f t="shared" ca="1" si="70"/>
        <v>0</v>
      </c>
      <c r="BH140" s="31">
        <f t="shared" ca="1" si="71"/>
        <v>0</v>
      </c>
      <c r="BI140" s="31">
        <f t="shared" ca="1" si="72"/>
        <v>0</v>
      </c>
      <c r="BJ140" s="31">
        <f t="shared" ca="1" si="73"/>
        <v>0</v>
      </c>
      <c r="BK140" s="31">
        <f t="shared" ca="1" si="74"/>
        <v>0</v>
      </c>
      <c r="BL140" s="31">
        <f t="shared" ca="1" si="75"/>
        <v>0</v>
      </c>
      <c r="BM140" s="32">
        <f t="shared" ca="1" si="88"/>
        <v>0</v>
      </c>
      <c r="BN140" s="32">
        <f t="shared" ca="1" si="76"/>
        <v>0.59999999999999787</v>
      </c>
      <c r="BO140" s="32">
        <f t="shared" ca="1" si="77"/>
        <v>0</v>
      </c>
      <c r="BP140" s="32">
        <f t="shared" ca="1" si="78"/>
        <v>0</v>
      </c>
      <c r="BQ140" s="32">
        <f t="shared" ca="1" si="79"/>
        <v>0</v>
      </c>
      <c r="BR140" s="32">
        <f t="shared" ca="1" si="80"/>
        <v>0</v>
      </c>
      <c r="BS140" s="32">
        <f t="shared" ca="1" si="81"/>
        <v>0</v>
      </c>
      <c r="BT140" s="32">
        <f t="shared" ca="1" si="82"/>
        <v>0</v>
      </c>
      <c r="BU140" s="32">
        <f t="shared" ca="1" si="83"/>
        <v>0</v>
      </c>
      <c r="BV140" s="32">
        <f t="shared" ca="1" si="84"/>
        <v>0</v>
      </c>
      <c r="BW140" s="32">
        <f t="shared" ca="1" si="85"/>
        <v>0</v>
      </c>
      <c r="BX140" s="32">
        <f t="shared" ca="1" si="86"/>
        <v>0</v>
      </c>
    </row>
    <row r="141" spans="1:76" x14ac:dyDescent="0.25">
      <c r="A141" t="s">
        <v>484</v>
      </c>
      <c r="B141" s="1" t="s">
        <v>413</v>
      </c>
      <c r="C141" t="str">
        <f t="shared" ca="1" si="63"/>
        <v>SPCIMP</v>
      </c>
      <c r="D141" t="str">
        <f t="shared" ca="1" si="64"/>
        <v>Alberta-Saskatchewan Intertie - Import</v>
      </c>
      <c r="E141" s="31">
        <f ca="1">'Module C Corrected'!CW141-'Module C Initial'!CW141</f>
        <v>22.659999999999968</v>
      </c>
      <c r="F141" s="31">
        <f ca="1">'Module C Corrected'!CX141-'Module C Initial'!CX141</f>
        <v>1.100000000000005</v>
      </c>
      <c r="G141" s="31">
        <f ca="1">'Module C Corrected'!CY141-'Module C Initial'!CY141</f>
        <v>0</v>
      </c>
      <c r="H141" s="31">
        <f ca="1">'Module C Corrected'!CZ141-'Module C Initial'!CZ141</f>
        <v>0</v>
      </c>
      <c r="I141" s="31">
        <f ca="1">'Module C Corrected'!DA141-'Module C Initial'!DA141</f>
        <v>0</v>
      </c>
      <c r="J141" s="31">
        <f ca="1">'Module C Corrected'!DB141-'Module C Initial'!DB141</f>
        <v>0</v>
      </c>
      <c r="K141" s="31">
        <f ca="1">'Module C Corrected'!DC141-'Module C Initial'!DC141</f>
        <v>0</v>
      </c>
      <c r="L141" s="31">
        <f ca="1">'Module C Corrected'!DD141-'Module C Initial'!DD141</f>
        <v>0</v>
      </c>
      <c r="M141" s="31">
        <f ca="1">'Module C Corrected'!DE141-'Module C Initial'!DE141</f>
        <v>0</v>
      </c>
      <c r="N141" s="31">
        <f ca="1">'Module C Corrected'!DF141-'Module C Initial'!DF141</f>
        <v>0</v>
      </c>
      <c r="O141" s="31">
        <f ca="1">'Module C Corrected'!DG141-'Module C Initial'!DG141</f>
        <v>0</v>
      </c>
      <c r="P141" s="31">
        <f ca="1">'Module C Corrected'!DH141-'Module C Initial'!DH141</f>
        <v>0</v>
      </c>
      <c r="Q141" s="32">
        <f ca="1">'Module C Corrected'!DI141-'Module C Initial'!DI141</f>
        <v>1.129999999999999</v>
      </c>
      <c r="R141" s="32">
        <f ca="1">'Module C Corrected'!DJ141-'Module C Initial'!DJ141</f>
        <v>4.9999999999999933E-2</v>
      </c>
      <c r="S141" s="32">
        <f ca="1">'Module C Corrected'!DK141-'Module C Initial'!DK141</f>
        <v>0</v>
      </c>
      <c r="T141" s="32">
        <f ca="1">'Module C Corrected'!DL141-'Module C Initial'!DL141</f>
        <v>0</v>
      </c>
      <c r="U141" s="32">
        <f ca="1">'Module C Corrected'!DM141-'Module C Initial'!DM141</f>
        <v>0</v>
      </c>
      <c r="V141" s="32">
        <f ca="1">'Module C Corrected'!DN141-'Module C Initial'!DN141</f>
        <v>0</v>
      </c>
      <c r="W141" s="32">
        <f ca="1">'Module C Corrected'!DO141-'Module C Initial'!DO141</f>
        <v>0</v>
      </c>
      <c r="X141" s="32">
        <f ca="1">'Module C Corrected'!DP141-'Module C Initial'!DP141</f>
        <v>0</v>
      </c>
      <c r="Y141" s="32">
        <f ca="1">'Module C Corrected'!DQ141-'Module C Initial'!DQ141</f>
        <v>0</v>
      </c>
      <c r="Z141" s="32">
        <f ca="1">'Module C Corrected'!DR141-'Module C Initial'!DR141</f>
        <v>0</v>
      </c>
      <c r="AA141" s="32">
        <f ca="1">'Module C Corrected'!DS141-'Module C Initial'!DS141</f>
        <v>0</v>
      </c>
      <c r="AB141" s="32">
        <f ca="1">'Module C Corrected'!DT141-'Module C Initial'!DT141</f>
        <v>0</v>
      </c>
      <c r="AC141" s="31">
        <f ca="1">'Module C Corrected'!DU141-'Module C Initial'!DU141</f>
        <v>6.1700000000000017</v>
      </c>
      <c r="AD141" s="31">
        <f ca="1">'Module C Corrected'!DV141-'Module C Initial'!DV141</f>
        <v>0.29999999999999982</v>
      </c>
      <c r="AE141" s="31">
        <f ca="1">'Module C Corrected'!DW141-'Module C Initial'!DW141</f>
        <v>0</v>
      </c>
      <c r="AF141" s="31">
        <f ca="1">'Module C Corrected'!DX141-'Module C Initial'!DX141</f>
        <v>0</v>
      </c>
      <c r="AG141" s="31">
        <f ca="1">'Module C Corrected'!DY141-'Module C Initial'!DY141</f>
        <v>0</v>
      </c>
      <c r="AH141" s="31">
        <f ca="1">'Module C Corrected'!DZ141-'Module C Initial'!DZ141</f>
        <v>0</v>
      </c>
      <c r="AI141" s="31">
        <f ca="1">'Module C Corrected'!EA141-'Module C Initial'!EA141</f>
        <v>0</v>
      </c>
      <c r="AJ141" s="31">
        <f ca="1">'Module C Corrected'!EB141-'Module C Initial'!EB141</f>
        <v>0</v>
      </c>
      <c r="AK141" s="31">
        <f ca="1">'Module C Corrected'!EC141-'Module C Initial'!EC141</f>
        <v>0</v>
      </c>
      <c r="AL141" s="31">
        <f ca="1">'Module C Corrected'!ED141-'Module C Initial'!ED141</f>
        <v>0</v>
      </c>
      <c r="AM141" s="31">
        <f ca="1">'Module C Corrected'!EE141-'Module C Initial'!EE141</f>
        <v>0</v>
      </c>
      <c r="AN141" s="31">
        <f ca="1">'Module C Corrected'!EF141-'Module C Initial'!EF141</f>
        <v>0</v>
      </c>
      <c r="AO141" s="32">
        <f t="shared" ca="1" si="61"/>
        <v>29.959999999999969</v>
      </c>
      <c r="AP141" s="32">
        <f t="shared" ca="1" si="61"/>
        <v>1.4500000000000046</v>
      </c>
      <c r="AQ141" s="32">
        <f t="shared" ca="1" si="61"/>
        <v>0</v>
      </c>
      <c r="AR141" s="32">
        <f t="shared" ca="1" si="60"/>
        <v>0</v>
      </c>
      <c r="AS141" s="32">
        <f t="shared" ca="1" si="60"/>
        <v>0</v>
      </c>
      <c r="AT141" s="32">
        <f t="shared" ca="1" si="60"/>
        <v>0</v>
      </c>
      <c r="AU141" s="32">
        <f t="shared" ca="1" si="60"/>
        <v>0</v>
      </c>
      <c r="AV141" s="32">
        <f t="shared" ca="1" si="60"/>
        <v>0</v>
      </c>
      <c r="AW141" s="32">
        <f t="shared" ca="1" si="60"/>
        <v>0</v>
      </c>
      <c r="AX141" s="32">
        <f t="shared" ca="1" si="62"/>
        <v>0</v>
      </c>
      <c r="AY141" s="32">
        <f t="shared" ca="1" si="62"/>
        <v>0</v>
      </c>
      <c r="AZ141" s="32">
        <f t="shared" ca="1" si="62"/>
        <v>0</v>
      </c>
      <c r="BA141" s="31">
        <f t="shared" ca="1" si="87"/>
        <v>0.38</v>
      </c>
      <c r="BB141" s="31">
        <f t="shared" ca="1" si="65"/>
        <v>0.02</v>
      </c>
      <c r="BC141" s="31">
        <f t="shared" ca="1" si="66"/>
        <v>0</v>
      </c>
      <c r="BD141" s="31">
        <f t="shared" ca="1" si="67"/>
        <v>0</v>
      </c>
      <c r="BE141" s="31">
        <f t="shared" ca="1" si="68"/>
        <v>0</v>
      </c>
      <c r="BF141" s="31">
        <f t="shared" ca="1" si="69"/>
        <v>0</v>
      </c>
      <c r="BG141" s="31">
        <f t="shared" ca="1" si="70"/>
        <v>0</v>
      </c>
      <c r="BH141" s="31">
        <f t="shared" ca="1" si="71"/>
        <v>0</v>
      </c>
      <c r="BI141" s="31">
        <f t="shared" ca="1" si="72"/>
        <v>0</v>
      </c>
      <c r="BJ141" s="31">
        <f t="shared" ca="1" si="73"/>
        <v>0</v>
      </c>
      <c r="BK141" s="31">
        <f t="shared" ca="1" si="74"/>
        <v>0</v>
      </c>
      <c r="BL141" s="31">
        <f t="shared" ca="1" si="75"/>
        <v>0</v>
      </c>
      <c r="BM141" s="32">
        <f t="shared" ca="1" si="88"/>
        <v>30.339999999999968</v>
      </c>
      <c r="BN141" s="32">
        <f t="shared" ca="1" si="76"/>
        <v>1.4700000000000046</v>
      </c>
      <c r="BO141" s="32">
        <f t="shared" ca="1" si="77"/>
        <v>0</v>
      </c>
      <c r="BP141" s="32">
        <f t="shared" ca="1" si="78"/>
        <v>0</v>
      </c>
      <c r="BQ141" s="32">
        <f t="shared" ca="1" si="79"/>
        <v>0</v>
      </c>
      <c r="BR141" s="32">
        <f t="shared" ca="1" si="80"/>
        <v>0</v>
      </c>
      <c r="BS141" s="32">
        <f t="shared" ca="1" si="81"/>
        <v>0</v>
      </c>
      <c r="BT141" s="32">
        <f t="shared" ca="1" si="82"/>
        <v>0</v>
      </c>
      <c r="BU141" s="32">
        <f t="shared" ca="1" si="83"/>
        <v>0</v>
      </c>
      <c r="BV141" s="32">
        <f t="shared" ca="1" si="84"/>
        <v>0</v>
      </c>
      <c r="BW141" s="32">
        <f t="shared" ca="1" si="85"/>
        <v>0</v>
      </c>
      <c r="BX141" s="32">
        <f t="shared" ca="1" si="86"/>
        <v>0</v>
      </c>
    </row>
    <row r="142" spans="1:76" x14ac:dyDescent="0.25">
      <c r="A142" t="s">
        <v>444</v>
      </c>
      <c r="B142" s="1" t="s">
        <v>134</v>
      </c>
      <c r="C142" t="str">
        <f t="shared" ca="1" si="63"/>
        <v>THS</v>
      </c>
      <c r="D142" t="str">
        <f t="shared" ca="1" si="64"/>
        <v>Three Sisters Hydro Plant</v>
      </c>
      <c r="E142" s="31">
        <f ca="1">'Module C Corrected'!CW142-'Module C Initial'!CW142</f>
        <v>88.980000000000018</v>
      </c>
      <c r="F142" s="31">
        <f ca="1">'Module C Corrected'!CX142-'Module C Initial'!CX142</f>
        <v>100.07000000000016</v>
      </c>
      <c r="G142" s="31">
        <f ca="1">'Module C Corrected'!CY142-'Module C Initial'!CY142</f>
        <v>12.970000000000027</v>
      </c>
      <c r="H142" s="31">
        <f ca="1">'Module C Corrected'!CZ142-'Module C Initial'!CZ142</f>
        <v>0</v>
      </c>
      <c r="I142" s="31">
        <f ca="1">'Module C Corrected'!DA142-'Module C Initial'!DA142</f>
        <v>0</v>
      </c>
      <c r="J142" s="31">
        <f ca="1">'Module C Corrected'!DB142-'Module C Initial'!DB142</f>
        <v>0</v>
      </c>
      <c r="K142" s="31">
        <f ca="1">'Module C Corrected'!DC142-'Module C Initial'!DC142</f>
        <v>0</v>
      </c>
      <c r="L142" s="31">
        <f ca="1">'Module C Corrected'!DD142-'Module C Initial'!DD142</f>
        <v>0</v>
      </c>
      <c r="M142" s="31">
        <f ca="1">'Module C Corrected'!DE142-'Module C Initial'!DE142</f>
        <v>48.949999999999932</v>
      </c>
      <c r="N142" s="31">
        <f ca="1">'Module C Corrected'!DF142-'Module C Initial'!DF142</f>
        <v>107.63000000000011</v>
      </c>
      <c r="O142" s="31">
        <f ca="1">'Module C Corrected'!DG142-'Module C Initial'!DG142</f>
        <v>126.06000000000017</v>
      </c>
      <c r="P142" s="31">
        <f ca="1">'Module C Corrected'!DH142-'Module C Initial'!DH142</f>
        <v>71.650000000000091</v>
      </c>
      <c r="Q142" s="32">
        <f ca="1">'Module C Corrected'!DI142-'Module C Initial'!DI142</f>
        <v>4.4500000000000028</v>
      </c>
      <c r="R142" s="32">
        <f ca="1">'Module C Corrected'!DJ142-'Module C Initial'!DJ142</f>
        <v>5.0099999999999909</v>
      </c>
      <c r="S142" s="32">
        <f ca="1">'Module C Corrected'!DK142-'Module C Initial'!DK142</f>
        <v>0.65000000000000036</v>
      </c>
      <c r="T142" s="32">
        <f ca="1">'Module C Corrected'!DL142-'Module C Initial'!DL142</f>
        <v>0</v>
      </c>
      <c r="U142" s="32">
        <f ca="1">'Module C Corrected'!DM142-'Module C Initial'!DM142</f>
        <v>0</v>
      </c>
      <c r="V142" s="32">
        <f ca="1">'Module C Corrected'!DN142-'Module C Initial'!DN142</f>
        <v>0</v>
      </c>
      <c r="W142" s="32">
        <f ca="1">'Module C Corrected'!DO142-'Module C Initial'!DO142</f>
        <v>0</v>
      </c>
      <c r="X142" s="32">
        <f ca="1">'Module C Corrected'!DP142-'Module C Initial'!DP142</f>
        <v>0</v>
      </c>
      <c r="Y142" s="32">
        <f ca="1">'Module C Corrected'!DQ142-'Module C Initial'!DQ142</f>
        <v>2.4500000000000028</v>
      </c>
      <c r="Z142" s="32">
        <f ca="1">'Module C Corrected'!DR142-'Module C Initial'!DR142</f>
        <v>5.3799999999999955</v>
      </c>
      <c r="AA142" s="32">
        <f ca="1">'Module C Corrected'!DS142-'Module C Initial'!DS142</f>
        <v>6.3099999999999881</v>
      </c>
      <c r="AB142" s="32">
        <f ca="1">'Module C Corrected'!DT142-'Module C Initial'!DT142</f>
        <v>3.5799999999999983</v>
      </c>
      <c r="AC142" s="31">
        <f ca="1">'Module C Corrected'!DU142-'Module C Initial'!DU142</f>
        <v>24.230000000000018</v>
      </c>
      <c r="AD142" s="31">
        <f ca="1">'Module C Corrected'!DV142-'Module C Initial'!DV142</f>
        <v>27.019999999999982</v>
      </c>
      <c r="AE142" s="31">
        <f ca="1">'Module C Corrected'!DW142-'Module C Initial'!DW142</f>
        <v>3.4699999999999989</v>
      </c>
      <c r="AF142" s="31">
        <f ca="1">'Module C Corrected'!DX142-'Module C Initial'!DX142</f>
        <v>0</v>
      </c>
      <c r="AG142" s="31">
        <f ca="1">'Module C Corrected'!DY142-'Module C Initial'!DY142</f>
        <v>0</v>
      </c>
      <c r="AH142" s="31">
        <f ca="1">'Module C Corrected'!DZ142-'Module C Initial'!DZ142</f>
        <v>0</v>
      </c>
      <c r="AI142" s="31">
        <f ca="1">'Module C Corrected'!EA142-'Module C Initial'!EA142</f>
        <v>0</v>
      </c>
      <c r="AJ142" s="31">
        <f ca="1">'Module C Corrected'!EB142-'Module C Initial'!EB142</f>
        <v>0</v>
      </c>
      <c r="AK142" s="31">
        <f ca="1">'Module C Corrected'!EC142-'Module C Initial'!EC142</f>
        <v>12.430000000000007</v>
      </c>
      <c r="AL142" s="31">
        <f ca="1">'Module C Corrected'!ED142-'Module C Initial'!ED142</f>
        <v>27.090000000000032</v>
      </c>
      <c r="AM142" s="31">
        <f ca="1">'Module C Corrected'!EE142-'Module C Initial'!EE142</f>
        <v>31.439999999999998</v>
      </c>
      <c r="AN142" s="31">
        <f ca="1">'Module C Corrected'!EF142-'Module C Initial'!EF142</f>
        <v>17.699999999999989</v>
      </c>
      <c r="AO142" s="32">
        <f t="shared" ca="1" si="61"/>
        <v>117.66000000000004</v>
      </c>
      <c r="AP142" s="32">
        <f t="shared" ca="1" si="61"/>
        <v>132.10000000000014</v>
      </c>
      <c r="AQ142" s="32">
        <f t="shared" ca="1" si="61"/>
        <v>17.090000000000025</v>
      </c>
      <c r="AR142" s="32">
        <f t="shared" ca="1" si="60"/>
        <v>0</v>
      </c>
      <c r="AS142" s="32">
        <f t="shared" ca="1" si="60"/>
        <v>0</v>
      </c>
      <c r="AT142" s="32">
        <f t="shared" ca="1" si="60"/>
        <v>0</v>
      </c>
      <c r="AU142" s="32">
        <f t="shared" ca="1" si="60"/>
        <v>0</v>
      </c>
      <c r="AV142" s="32">
        <f t="shared" ca="1" si="60"/>
        <v>0</v>
      </c>
      <c r="AW142" s="32">
        <f t="shared" ca="1" si="60"/>
        <v>63.829999999999941</v>
      </c>
      <c r="AX142" s="32">
        <f t="shared" ca="1" si="62"/>
        <v>140.10000000000014</v>
      </c>
      <c r="AY142" s="32">
        <f t="shared" ca="1" si="62"/>
        <v>163.81000000000017</v>
      </c>
      <c r="AZ142" s="32">
        <f t="shared" ca="1" si="62"/>
        <v>92.930000000000078</v>
      </c>
      <c r="BA142" s="31">
        <f t="shared" ca="1" si="87"/>
        <v>1.48</v>
      </c>
      <c r="BB142" s="31">
        <f t="shared" ca="1" si="65"/>
        <v>1.66</v>
      </c>
      <c r="BC142" s="31">
        <f t="shared" ca="1" si="66"/>
        <v>0.22</v>
      </c>
      <c r="BD142" s="31">
        <f t="shared" ca="1" si="67"/>
        <v>0</v>
      </c>
      <c r="BE142" s="31">
        <f t="shared" ca="1" si="68"/>
        <v>0</v>
      </c>
      <c r="BF142" s="31">
        <f t="shared" ca="1" si="69"/>
        <v>0</v>
      </c>
      <c r="BG142" s="31">
        <f t="shared" ca="1" si="70"/>
        <v>0</v>
      </c>
      <c r="BH142" s="31">
        <f t="shared" ca="1" si="71"/>
        <v>0</v>
      </c>
      <c r="BI142" s="31">
        <f t="shared" ca="1" si="72"/>
        <v>0.81</v>
      </c>
      <c r="BJ142" s="31">
        <f t="shared" ca="1" si="73"/>
        <v>1.79</v>
      </c>
      <c r="BK142" s="31">
        <f t="shared" ca="1" si="74"/>
        <v>2.09</v>
      </c>
      <c r="BL142" s="31">
        <f t="shared" ca="1" si="75"/>
        <v>1.19</v>
      </c>
      <c r="BM142" s="32">
        <f t="shared" ca="1" si="88"/>
        <v>119.14000000000004</v>
      </c>
      <c r="BN142" s="32">
        <f t="shared" ca="1" si="76"/>
        <v>133.76000000000013</v>
      </c>
      <c r="BO142" s="32">
        <f t="shared" ca="1" si="77"/>
        <v>17.310000000000024</v>
      </c>
      <c r="BP142" s="32">
        <f t="shared" ca="1" si="78"/>
        <v>0</v>
      </c>
      <c r="BQ142" s="32">
        <f t="shared" ca="1" si="79"/>
        <v>0</v>
      </c>
      <c r="BR142" s="32">
        <f t="shared" ca="1" si="80"/>
        <v>0</v>
      </c>
      <c r="BS142" s="32">
        <f t="shared" ca="1" si="81"/>
        <v>0</v>
      </c>
      <c r="BT142" s="32">
        <f t="shared" ca="1" si="82"/>
        <v>0</v>
      </c>
      <c r="BU142" s="32">
        <f t="shared" ca="1" si="83"/>
        <v>64.639999999999944</v>
      </c>
      <c r="BV142" s="32">
        <f t="shared" ca="1" si="84"/>
        <v>141.89000000000013</v>
      </c>
      <c r="BW142" s="32">
        <f t="shared" ca="1" si="85"/>
        <v>165.90000000000018</v>
      </c>
      <c r="BX142" s="32">
        <f t="shared" ca="1" si="86"/>
        <v>94.120000000000076</v>
      </c>
    </row>
    <row r="143" spans="1:76" x14ac:dyDescent="0.25">
      <c r="A143" t="s">
        <v>474</v>
      </c>
      <c r="B143" s="1" t="s">
        <v>53</v>
      </c>
      <c r="C143" t="str">
        <f t="shared" ca="1" si="63"/>
        <v>VVW1</v>
      </c>
      <c r="D143" t="str">
        <f t="shared" ca="1" si="64"/>
        <v>Valleyview #1</v>
      </c>
      <c r="E143" s="31">
        <f ca="1">'Module C Corrected'!CW143-'Module C Initial'!CW143</f>
        <v>118.92000000000007</v>
      </c>
      <c r="F143" s="31">
        <f ca="1">'Module C Corrected'!CX143-'Module C Initial'!CX143</f>
        <v>300.14999999999964</v>
      </c>
      <c r="G143" s="31">
        <f ca="1">'Module C Corrected'!CY143-'Module C Initial'!CY143</f>
        <v>178.70000000000027</v>
      </c>
      <c r="H143" s="31">
        <f ca="1">'Module C Corrected'!CZ143-'Module C Initial'!CZ143</f>
        <v>3.6000000000000085</v>
      </c>
      <c r="I143" s="31">
        <f ca="1">'Module C Corrected'!DA143-'Module C Initial'!DA143</f>
        <v>148.88000000000011</v>
      </c>
      <c r="J143" s="31">
        <f ca="1">'Module C Corrected'!DB143-'Module C Initial'!DB143</f>
        <v>176.36999999999989</v>
      </c>
      <c r="K143" s="31">
        <f ca="1">'Module C Corrected'!DC143-'Module C Initial'!DC143</f>
        <v>47.980000000000018</v>
      </c>
      <c r="L143" s="31">
        <f ca="1">'Module C Corrected'!DD143-'Module C Initial'!DD143</f>
        <v>250.61999999999989</v>
      </c>
      <c r="M143" s="31">
        <f ca="1">'Module C Corrected'!DE143-'Module C Initial'!DE143</f>
        <v>340.64999999999964</v>
      </c>
      <c r="N143" s="31">
        <f ca="1">'Module C Corrected'!DF143-'Module C Initial'!DF143</f>
        <v>114.72000000000025</v>
      </c>
      <c r="O143" s="31">
        <f ca="1">'Module C Corrected'!DG143-'Module C Initial'!DG143</f>
        <v>182.71000000000004</v>
      </c>
      <c r="P143" s="31">
        <f ca="1">'Module C Corrected'!DH143-'Module C Initial'!DH143</f>
        <v>83.1400000000001</v>
      </c>
      <c r="Q143" s="32">
        <f ca="1">'Module C Corrected'!DI143-'Module C Initial'!DI143</f>
        <v>5.9500000000000028</v>
      </c>
      <c r="R143" s="32">
        <f ca="1">'Module C Corrected'!DJ143-'Module C Initial'!DJ143</f>
        <v>15.009999999999991</v>
      </c>
      <c r="S143" s="32">
        <f ca="1">'Module C Corrected'!DK143-'Module C Initial'!DK143</f>
        <v>8.9399999999999977</v>
      </c>
      <c r="T143" s="32">
        <f ca="1">'Module C Corrected'!DL143-'Module C Initial'!DL143</f>
        <v>0.18000000000000016</v>
      </c>
      <c r="U143" s="32">
        <f ca="1">'Module C Corrected'!DM143-'Module C Initial'!DM143</f>
        <v>7.4399999999999977</v>
      </c>
      <c r="V143" s="32">
        <f ca="1">'Module C Corrected'!DN143-'Module C Initial'!DN143</f>
        <v>8.8100000000000023</v>
      </c>
      <c r="W143" s="32">
        <f ca="1">'Module C Corrected'!DO143-'Module C Initial'!DO143</f>
        <v>2.3999999999999986</v>
      </c>
      <c r="X143" s="32">
        <f ca="1">'Module C Corrected'!DP143-'Module C Initial'!DP143</f>
        <v>12.530000000000001</v>
      </c>
      <c r="Y143" s="32">
        <f ca="1">'Module C Corrected'!DQ143-'Module C Initial'!DQ143</f>
        <v>17.03000000000003</v>
      </c>
      <c r="Z143" s="32">
        <f ca="1">'Module C Corrected'!DR143-'Module C Initial'!DR143</f>
        <v>5.730000000000004</v>
      </c>
      <c r="AA143" s="32">
        <f ca="1">'Module C Corrected'!DS143-'Module C Initial'!DS143</f>
        <v>9.1300000000000097</v>
      </c>
      <c r="AB143" s="32">
        <f ca="1">'Module C Corrected'!DT143-'Module C Initial'!DT143</f>
        <v>4.1600000000000037</v>
      </c>
      <c r="AC143" s="31">
        <f ca="1">'Module C Corrected'!DU143-'Module C Initial'!DU143</f>
        <v>32.390000000000043</v>
      </c>
      <c r="AD143" s="31">
        <f ca="1">'Module C Corrected'!DV143-'Module C Initial'!DV143</f>
        <v>81.029999999999973</v>
      </c>
      <c r="AE143" s="31">
        <f ca="1">'Module C Corrected'!DW143-'Module C Initial'!DW143</f>
        <v>47.8599999999999</v>
      </c>
      <c r="AF143" s="31">
        <f ca="1">'Module C Corrected'!DX143-'Module C Initial'!DX143</f>
        <v>0.96000000000000085</v>
      </c>
      <c r="AG143" s="31">
        <f ca="1">'Module C Corrected'!DY143-'Module C Initial'!DY143</f>
        <v>39.200000000000045</v>
      </c>
      <c r="AH143" s="31">
        <f ca="1">'Module C Corrected'!DZ143-'Module C Initial'!DZ143</f>
        <v>46.019999999999982</v>
      </c>
      <c r="AI143" s="31">
        <f ca="1">'Module C Corrected'!EA143-'Module C Initial'!EA143</f>
        <v>12.420000000000016</v>
      </c>
      <c r="AJ143" s="31">
        <f ca="1">'Module C Corrected'!EB143-'Module C Initial'!EB143</f>
        <v>64.25</v>
      </c>
      <c r="AK143" s="31">
        <f ca="1">'Module C Corrected'!EC143-'Module C Initial'!EC143</f>
        <v>86.520000000000209</v>
      </c>
      <c r="AL143" s="31">
        <f ca="1">'Module C Corrected'!ED143-'Module C Initial'!ED143</f>
        <v>28.879999999999995</v>
      </c>
      <c r="AM143" s="31">
        <f ca="1">'Module C Corrected'!EE143-'Module C Initial'!EE143</f>
        <v>45.57000000000005</v>
      </c>
      <c r="AN143" s="31">
        <f ca="1">'Module C Corrected'!EF143-'Module C Initial'!EF143</f>
        <v>20.54000000000002</v>
      </c>
      <c r="AO143" s="32">
        <f t="shared" ca="1" si="61"/>
        <v>157.2600000000001</v>
      </c>
      <c r="AP143" s="32">
        <f t="shared" ca="1" si="61"/>
        <v>396.1899999999996</v>
      </c>
      <c r="AQ143" s="32">
        <f t="shared" ca="1" si="61"/>
        <v>235.50000000000017</v>
      </c>
      <c r="AR143" s="32">
        <f t="shared" ca="1" si="60"/>
        <v>4.7400000000000091</v>
      </c>
      <c r="AS143" s="32">
        <f t="shared" ca="1" si="60"/>
        <v>195.52000000000015</v>
      </c>
      <c r="AT143" s="32">
        <f t="shared" ca="1" si="60"/>
        <v>231.19999999999987</v>
      </c>
      <c r="AU143" s="32">
        <f t="shared" ca="1" si="60"/>
        <v>62.800000000000033</v>
      </c>
      <c r="AV143" s="32">
        <f t="shared" ca="1" si="60"/>
        <v>327.39999999999986</v>
      </c>
      <c r="AW143" s="32">
        <f t="shared" ca="1" si="60"/>
        <v>444.19999999999987</v>
      </c>
      <c r="AX143" s="32">
        <f t="shared" ca="1" si="62"/>
        <v>149.33000000000027</v>
      </c>
      <c r="AY143" s="32">
        <f t="shared" ca="1" si="62"/>
        <v>237.41000000000008</v>
      </c>
      <c r="AZ143" s="32">
        <f t="shared" ca="1" si="62"/>
        <v>107.84000000000012</v>
      </c>
      <c r="BA143" s="31">
        <f t="shared" ca="1" si="87"/>
        <v>1.97</v>
      </c>
      <c r="BB143" s="31">
        <f t="shared" ca="1" si="65"/>
        <v>4.9800000000000004</v>
      </c>
      <c r="BC143" s="31">
        <f t="shared" ca="1" si="66"/>
        <v>2.97</v>
      </c>
      <c r="BD143" s="31">
        <f t="shared" ca="1" si="67"/>
        <v>0.06</v>
      </c>
      <c r="BE143" s="31">
        <f t="shared" ca="1" si="68"/>
        <v>2.4700000000000002</v>
      </c>
      <c r="BF143" s="31">
        <f t="shared" ca="1" si="69"/>
        <v>2.93</v>
      </c>
      <c r="BG143" s="31">
        <f t="shared" ca="1" si="70"/>
        <v>0.8</v>
      </c>
      <c r="BH143" s="31">
        <f t="shared" ca="1" si="71"/>
        <v>4.16</v>
      </c>
      <c r="BI143" s="31">
        <f t="shared" ca="1" si="72"/>
        <v>5.66</v>
      </c>
      <c r="BJ143" s="31">
        <f t="shared" ca="1" si="73"/>
        <v>1.9</v>
      </c>
      <c r="BK143" s="31">
        <f t="shared" ca="1" si="74"/>
        <v>3.03</v>
      </c>
      <c r="BL143" s="31">
        <f t="shared" ca="1" si="75"/>
        <v>1.38</v>
      </c>
      <c r="BM143" s="32">
        <f t="shared" ca="1" si="88"/>
        <v>159.2300000000001</v>
      </c>
      <c r="BN143" s="32">
        <f t="shared" ca="1" si="76"/>
        <v>401.16999999999962</v>
      </c>
      <c r="BO143" s="32">
        <f t="shared" ca="1" si="77"/>
        <v>238.47000000000017</v>
      </c>
      <c r="BP143" s="32">
        <f t="shared" ca="1" si="78"/>
        <v>4.8000000000000087</v>
      </c>
      <c r="BQ143" s="32">
        <f t="shared" ca="1" si="79"/>
        <v>197.99000000000015</v>
      </c>
      <c r="BR143" s="32">
        <f t="shared" ca="1" si="80"/>
        <v>234.12999999999988</v>
      </c>
      <c r="BS143" s="32">
        <f t="shared" ca="1" si="81"/>
        <v>63.60000000000003</v>
      </c>
      <c r="BT143" s="32">
        <f t="shared" ca="1" si="82"/>
        <v>331.55999999999989</v>
      </c>
      <c r="BU143" s="32">
        <f t="shared" ca="1" si="83"/>
        <v>449.8599999999999</v>
      </c>
      <c r="BV143" s="32">
        <f t="shared" ca="1" si="84"/>
        <v>151.23000000000027</v>
      </c>
      <c r="BW143" s="32">
        <f t="shared" ca="1" si="85"/>
        <v>240.44000000000008</v>
      </c>
      <c r="BX143" s="32">
        <f t="shared" ca="1" si="86"/>
        <v>109.22000000000011</v>
      </c>
    </row>
    <row r="144" spans="1:76" x14ac:dyDescent="0.25">
      <c r="A144" t="s">
        <v>474</v>
      </c>
      <c r="B144" s="1" t="s">
        <v>54</v>
      </c>
      <c r="C144" t="str">
        <f t="shared" ca="1" si="63"/>
        <v>VVW2</v>
      </c>
      <c r="D144" t="str">
        <f t="shared" ca="1" si="64"/>
        <v>Valleyview #2</v>
      </c>
      <c r="E144" s="31">
        <f ca="1">'Module C Corrected'!CW144-'Module C Initial'!CW144</f>
        <v>-29.340000000000146</v>
      </c>
      <c r="F144" s="31">
        <f ca="1">'Module C Corrected'!CX144-'Module C Initial'!CX144</f>
        <v>-100.20000000000073</v>
      </c>
      <c r="G144" s="31">
        <f ca="1">'Module C Corrected'!CY144-'Module C Initial'!CY144</f>
        <v>-5.25</v>
      </c>
      <c r="H144" s="31">
        <f ca="1">'Module C Corrected'!CZ144-'Module C Initial'!CZ144</f>
        <v>-1.339999999999975</v>
      </c>
      <c r="I144" s="31">
        <f ca="1">'Module C Corrected'!DA144-'Module C Initial'!DA144</f>
        <v>-0.14000000000000057</v>
      </c>
      <c r="J144" s="31">
        <f ca="1">'Module C Corrected'!DB144-'Module C Initial'!DB144</f>
        <v>-65.480000000000473</v>
      </c>
      <c r="K144" s="31">
        <f ca="1">'Module C Corrected'!DC144-'Module C Initial'!DC144</f>
        <v>-15.840000000000146</v>
      </c>
      <c r="L144" s="31">
        <f ca="1">'Module C Corrected'!DD144-'Module C Initial'!DD144</f>
        <v>-58.3799999999992</v>
      </c>
      <c r="M144" s="31">
        <f ca="1">'Module C Corrected'!DE144-'Module C Initial'!DE144</f>
        <v>-79.160000000000764</v>
      </c>
      <c r="N144" s="31">
        <f ca="1">'Module C Corrected'!DF144-'Module C Initial'!DF144</f>
        <v>-37.429999999999382</v>
      </c>
      <c r="O144" s="31">
        <f ca="1">'Module C Corrected'!DG144-'Module C Initial'!DG144</f>
        <v>-141.93000000000029</v>
      </c>
      <c r="P144" s="31">
        <f ca="1">'Module C Corrected'!DH144-'Module C Initial'!DH144</f>
        <v>-30.210000000000036</v>
      </c>
      <c r="Q144" s="32">
        <f ca="1">'Module C Corrected'!DI144-'Module C Initial'!DI144</f>
        <v>-1.4699999999999989</v>
      </c>
      <c r="R144" s="32">
        <f ca="1">'Module C Corrected'!DJ144-'Module C Initial'!DJ144</f>
        <v>-5.0099999999999909</v>
      </c>
      <c r="S144" s="32">
        <f ca="1">'Module C Corrected'!DK144-'Module C Initial'!DK144</f>
        <v>-0.26000000000000156</v>
      </c>
      <c r="T144" s="32">
        <f ca="1">'Module C Corrected'!DL144-'Module C Initial'!DL144</f>
        <v>-6.9999999999999396E-2</v>
      </c>
      <c r="U144" s="32">
        <f ca="1">'Module C Corrected'!DM144-'Module C Initial'!DM144</f>
        <v>0</v>
      </c>
      <c r="V144" s="32">
        <f ca="1">'Module C Corrected'!DN144-'Module C Initial'!DN144</f>
        <v>-3.2799999999999727</v>
      </c>
      <c r="W144" s="32">
        <f ca="1">'Module C Corrected'!DO144-'Module C Initial'!DO144</f>
        <v>-0.79999999999999716</v>
      </c>
      <c r="X144" s="32">
        <f ca="1">'Module C Corrected'!DP144-'Module C Initial'!DP144</f>
        <v>-2.9199999999999875</v>
      </c>
      <c r="Y144" s="32">
        <f ca="1">'Module C Corrected'!DQ144-'Module C Initial'!DQ144</f>
        <v>-3.9599999999999795</v>
      </c>
      <c r="Z144" s="32">
        <f ca="1">'Module C Corrected'!DR144-'Module C Initial'!DR144</f>
        <v>-1.8799999999999955</v>
      </c>
      <c r="AA144" s="32">
        <f ca="1">'Module C Corrected'!DS144-'Module C Initial'!DS144</f>
        <v>-7.0900000000000318</v>
      </c>
      <c r="AB144" s="32">
        <f ca="1">'Module C Corrected'!DT144-'Module C Initial'!DT144</f>
        <v>-1.5100000000000051</v>
      </c>
      <c r="AC144" s="31">
        <f ca="1">'Module C Corrected'!DU144-'Module C Initial'!DU144</f>
        <v>-7.9900000000000091</v>
      </c>
      <c r="AD144" s="31">
        <f ca="1">'Module C Corrected'!DV144-'Module C Initial'!DV144</f>
        <v>-27.049999999999955</v>
      </c>
      <c r="AE144" s="31">
        <f ca="1">'Module C Corrected'!DW144-'Module C Initial'!DW144</f>
        <v>-1.4000000000000057</v>
      </c>
      <c r="AF144" s="31">
        <f ca="1">'Module C Corrected'!DX144-'Module C Initial'!DX144</f>
        <v>-0.35000000000000142</v>
      </c>
      <c r="AG144" s="31">
        <f ca="1">'Module C Corrected'!DY144-'Module C Initial'!DY144</f>
        <v>-4.0000000000000036E-2</v>
      </c>
      <c r="AH144" s="31">
        <f ca="1">'Module C Corrected'!DZ144-'Module C Initial'!DZ144</f>
        <v>-17.079999999999927</v>
      </c>
      <c r="AI144" s="31">
        <f ca="1">'Module C Corrected'!EA144-'Module C Initial'!EA144</f>
        <v>-4.089999999999975</v>
      </c>
      <c r="AJ144" s="31">
        <f ca="1">'Module C Corrected'!EB144-'Module C Initial'!EB144</f>
        <v>-14.970000000000027</v>
      </c>
      <c r="AK144" s="31">
        <f ca="1">'Module C Corrected'!EC144-'Module C Initial'!EC144</f>
        <v>-20.099999999999909</v>
      </c>
      <c r="AL144" s="31">
        <f ca="1">'Module C Corrected'!ED144-'Module C Initial'!ED144</f>
        <v>-9.4200000000000728</v>
      </c>
      <c r="AM144" s="31">
        <f ca="1">'Module C Corrected'!EE144-'Module C Initial'!EE144</f>
        <v>-35.390000000000327</v>
      </c>
      <c r="AN144" s="31">
        <f ca="1">'Module C Corrected'!EF144-'Module C Initial'!EF144</f>
        <v>-7.4700000000000273</v>
      </c>
      <c r="AO144" s="32">
        <f t="shared" ca="1" si="61"/>
        <v>-38.800000000000153</v>
      </c>
      <c r="AP144" s="32">
        <f t="shared" ca="1" si="61"/>
        <v>-132.26000000000067</v>
      </c>
      <c r="AQ144" s="32">
        <f t="shared" ca="1" si="61"/>
        <v>-6.9100000000000072</v>
      </c>
      <c r="AR144" s="32">
        <f t="shared" ca="1" si="60"/>
        <v>-1.7599999999999758</v>
      </c>
      <c r="AS144" s="32">
        <f t="shared" ca="1" si="60"/>
        <v>-0.1800000000000006</v>
      </c>
      <c r="AT144" s="32">
        <f t="shared" ca="1" si="60"/>
        <v>-85.840000000000373</v>
      </c>
      <c r="AU144" s="32">
        <f t="shared" ca="1" si="60"/>
        <v>-20.730000000000118</v>
      </c>
      <c r="AV144" s="32">
        <f t="shared" ca="1" si="60"/>
        <v>-76.269999999999214</v>
      </c>
      <c r="AW144" s="32">
        <f t="shared" ca="1" si="60"/>
        <v>-103.22000000000065</v>
      </c>
      <c r="AX144" s="32">
        <f t="shared" ca="1" si="62"/>
        <v>-48.72999999999945</v>
      </c>
      <c r="AY144" s="32">
        <f t="shared" ca="1" si="62"/>
        <v>-184.41000000000065</v>
      </c>
      <c r="AZ144" s="32">
        <f t="shared" ca="1" si="62"/>
        <v>-39.190000000000069</v>
      </c>
      <c r="BA144" s="31">
        <f t="shared" ca="1" si="87"/>
        <v>-0.49</v>
      </c>
      <c r="BB144" s="31">
        <f t="shared" ca="1" si="65"/>
        <v>-1.66</v>
      </c>
      <c r="BC144" s="31">
        <f t="shared" ca="1" si="66"/>
        <v>-0.09</v>
      </c>
      <c r="BD144" s="31">
        <f t="shared" ca="1" si="67"/>
        <v>-0.02</v>
      </c>
      <c r="BE144" s="31">
        <f t="shared" ca="1" si="68"/>
        <v>0</v>
      </c>
      <c r="BF144" s="31">
        <f t="shared" ca="1" si="69"/>
        <v>-1.0900000000000001</v>
      </c>
      <c r="BG144" s="31">
        <f t="shared" ca="1" si="70"/>
        <v>-0.26</v>
      </c>
      <c r="BH144" s="31">
        <f t="shared" ca="1" si="71"/>
        <v>-0.97</v>
      </c>
      <c r="BI144" s="31">
        <f t="shared" ca="1" si="72"/>
        <v>-1.31</v>
      </c>
      <c r="BJ144" s="31">
        <f t="shared" ca="1" si="73"/>
        <v>-0.62</v>
      </c>
      <c r="BK144" s="31">
        <f t="shared" ca="1" si="74"/>
        <v>-2.36</v>
      </c>
      <c r="BL144" s="31">
        <f t="shared" ca="1" si="75"/>
        <v>-0.5</v>
      </c>
      <c r="BM144" s="32">
        <f t="shared" ca="1" si="88"/>
        <v>-39.290000000000155</v>
      </c>
      <c r="BN144" s="32">
        <f t="shared" ca="1" si="76"/>
        <v>-133.92000000000067</v>
      </c>
      <c r="BO144" s="32">
        <f t="shared" ca="1" si="77"/>
        <v>-7.0000000000000071</v>
      </c>
      <c r="BP144" s="32">
        <f t="shared" ca="1" si="78"/>
        <v>-1.7799999999999758</v>
      </c>
      <c r="BQ144" s="32">
        <f t="shared" ca="1" si="79"/>
        <v>-0.1800000000000006</v>
      </c>
      <c r="BR144" s="32">
        <f t="shared" ca="1" si="80"/>
        <v>-86.930000000000376</v>
      </c>
      <c r="BS144" s="32">
        <f t="shared" ca="1" si="81"/>
        <v>-20.990000000000119</v>
      </c>
      <c r="BT144" s="32">
        <f t="shared" ca="1" si="82"/>
        <v>-77.239999999999213</v>
      </c>
      <c r="BU144" s="32">
        <f t="shared" ca="1" si="83"/>
        <v>-104.53000000000065</v>
      </c>
      <c r="BV144" s="32">
        <f t="shared" ca="1" si="84"/>
        <v>-49.349999999999447</v>
      </c>
      <c r="BW144" s="32">
        <f t="shared" ca="1" si="85"/>
        <v>-186.77000000000066</v>
      </c>
      <c r="BX144" s="32">
        <f t="shared" ca="1" si="86"/>
        <v>-39.690000000000069</v>
      </c>
    </row>
    <row r="145" spans="1:76" x14ac:dyDescent="0.25">
      <c r="A145" t="s">
        <v>485</v>
      </c>
      <c r="B145" s="1" t="s">
        <v>87</v>
      </c>
      <c r="C145" t="str">
        <f t="shared" ca="1" si="63"/>
        <v>WEY1</v>
      </c>
      <c r="D145" t="str">
        <f t="shared" ca="1" si="64"/>
        <v>Weyerhaeuser</v>
      </c>
      <c r="E145" s="31">
        <f ca="1">'Module C Corrected'!CW145-'Module C Initial'!CW145</f>
        <v>0.56000000000000227</v>
      </c>
      <c r="F145" s="31">
        <f ca="1">'Module C Corrected'!CX145-'Module C Initial'!CX145</f>
        <v>24.619999999999891</v>
      </c>
      <c r="G145" s="31">
        <f ca="1">'Module C Corrected'!CY145-'Module C Initial'!CY145</f>
        <v>1.240000000000002</v>
      </c>
      <c r="H145" s="31">
        <f ca="1">'Module C Corrected'!CZ145-'Module C Initial'!CZ145</f>
        <v>28.469999999999914</v>
      </c>
      <c r="I145" s="31">
        <f ca="1">'Module C Corrected'!DA145-'Module C Initial'!DA145</f>
        <v>31.25</v>
      </c>
      <c r="J145" s="31">
        <f ca="1">'Module C Corrected'!DB145-'Module C Initial'!DB145</f>
        <v>46.130000000000109</v>
      </c>
      <c r="K145" s="31">
        <f ca="1">'Module C Corrected'!DC145-'Module C Initial'!DC145</f>
        <v>75.040000000000191</v>
      </c>
      <c r="L145" s="31">
        <f ca="1">'Module C Corrected'!DD145-'Module C Initial'!DD145</f>
        <v>122.23000000000002</v>
      </c>
      <c r="M145" s="31">
        <f ca="1">'Module C Corrected'!DE145-'Module C Initial'!DE145</f>
        <v>171.75000000000091</v>
      </c>
      <c r="N145" s="31">
        <f ca="1">'Module C Corrected'!DF145-'Module C Initial'!DF145</f>
        <v>41.190000000000055</v>
      </c>
      <c r="O145" s="31">
        <f ca="1">'Module C Corrected'!DG145-'Module C Initial'!DG145</f>
        <v>35.069999999999936</v>
      </c>
      <c r="P145" s="31">
        <f ca="1">'Module C Corrected'!DH145-'Module C Initial'!DH145</f>
        <v>77.630000000000109</v>
      </c>
      <c r="Q145" s="32">
        <f ca="1">'Module C Corrected'!DI145-'Module C Initial'!DI145</f>
        <v>2.0000000000000018E-2</v>
      </c>
      <c r="R145" s="32">
        <f ca="1">'Module C Corrected'!DJ145-'Module C Initial'!DJ145</f>
        <v>1.2300000000000004</v>
      </c>
      <c r="S145" s="32">
        <f ca="1">'Module C Corrected'!DK145-'Module C Initial'!DK145</f>
        <v>6.0000000000000053E-2</v>
      </c>
      <c r="T145" s="32">
        <f ca="1">'Module C Corrected'!DL145-'Module C Initial'!DL145</f>
        <v>1.4200000000000017</v>
      </c>
      <c r="U145" s="32">
        <f ca="1">'Module C Corrected'!DM145-'Module C Initial'!DM145</f>
        <v>1.5700000000000003</v>
      </c>
      <c r="V145" s="32">
        <f ca="1">'Module C Corrected'!DN145-'Module C Initial'!DN145</f>
        <v>2.2999999999999972</v>
      </c>
      <c r="W145" s="32">
        <f ca="1">'Module C Corrected'!DO145-'Module C Initial'!DO145</f>
        <v>3.75</v>
      </c>
      <c r="X145" s="32">
        <f ca="1">'Module C Corrected'!DP145-'Module C Initial'!DP145</f>
        <v>6.1099999999999852</v>
      </c>
      <c r="Y145" s="32">
        <f ca="1">'Module C Corrected'!DQ145-'Module C Initial'!DQ145</f>
        <v>8.5900000000000034</v>
      </c>
      <c r="Z145" s="32">
        <f ca="1">'Module C Corrected'!DR145-'Module C Initial'!DR145</f>
        <v>2.0599999999999952</v>
      </c>
      <c r="AA145" s="32">
        <f ca="1">'Module C Corrected'!DS145-'Module C Initial'!DS145</f>
        <v>1.75</v>
      </c>
      <c r="AB145" s="32">
        <f ca="1">'Module C Corrected'!DT145-'Module C Initial'!DT145</f>
        <v>3.8800000000000097</v>
      </c>
      <c r="AC145" s="31">
        <f ca="1">'Module C Corrected'!DU145-'Module C Initial'!DU145</f>
        <v>0.16000000000000014</v>
      </c>
      <c r="AD145" s="31">
        <f ca="1">'Module C Corrected'!DV145-'Module C Initial'!DV145</f>
        <v>6.6500000000000057</v>
      </c>
      <c r="AE145" s="31">
        <f ca="1">'Module C Corrected'!DW145-'Module C Initial'!DW145</f>
        <v>0.33000000000000007</v>
      </c>
      <c r="AF145" s="31">
        <f ca="1">'Module C Corrected'!DX145-'Module C Initial'!DX145</f>
        <v>7.5600000000000023</v>
      </c>
      <c r="AG145" s="31">
        <f ca="1">'Module C Corrected'!DY145-'Module C Initial'!DY145</f>
        <v>8.2299999999999898</v>
      </c>
      <c r="AH145" s="31">
        <f ca="1">'Module C Corrected'!DZ145-'Module C Initial'!DZ145</f>
        <v>12.03000000000003</v>
      </c>
      <c r="AI145" s="31">
        <f ca="1">'Module C Corrected'!EA145-'Module C Initial'!EA145</f>
        <v>19.409999999999968</v>
      </c>
      <c r="AJ145" s="31">
        <f ca="1">'Module C Corrected'!EB145-'Module C Initial'!EB145</f>
        <v>31.330000000000041</v>
      </c>
      <c r="AK145" s="31">
        <f ca="1">'Module C Corrected'!EC145-'Module C Initial'!EC145</f>
        <v>43.620000000000118</v>
      </c>
      <c r="AL145" s="31">
        <f ca="1">'Module C Corrected'!ED145-'Module C Initial'!ED145</f>
        <v>10.370000000000005</v>
      </c>
      <c r="AM145" s="31">
        <f ca="1">'Module C Corrected'!EE145-'Module C Initial'!EE145</f>
        <v>8.75</v>
      </c>
      <c r="AN145" s="31">
        <f ca="1">'Module C Corrected'!EF145-'Module C Initial'!EF145</f>
        <v>19.180000000000007</v>
      </c>
      <c r="AO145" s="32">
        <f t="shared" ca="1" si="61"/>
        <v>0.74000000000000243</v>
      </c>
      <c r="AP145" s="32">
        <f t="shared" ca="1" si="61"/>
        <v>32.499999999999901</v>
      </c>
      <c r="AQ145" s="32">
        <f t="shared" ca="1" si="61"/>
        <v>1.6300000000000021</v>
      </c>
      <c r="AR145" s="32">
        <f t="shared" ca="1" si="60"/>
        <v>37.449999999999918</v>
      </c>
      <c r="AS145" s="32">
        <f t="shared" ca="1" si="60"/>
        <v>41.04999999999999</v>
      </c>
      <c r="AT145" s="32">
        <f t="shared" ca="1" si="60"/>
        <v>60.460000000000136</v>
      </c>
      <c r="AU145" s="32">
        <f t="shared" ca="1" si="60"/>
        <v>98.200000000000159</v>
      </c>
      <c r="AV145" s="32">
        <f t="shared" ca="1" si="60"/>
        <v>159.67000000000004</v>
      </c>
      <c r="AW145" s="32">
        <f t="shared" ca="1" si="60"/>
        <v>223.96000000000103</v>
      </c>
      <c r="AX145" s="32">
        <f t="shared" ca="1" si="62"/>
        <v>53.620000000000054</v>
      </c>
      <c r="AY145" s="32">
        <f t="shared" ca="1" si="62"/>
        <v>45.569999999999936</v>
      </c>
      <c r="AZ145" s="32">
        <f t="shared" ca="1" si="62"/>
        <v>100.69000000000013</v>
      </c>
      <c r="BA145" s="31">
        <f t="shared" ca="1" si="87"/>
        <v>0.01</v>
      </c>
      <c r="BB145" s="31">
        <f t="shared" ca="1" si="65"/>
        <v>0.41</v>
      </c>
      <c r="BC145" s="31">
        <f t="shared" ca="1" si="66"/>
        <v>0.02</v>
      </c>
      <c r="BD145" s="31">
        <f t="shared" ca="1" si="67"/>
        <v>0.47</v>
      </c>
      <c r="BE145" s="31">
        <f t="shared" ca="1" si="68"/>
        <v>0.52</v>
      </c>
      <c r="BF145" s="31">
        <f t="shared" ca="1" si="69"/>
        <v>0.77</v>
      </c>
      <c r="BG145" s="31">
        <f t="shared" ca="1" si="70"/>
        <v>1.25</v>
      </c>
      <c r="BH145" s="31">
        <f t="shared" ca="1" si="71"/>
        <v>2.0299999999999998</v>
      </c>
      <c r="BI145" s="31">
        <f t="shared" ca="1" si="72"/>
        <v>2.85</v>
      </c>
      <c r="BJ145" s="31">
        <f t="shared" ca="1" si="73"/>
        <v>0.68</v>
      </c>
      <c r="BK145" s="31">
        <f t="shared" ca="1" si="74"/>
        <v>0.57999999999999996</v>
      </c>
      <c r="BL145" s="31">
        <f t="shared" ca="1" si="75"/>
        <v>1.29</v>
      </c>
      <c r="BM145" s="32">
        <f t="shared" ca="1" si="88"/>
        <v>0.75000000000000244</v>
      </c>
      <c r="BN145" s="32">
        <f t="shared" ca="1" si="76"/>
        <v>32.909999999999897</v>
      </c>
      <c r="BO145" s="32">
        <f t="shared" ca="1" si="77"/>
        <v>1.6500000000000021</v>
      </c>
      <c r="BP145" s="32">
        <f t="shared" ca="1" si="78"/>
        <v>37.919999999999916</v>
      </c>
      <c r="BQ145" s="32">
        <f t="shared" ca="1" si="79"/>
        <v>41.569999999999993</v>
      </c>
      <c r="BR145" s="32">
        <f t="shared" ca="1" si="80"/>
        <v>61.230000000000139</v>
      </c>
      <c r="BS145" s="32">
        <f t="shared" ca="1" si="81"/>
        <v>99.450000000000159</v>
      </c>
      <c r="BT145" s="32">
        <f t="shared" ca="1" si="82"/>
        <v>161.70000000000005</v>
      </c>
      <c r="BU145" s="32">
        <f t="shared" ca="1" si="83"/>
        <v>226.81000000000103</v>
      </c>
      <c r="BV145" s="32">
        <f t="shared" ca="1" si="84"/>
        <v>54.300000000000054</v>
      </c>
      <c r="BW145" s="32">
        <f t="shared" ca="1" si="85"/>
        <v>46.149999999999935</v>
      </c>
      <c r="BX145" s="32">
        <f t="shared" ca="1" si="86"/>
        <v>101.98000000000013</v>
      </c>
    </row>
    <row r="147" spans="1:76" x14ac:dyDescent="0.25">
      <c r="A147" t="s">
        <v>519</v>
      </c>
    </row>
    <row r="148" spans="1:76" x14ac:dyDescent="0.25">
      <c r="A148" t="s">
        <v>528</v>
      </c>
    </row>
    <row r="149" spans="1:76" x14ac:dyDescent="0.25">
      <c r="A149" t="s">
        <v>520</v>
      </c>
    </row>
    <row r="150" spans="1:76" x14ac:dyDescent="0.25">
      <c r="A150" t="s">
        <v>521</v>
      </c>
    </row>
    <row r="151" spans="1:76" x14ac:dyDescent="0.25">
      <c r="A151" t="s">
        <v>522</v>
      </c>
    </row>
    <row r="152" spans="1:76" x14ac:dyDescent="0.25">
      <c r="A152" t="s">
        <v>523</v>
      </c>
    </row>
    <row r="153" spans="1:76" x14ac:dyDescent="0.25">
      <c r="A153" t="s">
        <v>524</v>
      </c>
    </row>
  </sheetData>
  <mergeCells count="4">
    <mergeCell ref="AA3:AB3"/>
    <mergeCell ref="AY3:AZ3"/>
    <mergeCell ref="BW3:BX3"/>
    <mergeCell ref="O3:P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3 Sep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3B44-1F47-45ED-9ABF-D314FD19FF07}">
  <dimension ref="A1:ER153"/>
  <sheetViews>
    <sheetView showZeros="0" workbookViewId="0">
      <pane xSplit="3" ySplit="4" topLeftCell="D5" activePane="bottomRight" state="frozen"/>
      <selection activeCell="K24" sqref="K24"/>
      <selection pane="topRight" activeCell="K24" sqref="K24"/>
      <selection pane="bottomLeft" activeCell="K24" sqref="K24"/>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554</v>
      </c>
      <c r="BY1" s="55"/>
    </row>
    <row r="2" spans="1:148" x14ac:dyDescent="0.25">
      <c r="A2" s="29" t="str">
        <f>'Correction Adjustments'!A2</f>
        <v>Estimate - September 3, 2021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427</v>
      </c>
      <c r="BA2" s="59" t="s">
        <v>4</v>
      </c>
      <c r="BB2" s="60"/>
      <c r="BC2" s="60"/>
      <c r="BD2" s="60"/>
      <c r="BE2" s="60"/>
      <c r="BF2" s="60"/>
      <c r="BG2" s="60"/>
      <c r="BH2" s="60"/>
      <c r="BI2" s="60"/>
      <c r="BJ2" s="72" t="s">
        <v>428</v>
      </c>
      <c r="BK2" s="79">
        <f>SUM(BA5:BL145)</f>
        <v>1279819.2800000021</v>
      </c>
      <c r="BL2" s="80"/>
      <c r="BM2" s="5" t="s">
        <v>555</v>
      </c>
      <c r="BN2" s="5"/>
      <c r="BO2" s="5"/>
      <c r="BP2" s="5"/>
      <c r="BQ2" s="5"/>
      <c r="BR2" s="5"/>
      <c r="BS2" s="5"/>
      <c r="BT2" s="5"/>
      <c r="BU2" s="5"/>
      <c r="BV2" s="5"/>
      <c r="BW2" s="5"/>
      <c r="BX2" s="5"/>
      <c r="BY2" s="61" t="s">
        <v>556</v>
      </c>
      <c r="CJ2" s="23" t="s">
        <v>509</v>
      </c>
      <c r="CK2" s="56" t="s">
        <v>561</v>
      </c>
      <c r="CL2" s="32"/>
      <c r="CM2" s="32"/>
      <c r="CN2" s="32"/>
      <c r="CO2" s="32"/>
      <c r="CP2" s="32"/>
      <c r="CQ2" s="32"/>
      <c r="CR2" s="32"/>
      <c r="CS2" s="32"/>
      <c r="CT2" s="32"/>
      <c r="CU2" s="32"/>
      <c r="CV2" s="24" t="s">
        <v>430</v>
      </c>
      <c r="CW2" s="61" t="s">
        <v>563</v>
      </c>
      <c r="CX2" s="61"/>
      <c r="CY2" s="61"/>
      <c r="CZ2" s="61"/>
      <c r="DA2" s="61"/>
      <c r="DB2" s="61"/>
      <c r="DC2" s="61"/>
      <c r="DD2" s="61"/>
      <c r="DE2" s="61"/>
      <c r="DF2" s="61"/>
      <c r="DG2" s="61"/>
      <c r="DH2" s="23" t="s">
        <v>537</v>
      </c>
      <c r="DI2" s="56" t="s">
        <v>565</v>
      </c>
      <c r="DJ2" s="56"/>
      <c r="DK2" s="56"/>
      <c r="DL2" s="56"/>
      <c r="DM2" s="56"/>
      <c r="DN2" s="56"/>
      <c r="DO2" s="56"/>
      <c r="DP2" s="56"/>
      <c r="DQ2" s="56"/>
      <c r="DR2" s="56"/>
      <c r="DS2" s="56"/>
      <c r="DT2" s="24" t="s">
        <v>526</v>
      </c>
      <c r="DU2" s="61" t="s">
        <v>567</v>
      </c>
      <c r="DV2" s="61"/>
      <c r="DW2" s="61"/>
      <c r="DX2" s="61"/>
      <c r="DY2" s="61"/>
      <c r="DZ2" s="61"/>
      <c r="EA2" s="61"/>
      <c r="EB2" s="61"/>
      <c r="EC2" s="61"/>
      <c r="ED2" s="61"/>
      <c r="EE2" s="61"/>
      <c r="EF2" s="23" t="s">
        <v>529</v>
      </c>
      <c r="EG2" s="56" t="s">
        <v>568</v>
      </c>
      <c r="EH2" s="32"/>
      <c r="EI2" s="32"/>
      <c r="EJ2" s="32"/>
      <c r="EK2" s="32"/>
      <c r="EL2" s="32"/>
      <c r="EM2" s="32"/>
      <c r="EN2" s="32"/>
      <c r="EO2" s="32"/>
      <c r="EP2" s="32"/>
      <c r="EQ2" s="32"/>
      <c r="ER2" s="24" t="s">
        <v>530</v>
      </c>
    </row>
    <row r="3" spans="1:148" x14ac:dyDescent="0.25">
      <c r="E3" s="53" t="s">
        <v>6</v>
      </c>
      <c r="F3" s="54"/>
      <c r="G3" s="54"/>
      <c r="H3" s="54"/>
      <c r="I3" s="54"/>
      <c r="J3" s="54"/>
      <c r="K3" s="54"/>
      <c r="L3" s="54"/>
      <c r="M3" s="54"/>
      <c r="N3" s="54"/>
      <c r="O3" s="81">
        <f>SUM(E5:P145)</f>
        <v>57419599.155710548</v>
      </c>
      <c r="P3" s="82"/>
      <c r="Q3" s="57" t="s">
        <v>7</v>
      </c>
      <c r="R3" s="58"/>
      <c r="S3" s="58"/>
      <c r="T3" s="58"/>
      <c r="U3" s="58"/>
      <c r="V3" s="58"/>
      <c r="W3" s="58"/>
      <c r="X3" s="58"/>
      <c r="Y3" s="58"/>
      <c r="Z3" s="58"/>
      <c r="AA3" s="77">
        <f>SUM(Q5:AB145)</f>
        <v>4653810599.2299995</v>
      </c>
      <c r="AB3" s="78"/>
      <c r="AD3" s="4"/>
      <c r="AE3" s="4"/>
      <c r="AF3" s="4"/>
      <c r="AG3" s="4"/>
      <c r="AH3" s="4"/>
      <c r="AI3" s="4"/>
      <c r="AJ3" s="4"/>
      <c r="AK3" s="4"/>
      <c r="AL3" s="4"/>
      <c r="AM3" s="4"/>
      <c r="AN3" s="4"/>
      <c r="AO3" s="36" t="s">
        <v>423</v>
      </c>
      <c r="AP3" s="71"/>
      <c r="AQ3" s="71"/>
      <c r="AR3" s="71"/>
      <c r="AS3" s="71"/>
      <c r="AT3" s="71"/>
      <c r="AU3" s="71"/>
      <c r="AV3" s="71"/>
      <c r="AW3" s="71"/>
      <c r="AX3" s="71"/>
      <c r="AY3" s="77">
        <f>SUM(AO5:AZ145)</f>
        <v>192951222.41000015</v>
      </c>
      <c r="AZ3" s="78"/>
      <c r="BA3" s="62">
        <v>-4.0000000000000002E-4</v>
      </c>
      <c r="BB3" s="62">
        <v>-4.0000000000000002E-4</v>
      </c>
      <c r="BC3" s="62">
        <v>-4.0000000000000002E-4</v>
      </c>
      <c r="BD3" s="62">
        <v>5.7999999999999996E-3</v>
      </c>
      <c r="BE3" s="62">
        <v>5.7999999999999996E-3</v>
      </c>
      <c r="BF3" s="62">
        <v>5.7999999999999996E-3</v>
      </c>
      <c r="BG3" s="62">
        <v>6.9999999999999999E-4</v>
      </c>
      <c r="BH3" s="62">
        <v>6.9999999999999999E-4</v>
      </c>
      <c r="BI3" s="62">
        <v>6.9999999999999999E-4</v>
      </c>
      <c r="BJ3" s="62">
        <v>-3.0000000000000001E-3</v>
      </c>
      <c r="BK3" s="62">
        <v>-3.0000000000000001E-3</v>
      </c>
      <c r="BL3" s="62">
        <v>-3.0000000000000001E-3</v>
      </c>
      <c r="BM3" s="6"/>
      <c r="BN3" s="6"/>
      <c r="BO3" s="6"/>
      <c r="BP3" s="6"/>
      <c r="BQ3" s="6"/>
      <c r="BR3" s="6"/>
      <c r="BS3" s="6"/>
      <c r="BT3" s="6"/>
      <c r="BU3" s="6"/>
      <c r="BV3" s="6"/>
      <c r="BW3" s="6"/>
      <c r="BX3" s="6"/>
      <c r="BY3" s="59" t="s">
        <v>557</v>
      </c>
      <c r="BZ3" s="60"/>
      <c r="CA3" s="60"/>
      <c r="CB3" s="60"/>
      <c r="CC3" s="60"/>
      <c r="CD3" s="60"/>
      <c r="CE3" s="60"/>
      <c r="CF3" s="60"/>
      <c r="CG3" s="60"/>
      <c r="CH3" s="60"/>
      <c r="CI3" s="79">
        <f ca="1">SUM(BY5:CJ145)</f>
        <v>186989113.56999996</v>
      </c>
      <c r="CJ3" s="80"/>
      <c r="CK3" s="57" t="s">
        <v>562</v>
      </c>
      <c r="CL3" s="58"/>
      <c r="CM3" s="58"/>
      <c r="CN3" s="58"/>
      <c r="CO3" s="58"/>
      <c r="CP3" s="58"/>
      <c r="CQ3" s="58"/>
      <c r="CR3" s="58"/>
      <c r="CS3" s="58"/>
      <c r="CT3" s="71"/>
      <c r="CU3" s="71" t="s">
        <v>433</v>
      </c>
      <c r="CV3" s="63">
        <f ca="1">ROUND(-(CI3-AY3-BK2)/AA3,4)</f>
        <v>1.6000000000000001E-3</v>
      </c>
      <c r="CW3" s="59" t="s">
        <v>564</v>
      </c>
      <c r="CX3" s="60"/>
      <c r="CY3" s="60"/>
      <c r="CZ3" s="60"/>
      <c r="DA3" s="60"/>
      <c r="DB3" s="60"/>
      <c r="DC3" s="60"/>
      <c r="DD3" s="60"/>
      <c r="DE3" s="60"/>
      <c r="DF3" s="60"/>
      <c r="DG3" s="79">
        <f ca="1">SUM(CW5:DH145)</f>
        <v>204168.9299999658</v>
      </c>
      <c r="DH3" s="80"/>
      <c r="DI3" s="57" t="s">
        <v>566</v>
      </c>
      <c r="DJ3" s="58"/>
      <c r="DK3" s="58"/>
      <c r="DL3" s="58"/>
      <c r="DM3" s="58"/>
      <c r="DN3" s="58"/>
      <c r="DO3" s="58"/>
      <c r="DP3" s="58"/>
      <c r="DQ3" s="58"/>
      <c r="DR3" s="58"/>
      <c r="DS3" s="77">
        <f ca="1">SUM(DI5:DT145)</f>
        <v>10208.540000000921</v>
      </c>
      <c r="DT3" s="78"/>
      <c r="DU3" s="62">
        <f t="shared" ref="DU3:EF3" ca="1" si="0">VLOOKUP(DU4,CumulativeInterestRate,7,FALSE)</f>
        <v>0.27230717119544862</v>
      </c>
      <c r="DV3" s="62">
        <f t="shared" ca="1" si="0"/>
        <v>0.2699715547570925</v>
      </c>
      <c r="DW3" s="62">
        <f t="shared" ca="1" si="0"/>
        <v>0.26786196571599658</v>
      </c>
      <c r="DX3" s="62">
        <f t="shared" ca="1" si="0"/>
        <v>0.26552634927764046</v>
      </c>
      <c r="DY3" s="62">
        <f t="shared" ca="1" si="0"/>
        <v>0.26326607530503771</v>
      </c>
      <c r="DZ3" s="62">
        <f t="shared" ca="1" si="0"/>
        <v>0.26093045886668154</v>
      </c>
      <c r="EA3" s="62">
        <f t="shared" ca="1" si="0"/>
        <v>0.25867018489407884</v>
      </c>
      <c r="EB3" s="62">
        <f t="shared" ca="1" si="0"/>
        <v>0.25633456845572267</v>
      </c>
      <c r="EC3" s="62">
        <f t="shared" ca="1" si="0"/>
        <v>0.2539989520173665</v>
      </c>
      <c r="ED3" s="62">
        <f t="shared" ca="1" si="0"/>
        <v>0.2517386780447638</v>
      </c>
      <c r="EE3" s="62">
        <f t="shared" ca="1" si="0"/>
        <v>0.24940306160640763</v>
      </c>
      <c r="EF3" s="62">
        <f t="shared" ca="1" si="0"/>
        <v>0.24714278763380484</v>
      </c>
      <c r="EG3" s="57" t="s">
        <v>569</v>
      </c>
      <c r="EH3" s="58"/>
      <c r="EI3" s="58"/>
      <c r="EJ3" s="58"/>
      <c r="EK3" s="58"/>
      <c r="EL3" s="58"/>
      <c r="EM3" s="58"/>
      <c r="EN3" s="58"/>
      <c r="EO3" s="58"/>
      <c r="EP3" s="58"/>
      <c r="EQ3" s="77">
        <f ca="1">SUM(EG5:ER145)</f>
        <v>325534.42000001512</v>
      </c>
      <c r="ER3" s="78"/>
    </row>
    <row r="4" spans="1:148" s="7" customFormat="1" x14ac:dyDescent="0.25">
      <c r="A4" s="7" t="s">
        <v>8</v>
      </c>
      <c r="B4" s="1" t="s">
        <v>486</v>
      </c>
      <c r="C4" s="7" t="s">
        <v>9</v>
      </c>
      <c r="D4" s="7" t="s">
        <v>10</v>
      </c>
      <c r="E4" s="8">
        <v>40544</v>
      </c>
      <c r="F4" s="8">
        <v>40575</v>
      </c>
      <c r="G4" s="8">
        <v>40603</v>
      </c>
      <c r="H4" s="8">
        <v>40634</v>
      </c>
      <c r="I4" s="8">
        <v>40664</v>
      </c>
      <c r="J4" s="8">
        <v>40695</v>
      </c>
      <c r="K4" s="8">
        <v>40725</v>
      </c>
      <c r="L4" s="8">
        <v>40756</v>
      </c>
      <c r="M4" s="8">
        <v>40787</v>
      </c>
      <c r="N4" s="8">
        <v>40817</v>
      </c>
      <c r="O4" s="8">
        <v>40848</v>
      </c>
      <c r="P4" s="8">
        <v>40878</v>
      </c>
      <c r="Q4" s="9">
        <v>40544</v>
      </c>
      <c r="R4" s="9">
        <v>40575</v>
      </c>
      <c r="S4" s="9">
        <v>40603</v>
      </c>
      <c r="T4" s="9">
        <v>40634</v>
      </c>
      <c r="U4" s="9">
        <v>40664</v>
      </c>
      <c r="V4" s="9">
        <v>40695</v>
      </c>
      <c r="W4" s="9">
        <v>40725</v>
      </c>
      <c r="X4" s="9">
        <v>40756</v>
      </c>
      <c r="Y4" s="9">
        <v>40787</v>
      </c>
      <c r="Z4" s="9">
        <v>40817</v>
      </c>
      <c r="AA4" s="9">
        <v>40848</v>
      </c>
      <c r="AB4" s="9">
        <v>40878</v>
      </c>
      <c r="AC4" s="8">
        <v>40544</v>
      </c>
      <c r="AD4" s="8">
        <v>40575</v>
      </c>
      <c r="AE4" s="8">
        <v>40603</v>
      </c>
      <c r="AF4" s="8">
        <v>40634</v>
      </c>
      <c r="AG4" s="8">
        <v>40664</v>
      </c>
      <c r="AH4" s="8">
        <v>40695</v>
      </c>
      <c r="AI4" s="8">
        <v>40725</v>
      </c>
      <c r="AJ4" s="8">
        <v>40756</v>
      </c>
      <c r="AK4" s="8">
        <v>40787</v>
      </c>
      <c r="AL4" s="8">
        <v>40817</v>
      </c>
      <c r="AM4" s="8">
        <v>40848</v>
      </c>
      <c r="AN4" s="8">
        <v>40878</v>
      </c>
      <c r="AO4" s="37">
        <v>40544</v>
      </c>
      <c r="AP4" s="37">
        <v>40575</v>
      </c>
      <c r="AQ4" s="37">
        <v>40603</v>
      </c>
      <c r="AR4" s="37">
        <v>40634</v>
      </c>
      <c r="AS4" s="37">
        <v>40664</v>
      </c>
      <c r="AT4" s="37">
        <v>40695</v>
      </c>
      <c r="AU4" s="37">
        <v>40725</v>
      </c>
      <c r="AV4" s="37">
        <v>40756</v>
      </c>
      <c r="AW4" s="37">
        <v>40787</v>
      </c>
      <c r="AX4" s="37">
        <v>40817</v>
      </c>
      <c r="AY4" s="37">
        <v>40848</v>
      </c>
      <c r="AZ4" s="37">
        <v>40878</v>
      </c>
      <c r="BA4" s="10">
        <v>40544</v>
      </c>
      <c r="BB4" s="10">
        <v>40575</v>
      </c>
      <c r="BC4" s="10">
        <v>40603</v>
      </c>
      <c r="BD4" s="10">
        <v>40634</v>
      </c>
      <c r="BE4" s="10">
        <v>40664</v>
      </c>
      <c r="BF4" s="10">
        <v>40695</v>
      </c>
      <c r="BG4" s="10">
        <v>40725</v>
      </c>
      <c r="BH4" s="10">
        <v>40756</v>
      </c>
      <c r="BI4" s="10">
        <v>40787</v>
      </c>
      <c r="BJ4" s="10">
        <v>40817</v>
      </c>
      <c r="BK4" s="10">
        <v>40848</v>
      </c>
      <c r="BL4" s="10">
        <v>40878</v>
      </c>
      <c r="BM4" s="9">
        <v>40544</v>
      </c>
      <c r="BN4" s="9">
        <v>40575</v>
      </c>
      <c r="BO4" s="9">
        <v>40603</v>
      </c>
      <c r="BP4" s="9">
        <v>40634</v>
      </c>
      <c r="BQ4" s="9">
        <v>40664</v>
      </c>
      <c r="BR4" s="9">
        <v>40695</v>
      </c>
      <c r="BS4" s="9">
        <v>40725</v>
      </c>
      <c r="BT4" s="9">
        <v>40756</v>
      </c>
      <c r="BU4" s="9">
        <v>40787</v>
      </c>
      <c r="BV4" s="9">
        <v>40817</v>
      </c>
      <c r="BW4" s="9">
        <v>40848</v>
      </c>
      <c r="BX4" s="9">
        <v>40878</v>
      </c>
      <c r="BY4" s="10">
        <v>40544</v>
      </c>
      <c r="BZ4" s="10">
        <v>40575</v>
      </c>
      <c r="CA4" s="10">
        <v>40603</v>
      </c>
      <c r="CB4" s="10">
        <v>40634</v>
      </c>
      <c r="CC4" s="10">
        <v>40664</v>
      </c>
      <c r="CD4" s="10">
        <v>40695</v>
      </c>
      <c r="CE4" s="10">
        <v>40725</v>
      </c>
      <c r="CF4" s="10">
        <v>40756</v>
      </c>
      <c r="CG4" s="10">
        <v>40787</v>
      </c>
      <c r="CH4" s="10">
        <v>40817</v>
      </c>
      <c r="CI4" s="10">
        <v>40848</v>
      </c>
      <c r="CJ4" s="10">
        <v>40878</v>
      </c>
      <c r="CK4" s="9">
        <v>40544</v>
      </c>
      <c r="CL4" s="9">
        <v>40575</v>
      </c>
      <c r="CM4" s="9">
        <v>40603</v>
      </c>
      <c r="CN4" s="9">
        <v>40634</v>
      </c>
      <c r="CO4" s="9">
        <v>40664</v>
      </c>
      <c r="CP4" s="9">
        <v>40695</v>
      </c>
      <c r="CQ4" s="9">
        <v>40725</v>
      </c>
      <c r="CR4" s="9">
        <v>40756</v>
      </c>
      <c r="CS4" s="9">
        <v>40787</v>
      </c>
      <c r="CT4" s="9">
        <v>40817</v>
      </c>
      <c r="CU4" s="9">
        <v>40848</v>
      </c>
      <c r="CV4" s="9">
        <v>40878</v>
      </c>
      <c r="CW4" s="10">
        <v>40544</v>
      </c>
      <c r="CX4" s="10">
        <v>40575</v>
      </c>
      <c r="CY4" s="10">
        <v>40603</v>
      </c>
      <c r="CZ4" s="10">
        <v>40634</v>
      </c>
      <c r="DA4" s="10">
        <v>40664</v>
      </c>
      <c r="DB4" s="10">
        <v>40695</v>
      </c>
      <c r="DC4" s="10">
        <v>40725</v>
      </c>
      <c r="DD4" s="10">
        <v>40756</v>
      </c>
      <c r="DE4" s="10">
        <v>40787</v>
      </c>
      <c r="DF4" s="10">
        <v>40817</v>
      </c>
      <c r="DG4" s="10">
        <v>40848</v>
      </c>
      <c r="DH4" s="10">
        <v>40878</v>
      </c>
      <c r="DI4" s="9">
        <v>40544</v>
      </c>
      <c r="DJ4" s="9">
        <v>40575</v>
      </c>
      <c r="DK4" s="9">
        <v>40603</v>
      </c>
      <c r="DL4" s="9">
        <v>40634</v>
      </c>
      <c r="DM4" s="9">
        <v>40664</v>
      </c>
      <c r="DN4" s="9">
        <v>40695</v>
      </c>
      <c r="DO4" s="9">
        <v>40725</v>
      </c>
      <c r="DP4" s="9">
        <v>40756</v>
      </c>
      <c r="DQ4" s="9">
        <v>40787</v>
      </c>
      <c r="DR4" s="9">
        <v>40817</v>
      </c>
      <c r="DS4" s="9">
        <v>40848</v>
      </c>
      <c r="DT4" s="9">
        <v>40878</v>
      </c>
      <c r="DU4" s="10">
        <v>40544</v>
      </c>
      <c r="DV4" s="10">
        <v>40575</v>
      </c>
      <c r="DW4" s="10">
        <v>40603</v>
      </c>
      <c r="DX4" s="10">
        <v>40634</v>
      </c>
      <c r="DY4" s="10">
        <v>40664</v>
      </c>
      <c r="DZ4" s="10">
        <v>40695</v>
      </c>
      <c r="EA4" s="10">
        <v>40725</v>
      </c>
      <c r="EB4" s="10">
        <v>40756</v>
      </c>
      <c r="EC4" s="10">
        <v>40787</v>
      </c>
      <c r="ED4" s="10">
        <v>40817</v>
      </c>
      <c r="EE4" s="10">
        <v>40848</v>
      </c>
      <c r="EF4" s="10">
        <v>40878</v>
      </c>
      <c r="EG4" s="9">
        <v>40544</v>
      </c>
      <c r="EH4" s="9">
        <v>40575</v>
      </c>
      <c r="EI4" s="9">
        <v>40603</v>
      </c>
      <c r="EJ4" s="9">
        <v>40634</v>
      </c>
      <c r="EK4" s="9">
        <v>40664</v>
      </c>
      <c r="EL4" s="9">
        <v>40695</v>
      </c>
      <c r="EM4" s="9">
        <v>40725</v>
      </c>
      <c r="EN4" s="9">
        <v>40756</v>
      </c>
      <c r="EO4" s="9">
        <v>40787</v>
      </c>
      <c r="EP4" s="9">
        <v>40817</v>
      </c>
      <c r="EQ4" s="9">
        <v>40848</v>
      </c>
      <c r="ER4" s="9">
        <v>40878</v>
      </c>
    </row>
    <row r="5" spans="1:148" x14ac:dyDescent="0.25">
      <c r="A5" t="s">
        <v>440</v>
      </c>
      <c r="B5" s="1" t="s">
        <v>148</v>
      </c>
      <c r="C5" t="str">
        <f t="shared" ref="C5:C68" ca="1" si="1">VLOOKUP($B5,LocationLookup,2,FALSE)</f>
        <v>0000001511</v>
      </c>
      <c r="D5" t="str">
        <f t="shared" ref="D5:D68" ca="1" si="2">VLOOKUP($C5,LossFactorLookup,2,FALSE)</f>
        <v>FortisAlberta Reversing POD - Fort Macleod (15S)</v>
      </c>
      <c r="E5" s="51">
        <v>1.7680327</v>
      </c>
      <c r="F5" s="51">
        <v>51.016648699999998</v>
      </c>
      <c r="G5" s="51">
        <v>185.46312699999999</v>
      </c>
      <c r="H5" s="51">
        <v>229.00254899999999</v>
      </c>
      <c r="I5" s="51">
        <v>69.3806862</v>
      </c>
      <c r="J5" s="51">
        <v>8.7248929999999998</v>
      </c>
      <c r="K5" s="51">
        <v>0</v>
      </c>
      <c r="L5" s="51">
        <v>0</v>
      </c>
      <c r="M5" s="51">
        <v>2.5255855999999999</v>
      </c>
      <c r="N5" s="51">
        <v>5.7843412000000001</v>
      </c>
      <c r="O5" s="51">
        <v>24.221583899999999</v>
      </c>
      <c r="P5" s="51">
        <v>14.144414299999999</v>
      </c>
      <c r="Q5" s="32">
        <v>192.03</v>
      </c>
      <c r="R5" s="32">
        <v>1110.08</v>
      </c>
      <c r="S5" s="32">
        <v>3907.22</v>
      </c>
      <c r="T5" s="32">
        <v>6692.63</v>
      </c>
      <c r="U5" s="32">
        <v>1444.47</v>
      </c>
      <c r="V5" s="32">
        <v>899.34</v>
      </c>
      <c r="W5" s="32">
        <v>0</v>
      </c>
      <c r="X5" s="32">
        <v>0</v>
      </c>
      <c r="Y5" s="32">
        <v>442.96</v>
      </c>
      <c r="Z5" s="32">
        <v>1737.79</v>
      </c>
      <c r="AA5" s="32">
        <v>3127.06</v>
      </c>
      <c r="AB5" s="32">
        <v>919.06</v>
      </c>
      <c r="AC5" s="2">
        <v>0.3</v>
      </c>
      <c r="AD5" s="2">
        <v>0.3</v>
      </c>
      <c r="AE5" s="2">
        <v>0.3</v>
      </c>
      <c r="AF5" s="2">
        <v>0.3</v>
      </c>
      <c r="AG5" s="2">
        <v>0.3</v>
      </c>
      <c r="AH5" s="2">
        <v>0.3</v>
      </c>
      <c r="AI5" s="2">
        <v>1.95</v>
      </c>
      <c r="AJ5" s="2">
        <v>1.95</v>
      </c>
      <c r="AK5" s="2">
        <v>1.95</v>
      </c>
      <c r="AL5" s="2">
        <v>1.95</v>
      </c>
      <c r="AM5" s="2">
        <v>1.95</v>
      </c>
      <c r="AN5" s="2">
        <v>1.95</v>
      </c>
      <c r="AO5" s="33">
        <v>0.57999999999999996</v>
      </c>
      <c r="AP5" s="33">
        <v>3.33</v>
      </c>
      <c r="AQ5" s="33">
        <v>11.72</v>
      </c>
      <c r="AR5" s="33">
        <v>20.079999999999998</v>
      </c>
      <c r="AS5" s="33">
        <v>4.33</v>
      </c>
      <c r="AT5" s="33">
        <v>2.7</v>
      </c>
      <c r="AU5" s="33">
        <v>0</v>
      </c>
      <c r="AV5" s="33">
        <v>0</v>
      </c>
      <c r="AW5" s="33">
        <v>8.64</v>
      </c>
      <c r="AX5" s="33">
        <v>33.89</v>
      </c>
      <c r="AY5" s="33">
        <v>60.98</v>
      </c>
      <c r="AZ5" s="33">
        <v>17.920000000000002</v>
      </c>
      <c r="BA5" s="31">
        <f t="shared" ref="BA5:BL20" si="3">ROUND(Q5*BA$3,2)</f>
        <v>-0.08</v>
      </c>
      <c r="BB5" s="31">
        <f t="shared" si="3"/>
        <v>-0.44</v>
      </c>
      <c r="BC5" s="31">
        <f t="shared" si="3"/>
        <v>-1.56</v>
      </c>
      <c r="BD5" s="31">
        <f t="shared" si="3"/>
        <v>38.82</v>
      </c>
      <c r="BE5" s="31">
        <f t="shared" si="3"/>
        <v>8.3800000000000008</v>
      </c>
      <c r="BF5" s="31">
        <f t="shared" si="3"/>
        <v>5.22</v>
      </c>
      <c r="BG5" s="31">
        <f t="shared" si="3"/>
        <v>0</v>
      </c>
      <c r="BH5" s="31">
        <f t="shared" si="3"/>
        <v>0</v>
      </c>
      <c r="BI5" s="31">
        <f t="shared" si="3"/>
        <v>0.31</v>
      </c>
      <c r="BJ5" s="31">
        <f t="shared" si="3"/>
        <v>-5.21</v>
      </c>
      <c r="BK5" s="31">
        <f t="shared" si="3"/>
        <v>-9.3800000000000008</v>
      </c>
      <c r="BL5" s="31">
        <f t="shared" si="3"/>
        <v>-2.76</v>
      </c>
      <c r="BM5" s="6">
        <f t="shared" ref="BM5:BX20" ca="1" si="4">VLOOKUP($C5,LossFactorLookup,3,FALSE)</f>
        <v>9.6500000000000002E-2</v>
      </c>
      <c r="BN5" s="6">
        <f t="shared" ca="1" si="4"/>
        <v>9.6500000000000002E-2</v>
      </c>
      <c r="BO5" s="6">
        <f t="shared" ca="1" si="4"/>
        <v>9.6500000000000002E-2</v>
      </c>
      <c r="BP5" s="6">
        <f t="shared" ca="1" si="4"/>
        <v>9.6500000000000002E-2</v>
      </c>
      <c r="BQ5" s="6">
        <f t="shared" ca="1" si="4"/>
        <v>9.6500000000000002E-2</v>
      </c>
      <c r="BR5" s="6">
        <f t="shared" ca="1" si="4"/>
        <v>9.6500000000000002E-2</v>
      </c>
      <c r="BS5" s="6">
        <f t="shared" ca="1" si="4"/>
        <v>9.6500000000000002E-2</v>
      </c>
      <c r="BT5" s="6">
        <f t="shared" ca="1" si="4"/>
        <v>9.6500000000000002E-2</v>
      </c>
      <c r="BU5" s="6">
        <f t="shared" ca="1" si="4"/>
        <v>9.6500000000000002E-2</v>
      </c>
      <c r="BV5" s="6">
        <f t="shared" ca="1" si="4"/>
        <v>9.6500000000000002E-2</v>
      </c>
      <c r="BW5" s="6">
        <f t="shared" ca="1" si="4"/>
        <v>9.6500000000000002E-2</v>
      </c>
      <c r="BX5" s="6">
        <f t="shared" ca="1" si="4"/>
        <v>9.6500000000000002E-2</v>
      </c>
      <c r="BY5" s="31">
        <f t="shared" ref="BY5:CJ26" ca="1" si="5">IFERROR(VLOOKUP($C5,DOSDetail,CELL("col",BY$4)+58,FALSE),ROUND(Q5*BM5,2))</f>
        <v>18.53</v>
      </c>
      <c r="BZ5" s="31">
        <f t="shared" ca="1" si="5"/>
        <v>107.12</v>
      </c>
      <c r="CA5" s="31">
        <f t="shared" ca="1" si="5"/>
        <v>377.05</v>
      </c>
      <c r="CB5" s="31">
        <f t="shared" ca="1" si="5"/>
        <v>645.84</v>
      </c>
      <c r="CC5" s="31">
        <f t="shared" ca="1" si="5"/>
        <v>139.38999999999999</v>
      </c>
      <c r="CD5" s="31">
        <f t="shared" ca="1" si="5"/>
        <v>86.79</v>
      </c>
      <c r="CE5" s="31">
        <f t="shared" ca="1" si="5"/>
        <v>0</v>
      </c>
      <c r="CF5" s="31">
        <f t="shared" ca="1" si="5"/>
        <v>0</v>
      </c>
      <c r="CG5" s="31">
        <f t="shared" ca="1" si="5"/>
        <v>42.75</v>
      </c>
      <c r="CH5" s="31">
        <f t="shared" ca="1" si="5"/>
        <v>167.7</v>
      </c>
      <c r="CI5" s="31">
        <f t="shared" ca="1" si="5"/>
        <v>301.76</v>
      </c>
      <c r="CJ5" s="31">
        <f t="shared" ca="1" si="5"/>
        <v>88.69</v>
      </c>
      <c r="CK5" s="32">
        <f t="shared" ref="CK5:CV20" ca="1" si="6">ROUND(Q5*$CV$3,2)</f>
        <v>0.31</v>
      </c>
      <c r="CL5" s="32">
        <f t="shared" ca="1" si="6"/>
        <v>1.78</v>
      </c>
      <c r="CM5" s="32">
        <f t="shared" ca="1" si="6"/>
        <v>6.25</v>
      </c>
      <c r="CN5" s="32">
        <f t="shared" ca="1" si="6"/>
        <v>10.71</v>
      </c>
      <c r="CO5" s="32">
        <f t="shared" ca="1" si="6"/>
        <v>2.31</v>
      </c>
      <c r="CP5" s="32">
        <f t="shared" ca="1" si="6"/>
        <v>1.44</v>
      </c>
      <c r="CQ5" s="32">
        <f t="shared" ca="1" si="6"/>
        <v>0</v>
      </c>
      <c r="CR5" s="32">
        <f t="shared" ca="1" si="6"/>
        <v>0</v>
      </c>
      <c r="CS5" s="32">
        <f t="shared" ca="1" si="6"/>
        <v>0.71</v>
      </c>
      <c r="CT5" s="32">
        <f t="shared" ca="1" si="6"/>
        <v>2.78</v>
      </c>
      <c r="CU5" s="32">
        <f t="shared" ca="1" si="6"/>
        <v>5</v>
      </c>
      <c r="CV5" s="32">
        <f t="shared" ca="1" si="6"/>
        <v>1.47</v>
      </c>
      <c r="CW5" s="31">
        <f t="shared" ref="CW5:DH7" ca="1" si="7">IFERROR(VLOOKUP($C5,DOSDetail,CELL("col",CW$4)+22,FALSE),BY5+CK5-AO5-BA5)</f>
        <v>18.34</v>
      </c>
      <c r="CX5" s="31">
        <f t="shared" ca="1" si="7"/>
        <v>106.01</v>
      </c>
      <c r="CY5" s="31">
        <f t="shared" ca="1" si="7"/>
        <v>373.14</v>
      </c>
      <c r="CZ5" s="31">
        <f t="shared" ca="1" si="7"/>
        <v>597.65</v>
      </c>
      <c r="DA5" s="31">
        <f t="shared" ca="1" si="7"/>
        <v>128.98999999999998</v>
      </c>
      <c r="DB5" s="31">
        <f t="shared" ca="1" si="7"/>
        <v>80.31</v>
      </c>
      <c r="DC5" s="31">
        <f t="shared" ca="1" si="7"/>
        <v>0</v>
      </c>
      <c r="DD5" s="31">
        <f t="shared" ca="1" si="7"/>
        <v>0</v>
      </c>
      <c r="DE5" s="31">
        <f t="shared" ca="1" si="7"/>
        <v>34.51</v>
      </c>
      <c r="DF5" s="31">
        <f t="shared" ca="1" si="7"/>
        <v>141.79999999999998</v>
      </c>
      <c r="DG5" s="31">
        <f t="shared" ca="1" si="7"/>
        <v>255.16</v>
      </c>
      <c r="DH5" s="31">
        <f t="shared" ca="1" si="7"/>
        <v>75</v>
      </c>
      <c r="DI5" s="32">
        <f ca="1">ROUND(CW5*5%,2)</f>
        <v>0.92</v>
      </c>
      <c r="DJ5" s="32">
        <f t="shared" ref="DJ5:DT20" ca="1" si="8">ROUND(CX5*5%,2)</f>
        <v>5.3</v>
      </c>
      <c r="DK5" s="32">
        <f t="shared" ca="1" si="8"/>
        <v>18.66</v>
      </c>
      <c r="DL5" s="32">
        <f t="shared" ca="1" si="8"/>
        <v>29.88</v>
      </c>
      <c r="DM5" s="32">
        <f t="shared" ca="1" si="8"/>
        <v>6.45</v>
      </c>
      <c r="DN5" s="32">
        <f t="shared" ca="1" si="8"/>
        <v>4.0199999999999996</v>
      </c>
      <c r="DO5" s="32">
        <f t="shared" ca="1" si="8"/>
        <v>0</v>
      </c>
      <c r="DP5" s="32">
        <f t="shared" ca="1" si="8"/>
        <v>0</v>
      </c>
      <c r="DQ5" s="32">
        <f t="shared" ca="1" si="8"/>
        <v>1.73</v>
      </c>
      <c r="DR5" s="32">
        <f t="shared" ca="1" si="8"/>
        <v>7.09</v>
      </c>
      <c r="DS5" s="32">
        <f t="shared" ca="1" si="8"/>
        <v>12.76</v>
      </c>
      <c r="DT5" s="32">
        <f t="shared" ca="1" si="8"/>
        <v>3.75</v>
      </c>
      <c r="DU5" s="31">
        <f ca="1">ROUND(CW5*DU$3,2)</f>
        <v>4.99</v>
      </c>
      <c r="DV5" s="31">
        <f t="shared" ref="DV5:EF20" ca="1" si="9">ROUND(CX5*DV$3,2)</f>
        <v>28.62</v>
      </c>
      <c r="DW5" s="31">
        <f t="shared" ca="1" si="9"/>
        <v>99.95</v>
      </c>
      <c r="DX5" s="31">
        <f t="shared" ca="1" si="9"/>
        <v>158.69</v>
      </c>
      <c r="DY5" s="31">
        <f t="shared" ca="1" si="9"/>
        <v>33.96</v>
      </c>
      <c r="DZ5" s="31">
        <f t="shared" ca="1" si="9"/>
        <v>20.96</v>
      </c>
      <c r="EA5" s="31">
        <f t="shared" ca="1" si="9"/>
        <v>0</v>
      </c>
      <c r="EB5" s="31">
        <f t="shared" ca="1" si="9"/>
        <v>0</v>
      </c>
      <c r="EC5" s="31">
        <f t="shared" ca="1" si="9"/>
        <v>8.77</v>
      </c>
      <c r="ED5" s="31">
        <f t="shared" ca="1" si="9"/>
        <v>35.700000000000003</v>
      </c>
      <c r="EE5" s="31">
        <f t="shared" ca="1" si="9"/>
        <v>63.64</v>
      </c>
      <c r="EF5" s="31">
        <f t="shared" ca="1" si="9"/>
        <v>18.54</v>
      </c>
      <c r="EG5" s="32">
        <f ca="1">CW5+DI5+DU5</f>
        <v>24.25</v>
      </c>
      <c r="EH5" s="32">
        <f t="shared" ref="EH5:ER20" ca="1" si="10">CX5+DJ5+DV5</f>
        <v>139.93</v>
      </c>
      <c r="EI5" s="32">
        <f t="shared" ca="1" si="10"/>
        <v>491.75</v>
      </c>
      <c r="EJ5" s="32">
        <f t="shared" ca="1" si="10"/>
        <v>786.22</v>
      </c>
      <c r="EK5" s="32">
        <f t="shared" ca="1" si="10"/>
        <v>169.39999999999998</v>
      </c>
      <c r="EL5" s="32">
        <f t="shared" ca="1" si="10"/>
        <v>105.28999999999999</v>
      </c>
      <c r="EM5" s="32">
        <f t="shared" ca="1" si="10"/>
        <v>0</v>
      </c>
      <c r="EN5" s="32">
        <f t="shared" ca="1" si="10"/>
        <v>0</v>
      </c>
      <c r="EO5" s="32">
        <f t="shared" ca="1" si="10"/>
        <v>45.009999999999991</v>
      </c>
      <c r="EP5" s="32">
        <f t="shared" ca="1" si="10"/>
        <v>184.58999999999997</v>
      </c>
      <c r="EQ5" s="32">
        <f t="shared" ca="1" si="10"/>
        <v>331.56</v>
      </c>
      <c r="ER5" s="32">
        <f t="shared" ca="1" si="10"/>
        <v>97.289999999999992</v>
      </c>
    </row>
    <row r="6" spans="1:148" x14ac:dyDescent="0.25">
      <c r="A6" t="s">
        <v>440</v>
      </c>
      <c r="B6" s="1" t="s">
        <v>156</v>
      </c>
      <c r="C6" t="str">
        <f t="shared" ca="1" si="1"/>
        <v>0000006711</v>
      </c>
      <c r="D6" t="str">
        <f t="shared" ca="1" si="2"/>
        <v>FortisAlberta Reversing POD - Stirling (67S)</v>
      </c>
      <c r="E6" s="51">
        <v>0</v>
      </c>
      <c r="F6" s="51">
        <v>0</v>
      </c>
      <c r="G6" s="51">
        <v>0</v>
      </c>
      <c r="H6" s="51">
        <v>0</v>
      </c>
      <c r="I6" s="51">
        <v>0.78670249999999997</v>
      </c>
      <c r="J6" s="51">
        <v>0</v>
      </c>
      <c r="K6" s="51">
        <v>126.9389578</v>
      </c>
      <c r="L6" s="51">
        <v>94.4936455</v>
      </c>
      <c r="M6" s="51">
        <v>272.01293459999999</v>
      </c>
      <c r="N6" s="51">
        <v>191.43508610000001</v>
      </c>
      <c r="O6" s="51">
        <v>0</v>
      </c>
      <c r="P6" s="51">
        <v>0</v>
      </c>
      <c r="Q6" s="32">
        <v>0</v>
      </c>
      <c r="R6" s="32">
        <v>0</v>
      </c>
      <c r="S6" s="32">
        <v>0</v>
      </c>
      <c r="T6" s="32">
        <v>0</v>
      </c>
      <c r="U6" s="32">
        <v>9.69</v>
      </c>
      <c r="V6" s="32">
        <v>0</v>
      </c>
      <c r="W6" s="32">
        <v>2156.4299999999998</v>
      </c>
      <c r="X6" s="32">
        <v>2281.71</v>
      </c>
      <c r="Y6" s="32">
        <v>6714.11</v>
      </c>
      <c r="Z6" s="32">
        <v>24659.09</v>
      </c>
      <c r="AA6" s="32">
        <v>0</v>
      </c>
      <c r="AB6" s="32">
        <v>0</v>
      </c>
      <c r="AC6" s="2">
        <v>-0.31</v>
      </c>
      <c r="AD6" s="2">
        <v>-0.31</v>
      </c>
      <c r="AE6" s="2">
        <v>-0.31</v>
      </c>
      <c r="AF6" s="2">
        <v>-0.31</v>
      </c>
      <c r="AG6" s="2">
        <v>-0.31</v>
      </c>
      <c r="AH6" s="2">
        <v>-0.31</v>
      </c>
      <c r="AI6" s="2">
        <v>1.43</v>
      </c>
      <c r="AJ6" s="2">
        <v>1.43</v>
      </c>
      <c r="AK6" s="2">
        <v>1.43</v>
      </c>
      <c r="AL6" s="2">
        <v>1.43</v>
      </c>
      <c r="AM6" s="2">
        <v>1.43</v>
      </c>
      <c r="AN6" s="2">
        <v>1.43</v>
      </c>
      <c r="AO6" s="33">
        <v>0</v>
      </c>
      <c r="AP6" s="33">
        <v>0</v>
      </c>
      <c r="AQ6" s="33">
        <v>0</v>
      </c>
      <c r="AR6" s="33">
        <v>0</v>
      </c>
      <c r="AS6" s="33">
        <v>-0.03</v>
      </c>
      <c r="AT6" s="33">
        <v>0</v>
      </c>
      <c r="AU6" s="33">
        <v>30.84</v>
      </c>
      <c r="AV6" s="33">
        <v>32.630000000000003</v>
      </c>
      <c r="AW6" s="33">
        <v>96.01</v>
      </c>
      <c r="AX6" s="33">
        <v>352.63</v>
      </c>
      <c r="AY6" s="33">
        <v>0</v>
      </c>
      <c r="AZ6" s="33">
        <v>0</v>
      </c>
      <c r="BA6" s="31">
        <f t="shared" si="3"/>
        <v>0</v>
      </c>
      <c r="BB6" s="31">
        <f t="shared" si="3"/>
        <v>0</v>
      </c>
      <c r="BC6" s="31">
        <f t="shared" si="3"/>
        <v>0</v>
      </c>
      <c r="BD6" s="31">
        <f t="shared" si="3"/>
        <v>0</v>
      </c>
      <c r="BE6" s="31">
        <f t="shared" si="3"/>
        <v>0.06</v>
      </c>
      <c r="BF6" s="31">
        <f t="shared" si="3"/>
        <v>0</v>
      </c>
      <c r="BG6" s="31">
        <f t="shared" si="3"/>
        <v>1.51</v>
      </c>
      <c r="BH6" s="31">
        <f t="shared" si="3"/>
        <v>1.6</v>
      </c>
      <c r="BI6" s="31">
        <f t="shared" si="3"/>
        <v>4.7</v>
      </c>
      <c r="BJ6" s="31">
        <f t="shared" si="3"/>
        <v>-73.98</v>
      </c>
      <c r="BK6" s="31">
        <f t="shared" si="3"/>
        <v>0</v>
      </c>
      <c r="BL6" s="31">
        <f t="shared" si="3"/>
        <v>0</v>
      </c>
      <c r="BM6" s="6">
        <f t="shared" ca="1" si="4"/>
        <v>0.1028</v>
      </c>
      <c r="BN6" s="6">
        <f t="shared" ca="1" si="4"/>
        <v>0.1028</v>
      </c>
      <c r="BO6" s="6">
        <f t="shared" ca="1" si="4"/>
        <v>0.1028</v>
      </c>
      <c r="BP6" s="6">
        <f t="shared" ca="1" si="4"/>
        <v>0.1028</v>
      </c>
      <c r="BQ6" s="6">
        <f t="shared" ca="1" si="4"/>
        <v>0.1028</v>
      </c>
      <c r="BR6" s="6">
        <f t="shared" ca="1" si="4"/>
        <v>0.1028</v>
      </c>
      <c r="BS6" s="6">
        <f t="shared" ca="1" si="4"/>
        <v>0.1028</v>
      </c>
      <c r="BT6" s="6">
        <f t="shared" ca="1" si="4"/>
        <v>0.1028</v>
      </c>
      <c r="BU6" s="6">
        <f t="shared" ca="1" si="4"/>
        <v>0.1028</v>
      </c>
      <c r="BV6" s="6">
        <f t="shared" ca="1" si="4"/>
        <v>0.1028</v>
      </c>
      <c r="BW6" s="6">
        <f t="shared" ca="1" si="4"/>
        <v>0.1028</v>
      </c>
      <c r="BX6" s="6">
        <f t="shared" ca="1" si="4"/>
        <v>0.1028</v>
      </c>
      <c r="BY6" s="31">
        <f t="shared" ca="1" si="5"/>
        <v>0</v>
      </c>
      <c r="BZ6" s="31">
        <f t="shared" ca="1" si="5"/>
        <v>0</v>
      </c>
      <c r="CA6" s="31">
        <f t="shared" ca="1" si="5"/>
        <v>0</v>
      </c>
      <c r="CB6" s="31">
        <f t="shared" ca="1" si="5"/>
        <v>0</v>
      </c>
      <c r="CC6" s="31">
        <f t="shared" ca="1" si="5"/>
        <v>1</v>
      </c>
      <c r="CD6" s="31">
        <f t="shared" ca="1" si="5"/>
        <v>0</v>
      </c>
      <c r="CE6" s="31">
        <f t="shared" ca="1" si="5"/>
        <v>221.68</v>
      </c>
      <c r="CF6" s="31">
        <f t="shared" ca="1" si="5"/>
        <v>234.56</v>
      </c>
      <c r="CG6" s="31">
        <f t="shared" ca="1" si="5"/>
        <v>690.21</v>
      </c>
      <c r="CH6" s="31">
        <f t="shared" ca="1" si="5"/>
        <v>2534.9499999999998</v>
      </c>
      <c r="CI6" s="31">
        <f t="shared" ca="1" si="5"/>
        <v>0</v>
      </c>
      <c r="CJ6" s="31">
        <f t="shared" ca="1" si="5"/>
        <v>0</v>
      </c>
      <c r="CK6" s="32">
        <f t="shared" ca="1" si="6"/>
        <v>0</v>
      </c>
      <c r="CL6" s="32">
        <f t="shared" ca="1" si="6"/>
        <v>0</v>
      </c>
      <c r="CM6" s="32">
        <f t="shared" ca="1" si="6"/>
        <v>0</v>
      </c>
      <c r="CN6" s="32">
        <f t="shared" ca="1" si="6"/>
        <v>0</v>
      </c>
      <c r="CO6" s="32">
        <f t="shared" ca="1" si="6"/>
        <v>0.02</v>
      </c>
      <c r="CP6" s="32">
        <f t="shared" ca="1" si="6"/>
        <v>0</v>
      </c>
      <c r="CQ6" s="32">
        <f t="shared" ca="1" si="6"/>
        <v>3.45</v>
      </c>
      <c r="CR6" s="32">
        <f t="shared" ca="1" si="6"/>
        <v>3.65</v>
      </c>
      <c r="CS6" s="32">
        <f t="shared" ca="1" si="6"/>
        <v>10.74</v>
      </c>
      <c r="CT6" s="32">
        <f t="shared" ca="1" si="6"/>
        <v>39.450000000000003</v>
      </c>
      <c r="CU6" s="32">
        <f t="shared" ca="1" si="6"/>
        <v>0</v>
      </c>
      <c r="CV6" s="32">
        <f t="shared" ca="1" si="6"/>
        <v>0</v>
      </c>
      <c r="CW6" s="31">
        <f t="shared" ca="1" si="7"/>
        <v>0</v>
      </c>
      <c r="CX6" s="31">
        <f t="shared" ca="1" si="7"/>
        <v>0</v>
      </c>
      <c r="CY6" s="31">
        <f t="shared" ca="1" si="7"/>
        <v>0</v>
      </c>
      <c r="CZ6" s="31">
        <f t="shared" ca="1" si="7"/>
        <v>0</v>
      </c>
      <c r="DA6" s="31">
        <f t="shared" ca="1" si="7"/>
        <v>0.99</v>
      </c>
      <c r="DB6" s="31">
        <f t="shared" ca="1" si="7"/>
        <v>0</v>
      </c>
      <c r="DC6" s="31">
        <f t="shared" ca="1" si="7"/>
        <v>192.78</v>
      </c>
      <c r="DD6" s="31">
        <f t="shared" ca="1" si="7"/>
        <v>203.98000000000002</v>
      </c>
      <c r="DE6" s="31">
        <f t="shared" ca="1" si="7"/>
        <v>600.24</v>
      </c>
      <c r="DF6" s="31">
        <f t="shared" ca="1" si="7"/>
        <v>2295.7499999999995</v>
      </c>
      <c r="DG6" s="31">
        <f t="shared" ca="1" si="7"/>
        <v>0</v>
      </c>
      <c r="DH6" s="31">
        <f t="shared" ca="1" si="7"/>
        <v>0</v>
      </c>
      <c r="DI6" s="32">
        <f t="shared" ref="DI6:DT40" ca="1" si="11">ROUND(CW6*5%,2)</f>
        <v>0</v>
      </c>
      <c r="DJ6" s="32">
        <f t="shared" ca="1" si="8"/>
        <v>0</v>
      </c>
      <c r="DK6" s="32">
        <f t="shared" ca="1" si="8"/>
        <v>0</v>
      </c>
      <c r="DL6" s="32">
        <f t="shared" ca="1" si="8"/>
        <v>0</v>
      </c>
      <c r="DM6" s="32">
        <f t="shared" ca="1" si="8"/>
        <v>0.05</v>
      </c>
      <c r="DN6" s="32">
        <f t="shared" ca="1" si="8"/>
        <v>0</v>
      </c>
      <c r="DO6" s="32">
        <f t="shared" ca="1" si="8"/>
        <v>9.64</v>
      </c>
      <c r="DP6" s="32">
        <f t="shared" ca="1" si="8"/>
        <v>10.199999999999999</v>
      </c>
      <c r="DQ6" s="32">
        <f t="shared" ca="1" si="8"/>
        <v>30.01</v>
      </c>
      <c r="DR6" s="32">
        <f t="shared" ca="1" si="8"/>
        <v>114.79</v>
      </c>
      <c r="DS6" s="32">
        <f t="shared" ca="1" si="8"/>
        <v>0</v>
      </c>
      <c r="DT6" s="32">
        <f t="shared" ca="1" si="8"/>
        <v>0</v>
      </c>
      <c r="DU6" s="31">
        <f t="shared" ref="DU6:EF40" ca="1" si="12">ROUND(CW6*DU$3,2)</f>
        <v>0</v>
      </c>
      <c r="DV6" s="31">
        <f t="shared" ca="1" si="9"/>
        <v>0</v>
      </c>
      <c r="DW6" s="31">
        <f t="shared" ca="1" si="9"/>
        <v>0</v>
      </c>
      <c r="DX6" s="31">
        <f t="shared" ca="1" si="9"/>
        <v>0</v>
      </c>
      <c r="DY6" s="31">
        <f t="shared" ca="1" si="9"/>
        <v>0.26</v>
      </c>
      <c r="DZ6" s="31">
        <f t="shared" ca="1" si="9"/>
        <v>0</v>
      </c>
      <c r="EA6" s="31">
        <f t="shared" ca="1" si="9"/>
        <v>49.87</v>
      </c>
      <c r="EB6" s="31">
        <f t="shared" ca="1" si="9"/>
        <v>52.29</v>
      </c>
      <c r="EC6" s="31">
        <f t="shared" ca="1" si="9"/>
        <v>152.46</v>
      </c>
      <c r="ED6" s="31">
        <f t="shared" ca="1" si="9"/>
        <v>577.92999999999995</v>
      </c>
      <c r="EE6" s="31">
        <f t="shared" ca="1" si="9"/>
        <v>0</v>
      </c>
      <c r="EF6" s="31">
        <f t="shared" ca="1" si="9"/>
        <v>0</v>
      </c>
      <c r="EG6" s="32">
        <f t="shared" ref="EG6:ER40" ca="1" si="13">CW6+DI6+DU6</f>
        <v>0</v>
      </c>
      <c r="EH6" s="32">
        <f t="shared" ca="1" si="10"/>
        <v>0</v>
      </c>
      <c r="EI6" s="32">
        <f t="shared" ca="1" si="10"/>
        <v>0</v>
      </c>
      <c r="EJ6" s="32">
        <f t="shared" ca="1" si="10"/>
        <v>0</v>
      </c>
      <c r="EK6" s="32">
        <f t="shared" ca="1" si="10"/>
        <v>1.3</v>
      </c>
      <c r="EL6" s="32">
        <f t="shared" ca="1" si="10"/>
        <v>0</v>
      </c>
      <c r="EM6" s="32">
        <f t="shared" ca="1" si="10"/>
        <v>252.29000000000002</v>
      </c>
      <c r="EN6" s="32">
        <f t="shared" ca="1" si="10"/>
        <v>266.47000000000003</v>
      </c>
      <c r="EO6" s="32">
        <f t="shared" ca="1" si="10"/>
        <v>782.71</v>
      </c>
      <c r="EP6" s="32">
        <f t="shared" ca="1" si="10"/>
        <v>2988.4699999999993</v>
      </c>
      <c r="EQ6" s="32">
        <f t="shared" ca="1" si="10"/>
        <v>0</v>
      </c>
      <c r="ER6" s="32">
        <f t="shared" ca="1" si="10"/>
        <v>0</v>
      </c>
    </row>
    <row r="7" spans="1:148" x14ac:dyDescent="0.25">
      <c r="A7" t="s">
        <v>440</v>
      </c>
      <c r="B7" s="1" t="s">
        <v>149</v>
      </c>
      <c r="C7" t="str">
        <f t="shared" ca="1" si="1"/>
        <v>0000022911</v>
      </c>
      <c r="D7" t="str">
        <f t="shared" ca="1" si="2"/>
        <v>FortisAlberta Reversing POD - Glenwood (229S)</v>
      </c>
      <c r="E7" s="51">
        <v>0.80812879999999998</v>
      </c>
      <c r="F7" s="51">
        <v>0</v>
      </c>
      <c r="G7" s="51">
        <v>0</v>
      </c>
      <c r="H7" s="51">
        <v>2.3966052000000002</v>
      </c>
      <c r="I7" s="51">
        <v>4.2032186999999999</v>
      </c>
      <c r="J7" s="51">
        <v>347.09439520000001</v>
      </c>
      <c r="K7" s="51">
        <v>74.158780300000004</v>
      </c>
      <c r="L7" s="51">
        <v>36.614683300000003</v>
      </c>
      <c r="M7" s="51">
        <v>186.25062879999999</v>
      </c>
      <c r="N7" s="51">
        <v>15.0539752</v>
      </c>
      <c r="O7" s="51">
        <v>7.0216291999999996</v>
      </c>
      <c r="P7" s="51">
        <v>1.8505421</v>
      </c>
      <c r="Q7" s="32">
        <v>13.48</v>
      </c>
      <c r="R7" s="32">
        <v>0</v>
      </c>
      <c r="S7" s="32">
        <v>0</v>
      </c>
      <c r="T7" s="32">
        <v>32.03</v>
      </c>
      <c r="U7" s="32">
        <v>58.47</v>
      </c>
      <c r="V7" s="32">
        <v>9887.48</v>
      </c>
      <c r="W7" s="32">
        <v>1446.71</v>
      </c>
      <c r="X7" s="32">
        <v>3369.94</v>
      </c>
      <c r="Y7" s="32">
        <v>8691.67</v>
      </c>
      <c r="Z7" s="32">
        <v>259.64999999999998</v>
      </c>
      <c r="AA7" s="32">
        <v>155.05000000000001</v>
      </c>
      <c r="AB7" s="32">
        <v>31.38</v>
      </c>
      <c r="AC7" s="2">
        <v>0.23</v>
      </c>
      <c r="AD7" s="2">
        <v>0.23</v>
      </c>
      <c r="AE7" s="2">
        <v>0.23</v>
      </c>
      <c r="AF7" s="2">
        <v>0.23</v>
      </c>
      <c r="AG7" s="2">
        <v>0.23</v>
      </c>
      <c r="AH7" s="2">
        <v>0.23</v>
      </c>
      <c r="AI7" s="2">
        <v>1.69</v>
      </c>
      <c r="AJ7" s="2">
        <v>1.69</v>
      </c>
      <c r="AK7" s="2">
        <v>1.69</v>
      </c>
      <c r="AL7" s="2">
        <v>1.69</v>
      </c>
      <c r="AM7" s="2">
        <v>1.69</v>
      </c>
      <c r="AN7" s="2">
        <v>1.69</v>
      </c>
      <c r="AO7" s="33">
        <v>0.03</v>
      </c>
      <c r="AP7" s="33">
        <v>0</v>
      </c>
      <c r="AQ7" s="33">
        <v>0</v>
      </c>
      <c r="AR7" s="33">
        <v>7.0000000000000007E-2</v>
      </c>
      <c r="AS7" s="33">
        <v>0.13</v>
      </c>
      <c r="AT7" s="33">
        <v>22.74</v>
      </c>
      <c r="AU7" s="33">
        <v>24.45</v>
      </c>
      <c r="AV7" s="33">
        <v>56.95</v>
      </c>
      <c r="AW7" s="33">
        <v>146.88999999999999</v>
      </c>
      <c r="AX7" s="33">
        <v>4.3899999999999997</v>
      </c>
      <c r="AY7" s="33">
        <v>2.62</v>
      </c>
      <c r="AZ7" s="33">
        <v>0.53</v>
      </c>
      <c r="BA7" s="31">
        <f t="shared" si="3"/>
        <v>-0.01</v>
      </c>
      <c r="BB7" s="31">
        <f t="shared" si="3"/>
        <v>0</v>
      </c>
      <c r="BC7" s="31">
        <f t="shared" si="3"/>
        <v>0</v>
      </c>
      <c r="BD7" s="31">
        <f t="shared" si="3"/>
        <v>0.19</v>
      </c>
      <c r="BE7" s="31">
        <f t="shared" si="3"/>
        <v>0.34</v>
      </c>
      <c r="BF7" s="31">
        <f t="shared" si="3"/>
        <v>57.35</v>
      </c>
      <c r="BG7" s="31">
        <f t="shared" si="3"/>
        <v>1.01</v>
      </c>
      <c r="BH7" s="31">
        <f t="shared" si="3"/>
        <v>2.36</v>
      </c>
      <c r="BI7" s="31">
        <f t="shared" si="3"/>
        <v>6.08</v>
      </c>
      <c r="BJ7" s="31">
        <f t="shared" si="3"/>
        <v>-0.78</v>
      </c>
      <c r="BK7" s="31">
        <f t="shared" si="3"/>
        <v>-0.47</v>
      </c>
      <c r="BL7" s="31">
        <f t="shared" si="3"/>
        <v>-0.09</v>
      </c>
      <c r="BM7" s="6">
        <f t="shared" ca="1" si="4"/>
        <v>0.11459999999999999</v>
      </c>
      <c r="BN7" s="6">
        <f t="shared" ca="1" si="4"/>
        <v>0.11459999999999999</v>
      </c>
      <c r="BO7" s="6">
        <f t="shared" ca="1" si="4"/>
        <v>0.11459999999999999</v>
      </c>
      <c r="BP7" s="6">
        <f t="shared" ca="1" si="4"/>
        <v>0.11459999999999999</v>
      </c>
      <c r="BQ7" s="6">
        <f t="shared" ca="1" si="4"/>
        <v>0.11459999999999999</v>
      </c>
      <c r="BR7" s="6">
        <f t="shared" ca="1" si="4"/>
        <v>0.11459999999999999</v>
      </c>
      <c r="BS7" s="6">
        <f t="shared" ca="1" si="4"/>
        <v>0.11459999999999999</v>
      </c>
      <c r="BT7" s="6">
        <f t="shared" ca="1" si="4"/>
        <v>0.11459999999999999</v>
      </c>
      <c r="BU7" s="6">
        <f t="shared" ca="1" si="4"/>
        <v>0.11459999999999999</v>
      </c>
      <c r="BV7" s="6">
        <f t="shared" ca="1" si="4"/>
        <v>0.11459999999999999</v>
      </c>
      <c r="BW7" s="6">
        <f t="shared" ca="1" si="4"/>
        <v>0.11459999999999999</v>
      </c>
      <c r="BX7" s="6">
        <f t="shared" ca="1" si="4"/>
        <v>0.11459999999999999</v>
      </c>
      <c r="BY7" s="31">
        <f t="shared" ca="1" si="5"/>
        <v>1.54</v>
      </c>
      <c r="BZ7" s="31">
        <f t="shared" ca="1" si="5"/>
        <v>0</v>
      </c>
      <c r="CA7" s="31">
        <f t="shared" ca="1" si="5"/>
        <v>0</v>
      </c>
      <c r="CB7" s="31">
        <f t="shared" ca="1" si="5"/>
        <v>3.67</v>
      </c>
      <c r="CC7" s="31">
        <f t="shared" ca="1" si="5"/>
        <v>6.7</v>
      </c>
      <c r="CD7" s="31">
        <f t="shared" ca="1" si="5"/>
        <v>1133.1099999999999</v>
      </c>
      <c r="CE7" s="31">
        <f t="shared" ca="1" si="5"/>
        <v>165.79</v>
      </c>
      <c r="CF7" s="31">
        <f t="shared" ca="1" si="5"/>
        <v>386.2</v>
      </c>
      <c r="CG7" s="31">
        <f t="shared" ca="1" si="5"/>
        <v>996.07</v>
      </c>
      <c r="CH7" s="31">
        <f t="shared" ca="1" si="5"/>
        <v>29.76</v>
      </c>
      <c r="CI7" s="31">
        <f t="shared" ca="1" si="5"/>
        <v>17.77</v>
      </c>
      <c r="CJ7" s="31">
        <f t="shared" ca="1" si="5"/>
        <v>3.6</v>
      </c>
      <c r="CK7" s="32">
        <f t="shared" ca="1" si="6"/>
        <v>0.02</v>
      </c>
      <c r="CL7" s="32">
        <f t="shared" ca="1" si="6"/>
        <v>0</v>
      </c>
      <c r="CM7" s="32">
        <f t="shared" ca="1" si="6"/>
        <v>0</v>
      </c>
      <c r="CN7" s="32">
        <f t="shared" ca="1" si="6"/>
        <v>0.05</v>
      </c>
      <c r="CO7" s="32">
        <f t="shared" ca="1" si="6"/>
        <v>0.09</v>
      </c>
      <c r="CP7" s="32">
        <f t="shared" ca="1" si="6"/>
        <v>15.82</v>
      </c>
      <c r="CQ7" s="32">
        <f t="shared" ca="1" si="6"/>
        <v>2.31</v>
      </c>
      <c r="CR7" s="32">
        <f t="shared" ca="1" si="6"/>
        <v>5.39</v>
      </c>
      <c r="CS7" s="32">
        <f t="shared" ca="1" si="6"/>
        <v>13.91</v>
      </c>
      <c r="CT7" s="32">
        <f t="shared" ca="1" si="6"/>
        <v>0.42</v>
      </c>
      <c r="CU7" s="32">
        <f t="shared" ca="1" si="6"/>
        <v>0.25</v>
      </c>
      <c r="CV7" s="32">
        <f t="shared" ca="1" si="6"/>
        <v>0.05</v>
      </c>
      <c r="CW7" s="31">
        <f t="shared" ca="1" si="7"/>
        <v>1.54</v>
      </c>
      <c r="CX7" s="31">
        <f t="shared" ca="1" si="7"/>
        <v>0</v>
      </c>
      <c r="CY7" s="31">
        <f t="shared" ca="1" si="7"/>
        <v>0</v>
      </c>
      <c r="CZ7" s="31">
        <f t="shared" ca="1" si="7"/>
        <v>3.46</v>
      </c>
      <c r="DA7" s="31">
        <f t="shared" ca="1" si="7"/>
        <v>6.32</v>
      </c>
      <c r="DB7" s="31">
        <f t="shared" ca="1" si="7"/>
        <v>1068.8399999999999</v>
      </c>
      <c r="DC7" s="31">
        <f t="shared" ca="1" si="7"/>
        <v>142.64000000000001</v>
      </c>
      <c r="DD7" s="31">
        <f t="shared" ca="1" si="7"/>
        <v>332.28</v>
      </c>
      <c r="DE7" s="31">
        <f t="shared" ca="1" si="7"/>
        <v>857.01</v>
      </c>
      <c r="DF7" s="31">
        <f t="shared" ca="1" si="7"/>
        <v>26.570000000000004</v>
      </c>
      <c r="DG7" s="31">
        <f t="shared" ca="1" si="7"/>
        <v>15.87</v>
      </c>
      <c r="DH7" s="31">
        <f t="shared" ca="1" si="7"/>
        <v>3.21</v>
      </c>
      <c r="DI7" s="32">
        <f t="shared" ca="1" si="11"/>
        <v>0.08</v>
      </c>
      <c r="DJ7" s="32">
        <f t="shared" ca="1" si="8"/>
        <v>0</v>
      </c>
      <c r="DK7" s="32">
        <f t="shared" ca="1" si="8"/>
        <v>0</v>
      </c>
      <c r="DL7" s="32">
        <f t="shared" ca="1" si="8"/>
        <v>0.17</v>
      </c>
      <c r="DM7" s="32">
        <f t="shared" ca="1" si="8"/>
        <v>0.32</v>
      </c>
      <c r="DN7" s="32">
        <f t="shared" ca="1" si="8"/>
        <v>53.44</v>
      </c>
      <c r="DO7" s="32">
        <f t="shared" ca="1" si="8"/>
        <v>7.13</v>
      </c>
      <c r="DP7" s="32">
        <f t="shared" ca="1" si="8"/>
        <v>16.61</v>
      </c>
      <c r="DQ7" s="32">
        <f t="shared" ca="1" si="8"/>
        <v>42.85</v>
      </c>
      <c r="DR7" s="32">
        <f t="shared" ca="1" si="8"/>
        <v>1.33</v>
      </c>
      <c r="DS7" s="32">
        <f t="shared" ca="1" si="8"/>
        <v>0.79</v>
      </c>
      <c r="DT7" s="32">
        <f t="shared" ca="1" si="8"/>
        <v>0.16</v>
      </c>
      <c r="DU7" s="31">
        <f t="shared" ca="1" si="12"/>
        <v>0.42</v>
      </c>
      <c r="DV7" s="31">
        <f t="shared" ca="1" si="9"/>
        <v>0</v>
      </c>
      <c r="DW7" s="31">
        <f t="shared" ca="1" si="9"/>
        <v>0</v>
      </c>
      <c r="DX7" s="31">
        <f t="shared" ca="1" si="9"/>
        <v>0.92</v>
      </c>
      <c r="DY7" s="31">
        <f t="shared" ca="1" si="9"/>
        <v>1.66</v>
      </c>
      <c r="DZ7" s="31">
        <f t="shared" ca="1" si="9"/>
        <v>278.89</v>
      </c>
      <c r="EA7" s="31">
        <f t="shared" ca="1" si="9"/>
        <v>36.9</v>
      </c>
      <c r="EB7" s="31">
        <f t="shared" ca="1" si="9"/>
        <v>85.17</v>
      </c>
      <c r="EC7" s="31">
        <f t="shared" ca="1" si="9"/>
        <v>217.68</v>
      </c>
      <c r="ED7" s="31">
        <f t="shared" ca="1" si="9"/>
        <v>6.69</v>
      </c>
      <c r="EE7" s="31">
        <f t="shared" ca="1" si="9"/>
        <v>3.96</v>
      </c>
      <c r="EF7" s="31">
        <f t="shared" ca="1" si="9"/>
        <v>0.79</v>
      </c>
      <c r="EG7" s="32">
        <f t="shared" ca="1" si="13"/>
        <v>2.04</v>
      </c>
      <c r="EH7" s="32">
        <f t="shared" ca="1" si="10"/>
        <v>0</v>
      </c>
      <c r="EI7" s="32">
        <f t="shared" ca="1" si="10"/>
        <v>0</v>
      </c>
      <c r="EJ7" s="32">
        <f t="shared" ca="1" si="10"/>
        <v>4.55</v>
      </c>
      <c r="EK7" s="32">
        <f t="shared" ca="1" si="10"/>
        <v>8.3000000000000007</v>
      </c>
      <c r="EL7" s="32">
        <f t="shared" ca="1" si="10"/>
        <v>1401.17</v>
      </c>
      <c r="EM7" s="32">
        <f t="shared" ca="1" si="10"/>
        <v>186.67000000000002</v>
      </c>
      <c r="EN7" s="32">
        <f t="shared" ca="1" si="10"/>
        <v>434.06</v>
      </c>
      <c r="EO7" s="32">
        <f t="shared" ca="1" si="10"/>
        <v>1117.54</v>
      </c>
      <c r="EP7" s="32">
        <f t="shared" ca="1" si="10"/>
        <v>34.590000000000003</v>
      </c>
      <c r="EQ7" s="32">
        <f t="shared" ca="1" si="10"/>
        <v>20.62</v>
      </c>
      <c r="ER7" s="32">
        <f t="shared" ca="1" si="10"/>
        <v>4.16</v>
      </c>
    </row>
    <row r="8" spans="1:148" x14ac:dyDescent="0.25">
      <c r="A8" t="s">
        <v>440</v>
      </c>
      <c r="B8" s="1" t="s">
        <v>150</v>
      </c>
      <c r="C8" t="str">
        <f t="shared" ca="1" si="1"/>
        <v>0000025611</v>
      </c>
      <c r="D8" t="str">
        <f t="shared" ca="1" si="2"/>
        <v>FortisAlberta Reversing POD - Harmattan (256S)</v>
      </c>
      <c r="E8" s="51">
        <v>83.355532199999999</v>
      </c>
      <c r="F8" s="51">
        <v>90.164169999999999</v>
      </c>
      <c r="G8" s="51">
        <v>199.3144705</v>
      </c>
      <c r="H8" s="51">
        <v>593.74741440000003</v>
      </c>
      <c r="I8" s="51">
        <v>597.01512449999996</v>
      </c>
      <c r="J8" s="51">
        <v>289.12660970000002</v>
      </c>
      <c r="K8" s="51">
        <v>47.3582599</v>
      </c>
      <c r="L8" s="51">
        <v>219.8849385</v>
      </c>
      <c r="M8" s="51">
        <v>119.0687708</v>
      </c>
      <c r="N8" s="51">
        <v>524.32749360000003</v>
      </c>
      <c r="O8" s="51">
        <v>16.7277573</v>
      </c>
      <c r="P8" s="51">
        <v>63.165367400000001</v>
      </c>
      <c r="Q8" s="32">
        <v>2406.0700000000002</v>
      </c>
      <c r="R8" s="32">
        <v>16477.14</v>
      </c>
      <c r="S8" s="32">
        <v>9597.57</v>
      </c>
      <c r="T8" s="32">
        <v>26682.22</v>
      </c>
      <c r="U8" s="32">
        <v>13158.32</v>
      </c>
      <c r="V8" s="32">
        <v>7765.8</v>
      </c>
      <c r="W8" s="32">
        <v>882.27</v>
      </c>
      <c r="X8" s="32">
        <v>10504.94</v>
      </c>
      <c r="Y8" s="32">
        <v>3243.86</v>
      </c>
      <c r="Z8" s="32">
        <v>14168.17</v>
      </c>
      <c r="AA8" s="32">
        <v>1560.91</v>
      </c>
      <c r="AB8" s="32">
        <v>3487.97</v>
      </c>
      <c r="AC8" s="2">
        <v>-1.46</v>
      </c>
      <c r="AD8" s="2">
        <v>-1.46</v>
      </c>
      <c r="AE8" s="2">
        <v>-1.46</v>
      </c>
      <c r="AF8" s="2">
        <v>-1.46</v>
      </c>
      <c r="AG8" s="2">
        <v>-1.46</v>
      </c>
      <c r="AH8" s="2">
        <v>-1.46</v>
      </c>
      <c r="AI8" s="2">
        <v>-0.31</v>
      </c>
      <c r="AJ8" s="2">
        <v>-0.31</v>
      </c>
      <c r="AK8" s="2">
        <v>-0.31</v>
      </c>
      <c r="AL8" s="2">
        <v>-0.31</v>
      </c>
      <c r="AM8" s="2">
        <v>-0.31</v>
      </c>
      <c r="AN8" s="2">
        <v>-0.31</v>
      </c>
      <c r="AO8" s="33">
        <v>-35.130000000000003</v>
      </c>
      <c r="AP8" s="33">
        <v>-240.57</v>
      </c>
      <c r="AQ8" s="33">
        <v>-140.12</v>
      </c>
      <c r="AR8" s="33">
        <v>-389.56</v>
      </c>
      <c r="AS8" s="33">
        <v>-192.11</v>
      </c>
      <c r="AT8" s="33">
        <v>-113.38</v>
      </c>
      <c r="AU8" s="33">
        <v>-2.74</v>
      </c>
      <c r="AV8" s="33">
        <v>-32.57</v>
      </c>
      <c r="AW8" s="33">
        <v>-10.06</v>
      </c>
      <c r="AX8" s="33">
        <v>-43.92</v>
      </c>
      <c r="AY8" s="33">
        <v>-4.84</v>
      </c>
      <c r="AZ8" s="33">
        <v>-10.81</v>
      </c>
      <c r="BA8" s="31">
        <f t="shared" si="3"/>
        <v>-0.96</v>
      </c>
      <c r="BB8" s="31">
        <f t="shared" si="3"/>
        <v>-6.59</v>
      </c>
      <c r="BC8" s="31">
        <f t="shared" si="3"/>
        <v>-3.84</v>
      </c>
      <c r="BD8" s="31">
        <f t="shared" si="3"/>
        <v>154.76</v>
      </c>
      <c r="BE8" s="31">
        <f t="shared" si="3"/>
        <v>76.319999999999993</v>
      </c>
      <c r="BF8" s="31">
        <f t="shared" si="3"/>
        <v>45.04</v>
      </c>
      <c r="BG8" s="31">
        <f t="shared" si="3"/>
        <v>0.62</v>
      </c>
      <c r="BH8" s="31">
        <f t="shared" si="3"/>
        <v>7.35</v>
      </c>
      <c r="BI8" s="31">
        <f t="shared" si="3"/>
        <v>2.27</v>
      </c>
      <c r="BJ8" s="31">
        <f t="shared" si="3"/>
        <v>-42.5</v>
      </c>
      <c r="BK8" s="31">
        <f t="shared" si="3"/>
        <v>-4.68</v>
      </c>
      <c r="BL8" s="31">
        <f t="shared" si="3"/>
        <v>-10.46</v>
      </c>
      <c r="BM8" s="6">
        <f t="shared" ca="1" si="4"/>
        <v>3.7100000000000001E-2</v>
      </c>
      <c r="BN8" s="6">
        <f t="shared" ca="1" si="4"/>
        <v>3.7100000000000001E-2</v>
      </c>
      <c r="BO8" s="6">
        <f t="shared" ca="1" si="4"/>
        <v>3.7100000000000001E-2</v>
      </c>
      <c r="BP8" s="6">
        <f t="shared" ca="1" si="4"/>
        <v>3.7100000000000001E-2</v>
      </c>
      <c r="BQ8" s="6">
        <f t="shared" ca="1" si="4"/>
        <v>3.7100000000000001E-2</v>
      </c>
      <c r="BR8" s="6">
        <f t="shared" ca="1" si="4"/>
        <v>3.7100000000000001E-2</v>
      </c>
      <c r="BS8" s="6">
        <f t="shared" ca="1" si="4"/>
        <v>3.7100000000000001E-2</v>
      </c>
      <c r="BT8" s="6">
        <f t="shared" ca="1" si="4"/>
        <v>3.7100000000000001E-2</v>
      </c>
      <c r="BU8" s="6">
        <f t="shared" ca="1" si="4"/>
        <v>3.7100000000000001E-2</v>
      </c>
      <c r="BV8" s="6">
        <f t="shared" ca="1" si="4"/>
        <v>3.7100000000000001E-2</v>
      </c>
      <c r="BW8" s="6">
        <f t="shared" ca="1" si="4"/>
        <v>3.7100000000000001E-2</v>
      </c>
      <c r="BX8" s="6">
        <f t="shared" ca="1" si="4"/>
        <v>3.7100000000000001E-2</v>
      </c>
      <c r="BY8" s="31">
        <f t="shared" ca="1" si="5"/>
        <v>89.27</v>
      </c>
      <c r="BZ8" s="31">
        <f t="shared" ca="1" si="5"/>
        <v>611.29999999999995</v>
      </c>
      <c r="CA8" s="31">
        <f t="shared" ca="1" si="5"/>
        <v>356.07</v>
      </c>
      <c r="CB8" s="31">
        <f t="shared" ca="1" si="5"/>
        <v>989.91</v>
      </c>
      <c r="CC8" s="31">
        <f t="shared" ca="1" si="5"/>
        <v>488.17</v>
      </c>
      <c r="CD8" s="31">
        <f t="shared" ca="1" si="5"/>
        <v>288.11</v>
      </c>
      <c r="CE8" s="31">
        <f t="shared" ca="1" si="5"/>
        <v>32.729999999999997</v>
      </c>
      <c r="CF8" s="31">
        <f t="shared" ca="1" si="5"/>
        <v>389.73</v>
      </c>
      <c r="CG8" s="31">
        <f t="shared" ca="1" si="5"/>
        <v>120.35</v>
      </c>
      <c r="CH8" s="31">
        <f t="shared" ca="1" si="5"/>
        <v>525.64</v>
      </c>
      <c r="CI8" s="31">
        <f t="shared" ca="1" si="5"/>
        <v>57.91</v>
      </c>
      <c r="CJ8" s="31">
        <f t="shared" ca="1" si="5"/>
        <v>129.4</v>
      </c>
      <c r="CK8" s="32">
        <f t="shared" ca="1" si="6"/>
        <v>3.85</v>
      </c>
      <c r="CL8" s="32">
        <f t="shared" ca="1" si="6"/>
        <v>26.36</v>
      </c>
      <c r="CM8" s="32">
        <f t="shared" ca="1" si="6"/>
        <v>15.36</v>
      </c>
      <c r="CN8" s="32">
        <f t="shared" ca="1" si="6"/>
        <v>42.69</v>
      </c>
      <c r="CO8" s="32">
        <f t="shared" ca="1" si="6"/>
        <v>21.05</v>
      </c>
      <c r="CP8" s="32">
        <f t="shared" ca="1" si="6"/>
        <v>12.43</v>
      </c>
      <c r="CQ8" s="32">
        <f t="shared" ca="1" si="6"/>
        <v>1.41</v>
      </c>
      <c r="CR8" s="32">
        <f t="shared" ca="1" si="6"/>
        <v>16.809999999999999</v>
      </c>
      <c r="CS8" s="32">
        <f t="shared" ca="1" si="6"/>
        <v>5.19</v>
      </c>
      <c r="CT8" s="32">
        <f t="shared" ca="1" si="6"/>
        <v>22.67</v>
      </c>
      <c r="CU8" s="32">
        <f t="shared" ca="1" si="6"/>
        <v>2.5</v>
      </c>
      <c r="CV8" s="32">
        <f t="shared" ca="1" si="6"/>
        <v>5.58</v>
      </c>
      <c r="CW8" s="31">
        <f t="shared" ref="CW8:DH23" ca="1" si="14">BY8+CK8-AO8-BA8</f>
        <v>129.21</v>
      </c>
      <c r="CX8" s="31">
        <f t="shared" ca="1" si="14"/>
        <v>884.82</v>
      </c>
      <c r="CY8" s="31">
        <f t="shared" ca="1" si="14"/>
        <v>515.39</v>
      </c>
      <c r="CZ8" s="31">
        <f t="shared" ca="1" si="14"/>
        <v>1267.3999999999999</v>
      </c>
      <c r="DA8" s="31">
        <f t="shared" ca="1" si="14"/>
        <v>625.01</v>
      </c>
      <c r="DB8" s="31">
        <f t="shared" ca="1" si="14"/>
        <v>368.88</v>
      </c>
      <c r="DC8" s="31">
        <f t="shared" ca="1" si="14"/>
        <v>36.26</v>
      </c>
      <c r="DD8" s="31">
        <f t="shared" ca="1" si="14"/>
        <v>431.76</v>
      </c>
      <c r="DE8" s="31">
        <f t="shared" ca="1" si="14"/>
        <v>133.32999999999998</v>
      </c>
      <c r="DF8" s="31">
        <f t="shared" ca="1" si="14"/>
        <v>634.7299999999999</v>
      </c>
      <c r="DG8" s="31">
        <f t="shared" ca="1" si="14"/>
        <v>69.930000000000007</v>
      </c>
      <c r="DH8" s="31">
        <f t="shared" ca="1" si="14"/>
        <v>156.25000000000003</v>
      </c>
      <c r="DI8" s="32">
        <f t="shared" ca="1" si="11"/>
        <v>6.46</v>
      </c>
      <c r="DJ8" s="32">
        <f t="shared" ca="1" si="8"/>
        <v>44.24</v>
      </c>
      <c r="DK8" s="32">
        <f t="shared" ca="1" si="8"/>
        <v>25.77</v>
      </c>
      <c r="DL8" s="32">
        <f t="shared" ca="1" si="8"/>
        <v>63.37</v>
      </c>
      <c r="DM8" s="32">
        <f t="shared" ca="1" si="8"/>
        <v>31.25</v>
      </c>
      <c r="DN8" s="32">
        <f t="shared" ca="1" si="8"/>
        <v>18.440000000000001</v>
      </c>
      <c r="DO8" s="32">
        <f t="shared" ca="1" si="8"/>
        <v>1.81</v>
      </c>
      <c r="DP8" s="32">
        <f t="shared" ca="1" si="8"/>
        <v>21.59</v>
      </c>
      <c r="DQ8" s="32">
        <f t="shared" ca="1" si="8"/>
        <v>6.67</v>
      </c>
      <c r="DR8" s="32">
        <f t="shared" ca="1" si="8"/>
        <v>31.74</v>
      </c>
      <c r="DS8" s="32">
        <f t="shared" ca="1" si="8"/>
        <v>3.5</v>
      </c>
      <c r="DT8" s="32">
        <f t="shared" ca="1" si="8"/>
        <v>7.81</v>
      </c>
      <c r="DU8" s="31">
        <f t="shared" ca="1" si="12"/>
        <v>35.18</v>
      </c>
      <c r="DV8" s="31">
        <f t="shared" ca="1" si="9"/>
        <v>238.88</v>
      </c>
      <c r="DW8" s="31">
        <f t="shared" ca="1" si="9"/>
        <v>138.05000000000001</v>
      </c>
      <c r="DX8" s="31">
        <f t="shared" ca="1" si="9"/>
        <v>336.53</v>
      </c>
      <c r="DY8" s="31">
        <f t="shared" ca="1" si="9"/>
        <v>164.54</v>
      </c>
      <c r="DZ8" s="31">
        <f t="shared" ca="1" si="9"/>
        <v>96.25</v>
      </c>
      <c r="EA8" s="31">
        <f t="shared" ca="1" si="9"/>
        <v>9.3800000000000008</v>
      </c>
      <c r="EB8" s="31">
        <f t="shared" ca="1" si="9"/>
        <v>110.68</v>
      </c>
      <c r="EC8" s="31">
        <f t="shared" ca="1" si="9"/>
        <v>33.869999999999997</v>
      </c>
      <c r="ED8" s="31">
        <f t="shared" ca="1" si="9"/>
        <v>159.79</v>
      </c>
      <c r="EE8" s="31">
        <f t="shared" ca="1" si="9"/>
        <v>17.440000000000001</v>
      </c>
      <c r="EF8" s="31">
        <f t="shared" ca="1" si="9"/>
        <v>38.619999999999997</v>
      </c>
      <c r="EG8" s="32">
        <f t="shared" ca="1" si="13"/>
        <v>170.85000000000002</v>
      </c>
      <c r="EH8" s="32">
        <f t="shared" ca="1" si="10"/>
        <v>1167.94</v>
      </c>
      <c r="EI8" s="32">
        <f t="shared" ca="1" si="10"/>
        <v>679.21</v>
      </c>
      <c r="EJ8" s="32">
        <f t="shared" ca="1" si="10"/>
        <v>1667.2999999999997</v>
      </c>
      <c r="EK8" s="32">
        <f t="shared" ca="1" si="10"/>
        <v>820.8</v>
      </c>
      <c r="EL8" s="32">
        <f t="shared" ca="1" si="10"/>
        <v>483.57</v>
      </c>
      <c r="EM8" s="32">
        <f t="shared" ca="1" si="10"/>
        <v>47.45</v>
      </c>
      <c r="EN8" s="32">
        <f t="shared" ca="1" si="10"/>
        <v>564.03</v>
      </c>
      <c r="EO8" s="32">
        <f t="shared" ca="1" si="10"/>
        <v>173.86999999999998</v>
      </c>
      <c r="EP8" s="32">
        <f t="shared" ca="1" si="10"/>
        <v>826.25999999999988</v>
      </c>
      <c r="EQ8" s="32">
        <f t="shared" ca="1" si="10"/>
        <v>90.87</v>
      </c>
      <c r="ER8" s="32">
        <f t="shared" ca="1" si="10"/>
        <v>202.68000000000004</v>
      </c>
    </row>
    <row r="9" spans="1:148" x14ac:dyDescent="0.25">
      <c r="A9" t="s">
        <v>440</v>
      </c>
      <c r="B9" s="1" t="s">
        <v>152</v>
      </c>
      <c r="C9" t="str">
        <f t="shared" ca="1" si="1"/>
        <v>0000034911</v>
      </c>
      <c r="D9" t="str">
        <f t="shared" ca="1" si="2"/>
        <v>FortisAlberta Reversing POD - Stavely (349S)</v>
      </c>
      <c r="E9" s="51">
        <v>0</v>
      </c>
      <c r="F9" s="51">
        <v>0</v>
      </c>
      <c r="G9" s="51">
        <v>0</v>
      </c>
      <c r="H9" s="51">
        <v>0</v>
      </c>
      <c r="I9" s="51">
        <v>2.94209E-2</v>
      </c>
      <c r="J9" s="51">
        <v>0</v>
      </c>
      <c r="K9" s="51">
        <v>0</v>
      </c>
      <c r="L9" s="51">
        <v>0</v>
      </c>
      <c r="M9" s="51">
        <v>0</v>
      </c>
      <c r="N9" s="51">
        <v>0</v>
      </c>
      <c r="O9" s="51">
        <v>0</v>
      </c>
      <c r="P9" s="51">
        <v>0</v>
      </c>
      <c r="Q9" s="32">
        <v>0</v>
      </c>
      <c r="R9" s="32">
        <v>0</v>
      </c>
      <c r="S9" s="32">
        <v>0</v>
      </c>
      <c r="T9" s="32">
        <v>0</v>
      </c>
      <c r="U9" s="32">
        <v>0.54</v>
      </c>
      <c r="V9" s="32">
        <v>0</v>
      </c>
      <c r="W9" s="32">
        <v>0</v>
      </c>
      <c r="X9" s="32">
        <v>0</v>
      </c>
      <c r="Y9" s="32">
        <v>0</v>
      </c>
      <c r="Z9" s="32">
        <v>0</v>
      </c>
      <c r="AA9" s="32">
        <v>0</v>
      </c>
      <c r="AB9" s="32">
        <v>0</v>
      </c>
      <c r="AC9" s="2">
        <v>-1.06</v>
      </c>
      <c r="AD9" s="2">
        <v>-1.06</v>
      </c>
      <c r="AE9" s="2">
        <v>-1.06</v>
      </c>
      <c r="AF9" s="2">
        <v>-1.06</v>
      </c>
      <c r="AG9" s="2">
        <v>-1.06</v>
      </c>
      <c r="AH9" s="2">
        <v>-1.06</v>
      </c>
      <c r="AI9" s="2">
        <v>0.6</v>
      </c>
      <c r="AJ9" s="2">
        <v>0.6</v>
      </c>
      <c r="AK9" s="2">
        <v>0.6</v>
      </c>
      <c r="AL9" s="2">
        <v>0.6</v>
      </c>
      <c r="AM9" s="2">
        <v>0.6</v>
      </c>
      <c r="AN9" s="2">
        <v>0.6</v>
      </c>
      <c r="AO9" s="33">
        <v>0</v>
      </c>
      <c r="AP9" s="33">
        <v>0</v>
      </c>
      <c r="AQ9" s="33">
        <v>0</v>
      </c>
      <c r="AR9" s="33">
        <v>0</v>
      </c>
      <c r="AS9" s="33">
        <v>-0.01</v>
      </c>
      <c r="AT9" s="33">
        <v>0</v>
      </c>
      <c r="AU9" s="33">
        <v>0</v>
      </c>
      <c r="AV9" s="33">
        <v>0</v>
      </c>
      <c r="AW9" s="33">
        <v>0</v>
      </c>
      <c r="AX9" s="33">
        <v>0</v>
      </c>
      <c r="AY9" s="33">
        <v>0</v>
      </c>
      <c r="AZ9" s="33">
        <v>0</v>
      </c>
      <c r="BA9" s="31">
        <f t="shared" si="3"/>
        <v>0</v>
      </c>
      <c r="BB9" s="31">
        <f t="shared" si="3"/>
        <v>0</v>
      </c>
      <c r="BC9" s="31">
        <f t="shared" si="3"/>
        <v>0</v>
      </c>
      <c r="BD9" s="31">
        <f t="shared" si="3"/>
        <v>0</v>
      </c>
      <c r="BE9" s="31">
        <f t="shared" si="3"/>
        <v>0</v>
      </c>
      <c r="BF9" s="31">
        <f t="shared" si="3"/>
        <v>0</v>
      </c>
      <c r="BG9" s="31">
        <f t="shared" si="3"/>
        <v>0</v>
      </c>
      <c r="BH9" s="31">
        <f t="shared" si="3"/>
        <v>0</v>
      </c>
      <c r="BI9" s="31">
        <f t="shared" si="3"/>
        <v>0</v>
      </c>
      <c r="BJ9" s="31">
        <f t="shared" si="3"/>
        <v>0</v>
      </c>
      <c r="BK9" s="31">
        <f t="shared" si="3"/>
        <v>0</v>
      </c>
      <c r="BL9" s="31">
        <f t="shared" si="3"/>
        <v>0</v>
      </c>
      <c r="BM9" s="6">
        <f t="shared" ca="1" si="4"/>
        <v>4.9500000000000002E-2</v>
      </c>
      <c r="BN9" s="6">
        <f t="shared" ca="1" si="4"/>
        <v>4.9500000000000002E-2</v>
      </c>
      <c r="BO9" s="6">
        <f t="shared" ca="1" si="4"/>
        <v>4.9500000000000002E-2</v>
      </c>
      <c r="BP9" s="6">
        <f t="shared" ca="1" si="4"/>
        <v>4.9500000000000002E-2</v>
      </c>
      <c r="BQ9" s="6">
        <f t="shared" ca="1" si="4"/>
        <v>4.9500000000000002E-2</v>
      </c>
      <c r="BR9" s="6">
        <f t="shared" ca="1" si="4"/>
        <v>4.9500000000000002E-2</v>
      </c>
      <c r="BS9" s="6">
        <f t="shared" ca="1" si="4"/>
        <v>4.9500000000000002E-2</v>
      </c>
      <c r="BT9" s="6">
        <f t="shared" ca="1" si="4"/>
        <v>4.9500000000000002E-2</v>
      </c>
      <c r="BU9" s="6">
        <f t="shared" ca="1" si="4"/>
        <v>4.9500000000000002E-2</v>
      </c>
      <c r="BV9" s="6">
        <f t="shared" ca="1" si="4"/>
        <v>4.9500000000000002E-2</v>
      </c>
      <c r="BW9" s="6">
        <f t="shared" ca="1" si="4"/>
        <v>4.9500000000000002E-2</v>
      </c>
      <c r="BX9" s="6">
        <f t="shared" ca="1" si="4"/>
        <v>4.9500000000000002E-2</v>
      </c>
      <c r="BY9" s="31">
        <f t="shared" ca="1" si="5"/>
        <v>0</v>
      </c>
      <c r="BZ9" s="31">
        <f t="shared" ca="1" si="5"/>
        <v>0</v>
      </c>
      <c r="CA9" s="31">
        <f t="shared" ca="1" si="5"/>
        <v>0</v>
      </c>
      <c r="CB9" s="31">
        <f t="shared" ca="1" si="5"/>
        <v>0</v>
      </c>
      <c r="CC9" s="31">
        <f t="shared" ca="1" si="5"/>
        <v>0.03</v>
      </c>
      <c r="CD9" s="31">
        <f t="shared" ca="1" si="5"/>
        <v>0</v>
      </c>
      <c r="CE9" s="31">
        <f t="shared" ca="1" si="5"/>
        <v>0</v>
      </c>
      <c r="CF9" s="31">
        <f t="shared" ca="1" si="5"/>
        <v>0</v>
      </c>
      <c r="CG9" s="31">
        <f t="shared" ca="1" si="5"/>
        <v>0</v>
      </c>
      <c r="CH9" s="31">
        <f t="shared" ca="1" si="5"/>
        <v>0</v>
      </c>
      <c r="CI9" s="31">
        <f t="shared" ca="1" si="5"/>
        <v>0</v>
      </c>
      <c r="CJ9" s="31">
        <f t="shared" ca="1" si="5"/>
        <v>0</v>
      </c>
      <c r="CK9" s="32">
        <f t="shared" ca="1" si="6"/>
        <v>0</v>
      </c>
      <c r="CL9" s="32">
        <f t="shared" ca="1" si="6"/>
        <v>0</v>
      </c>
      <c r="CM9" s="32">
        <f t="shared" ca="1" si="6"/>
        <v>0</v>
      </c>
      <c r="CN9" s="32">
        <f t="shared" ca="1" si="6"/>
        <v>0</v>
      </c>
      <c r="CO9" s="32">
        <f t="shared" ca="1" si="6"/>
        <v>0</v>
      </c>
      <c r="CP9" s="32">
        <f t="shared" ca="1" si="6"/>
        <v>0</v>
      </c>
      <c r="CQ9" s="32">
        <f t="shared" ca="1" si="6"/>
        <v>0</v>
      </c>
      <c r="CR9" s="32">
        <f t="shared" ca="1" si="6"/>
        <v>0</v>
      </c>
      <c r="CS9" s="32">
        <f t="shared" ca="1" si="6"/>
        <v>0</v>
      </c>
      <c r="CT9" s="32">
        <f t="shared" ca="1" si="6"/>
        <v>0</v>
      </c>
      <c r="CU9" s="32">
        <f t="shared" ca="1" si="6"/>
        <v>0</v>
      </c>
      <c r="CV9" s="32">
        <f t="shared" ca="1" si="6"/>
        <v>0</v>
      </c>
      <c r="CW9" s="31">
        <f t="shared" ca="1" si="14"/>
        <v>0</v>
      </c>
      <c r="CX9" s="31">
        <f t="shared" ca="1" si="14"/>
        <v>0</v>
      </c>
      <c r="CY9" s="31">
        <f t="shared" ca="1" si="14"/>
        <v>0</v>
      </c>
      <c r="CZ9" s="31">
        <f t="shared" ca="1" si="14"/>
        <v>0</v>
      </c>
      <c r="DA9" s="31">
        <f t="shared" ca="1" si="14"/>
        <v>0.04</v>
      </c>
      <c r="DB9" s="31">
        <f t="shared" ca="1" si="14"/>
        <v>0</v>
      </c>
      <c r="DC9" s="31">
        <f t="shared" ca="1" si="14"/>
        <v>0</v>
      </c>
      <c r="DD9" s="31">
        <f t="shared" ca="1" si="14"/>
        <v>0</v>
      </c>
      <c r="DE9" s="31">
        <f t="shared" ca="1" si="14"/>
        <v>0</v>
      </c>
      <c r="DF9" s="31">
        <f t="shared" ca="1" si="14"/>
        <v>0</v>
      </c>
      <c r="DG9" s="31">
        <f t="shared" ca="1" si="14"/>
        <v>0</v>
      </c>
      <c r="DH9" s="31">
        <f t="shared" ca="1" si="14"/>
        <v>0</v>
      </c>
      <c r="DI9" s="32">
        <f t="shared" ca="1" si="11"/>
        <v>0</v>
      </c>
      <c r="DJ9" s="32">
        <f t="shared" ca="1" si="8"/>
        <v>0</v>
      </c>
      <c r="DK9" s="32">
        <f t="shared" ca="1" si="8"/>
        <v>0</v>
      </c>
      <c r="DL9" s="32">
        <f t="shared" ca="1" si="8"/>
        <v>0</v>
      </c>
      <c r="DM9" s="32">
        <f t="shared" ca="1" si="8"/>
        <v>0</v>
      </c>
      <c r="DN9" s="32">
        <f t="shared" ca="1" si="8"/>
        <v>0</v>
      </c>
      <c r="DO9" s="32">
        <f t="shared" ca="1" si="8"/>
        <v>0</v>
      </c>
      <c r="DP9" s="32">
        <f t="shared" ca="1" si="8"/>
        <v>0</v>
      </c>
      <c r="DQ9" s="32">
        <f t="shared" ca="1" si="8"/>
        <v>0</v>
      </c>
      <c r="DR9" s="32">
        <f t="shared" ca="1" si="8"/>
        <v>0</v>
      </c>
      <c r="DS9" s="32">
        <f t="shared" ca="1" si="8"/>
        <v>0</v>
      </c>
      <c r="DT9" s="32">
        <f t="shared" ca="1" si="8"/>
        <v>0</v>
      </c>
      <c r="DU9" s="31">
        <f t="shared" ca="1" si="12"/>
        <v>0</v>
      </c>
      <c r="DV9" s="31">
        <f t="shared" ca="1" si="9"/>
        <v>0</v>
      </c>
      <c r="DW9" s="31">
        <f t="shared" ca="1" si="9"/>
        <v>0</v>
      </c>
      <c r="DX9" s="31">
        <f t="shared" ca="1" si="9"/>
        <v>0</v>
      </c>
      <c r="DY9" s="31">
        <f t="shared" ca="1" si="9"/>
        <v>0.01</v>
      </c>
      <c r="DZ9" s="31">
        <f t="shared" ca="1" si="9"/>
        <v>0</v>
      </c>
      <c r="EA9" s="31">
        <f t="shared" ca="1" si="9"/>
        <v>0</v>
      </c>
      <c r="EB9" s="31">
        <f t="shared" ca="1" si="9"/>
        <v>0</v>
      </c>
      <c r="EC9" s="31">
        <f t="shared" ca="1" si="9"/>
        <v>0</v>
      </c>
      <c r="ED9" s="31">
        <f t="shared" ca="1" si="9"/>
        <v>0</v>
      </c>
      <c r="EE9" s="31">
        <f t="shared" ca="1" si="9"/>
        <v>0</v>
      </c>
      <c r="EF9" s="31">
        <f t="shared" ca="1" si="9"/>
        <v>0</v>
      </c>
      <c r="EG9" s="32">
        <f t="shared" ca="1" si="13"/>
        <v>0</v>
      </c>
      <c r="EH9" s="32">
        <f t="shared" ca="1" si="10"/>
        <v>0</v>
      </c>
      <c r="EI9" s="32">
        <f t="shared" ca="1" si="10"/>
        <v>0</v>
      </c>
      <c r="EJ9" s="32">
        <f t="shared" ca="1" si="10"/>
        <v>0</v>
      </c>
      <c r="EK9" s="32">
        <f t="shared" ca="1" si="10"/>
        <v>0.05</v>
      </c>
      <c r="EL9" s="32">
        <f t="shared" ca="1" si="10"/>
        <v>0</v>
      </c>
      <c r="EM9" s="32">
        <f t="shared" ca="1" si="10"/>
        <v>0</v>
      </c>
      <c r="EN9" s="32">
        <f t="shared" ca="1" si="10"/>
        <v>0</v>
      </c>
      <c r="EO9" s="32">
        <f t="shared" ca="1" si="10"/>
        <v>0</v>
      </c>
      <c r="EP9" s="32">
        <f t="shared" ca="1" si="10"/>
        <v>0</v>
      </c>
      <c r="EQ9" s="32">
        <f t="shared" ca="1" si="10"/>
        <v>0</v>
      </c>
      <c r="ER9" s="32">
        <f t="shared" ca="1" si="10"/>
        <v>0</v>
      </c>
    </row>
    <row r="10" spans="1:148" x14ac:dyDescent="0.25">
      <c r="A10" t="s">
        <v>440</v>
      </c>
      <c r="B10" s="1" t="s">
        <v>153</v>
      </c>
      <c r="C10" t="str">
        <f t="shared" ca="1" si="1"/>
        <v>0000038511</v>
      </c>
      <c r="D10" t="str">
        <f t="shared" ca="1" si="2"/>
        <v>FortisAlberta Reversing POD - Spring Coulee (385S)</v>
      </c>
      <c r="E10" s="51">
        <v>0</v>
      </c>
      <c r="F10" s="51">
        <v>0</v>
      </c>
      <c r="G10" s="51">
        <v>0</v>
      </c>
      <c r="H10" s="51">
        <v>8.2658483999999994</v>
      </c>
      <c r="I10" s="51">
        <v>0</v>
      </c>
      <c r="J10" s="51">
        <v>0</v>
      </c>
      <c r="K10" s="51">
        <v>0</v>
      </c>
      <c r="L10" s="51">
        <v>0</v>
      </c>
      <c r="M10" s="51">
        <v>0</v>
      </c>
      <c r="N10" s="51">
        <v>0</v>
      </c>
      <c r="O10" s="51">
        <v>2.4664655</v>
      </c>
      <c r="P10" s="51">
        <v>5.9052599999999997E-2</v>
      </c>
      <c r="Q10" s="32">
        <v>0</v>
      </c>
      <c r="R10" s="32">
        <v>0</v>
      </c>
      <c r="S10" s="32">
        <v>0</v>
      </c>
      <c r="T10" s="32">
        <v>261.67</v>
      </c>
      <c r="U10" s="32">
        <v>0</v>
      </c>
      <c r="V10" s="32">
        <v>0</v>
      </c>
      <c r="W10" s="32">
        <v>0</v>
      </c>
      <c r="X10" s="32">
        <v>0</v>
      </c>
      <c r="Y10" s="32">
        <v>0</v>
      </c>
      <c r="Z10" s="32">
        <v>0</v>
      </c>
      <c r="AA10" s="32">
        <v>86.39</v>
      </c>
      <c r="AB10" s="32">
        <v>1.44</v>
      </c>
      <c r="AC10" s="2">
        <v>-1.45</v>
      </c>
      <c r="AD10" s="2">
        <v>-1.45</v>
      </c>
      <c r="AE10" s="2">
        <v>-1.45</v>
      </c>
      <c r="AF10" s="2">
        <v>-1.45</v>
      </c>
      <c r="AG10" s="2">
        <v>-1.45</v>
      </c>
      <c r="AH10" s="2">
        <v>-1.45</v>
      </c>
      <c r="AI10" s="2">
        <v>0.06</v>
      </c>
      <c r="AJ10" s="2">
        <v>0.06</v>
      </c>
      <c r="AK10" s="2">
        <v>0.06</v>
      </c>
      <c r="AL10" s="2">
        <v>0.06</v>
      </c>
      <c r="AM10" s="2">
        <v>0.06</v>
      </c>
      <c r="AN10" s="2">
        <v>0.06</v>
      </c>
      <c r="AO10" s="33">
        <v>0</v>
      </c>
      <c r="AP10" s="33">
        <v>0</v>
      </c>
      <c r="AQ10" s="33">
        <v>0</v>
      </c>
      <c r="AR10" s="33">
        <v>-3.79</v>
      </c>
      <c r="AS10" s="33">
        <v>0</v>
      </c>
      <c r="AT10" s="33">
        <v>0</v>
      </c>
      <c r="AU10" s="33">
        <v>0</v>
      </c>
      <c r="AV10" s="33">
        <v>0</v>
      </c>
      <c r="AW10" s="33">
        <v>0</v>
      </c>
      <c r="AX10" s="33">
        <v>0</v>
      </c>
      <c r="AY10" s="33">
        <v>0.05</v>
      </c>
      <c r="AZ10" s="33">
        <v>0</v>
      </c>
      <c r="BA10" s="31">
        <f t="shared" si="3"/>
        <v>0</v>
      </c>
      <c r="BB10" s="31">
        <f t="shared" si="3"/>
        <v>0</v>
      </c>
      <c r="BC10" s="31">
        <f t="shared" si="3"/>
        <v>0</v>
      </c>
      <c r="BD10" s="31">
        <f t="shared" si="3"/>
        <v>1.52</v>
      </c>
      <c r="BE10" s="31">
        <f t="shared" si="3"/>
        <v>0</v>
      </c>
      <c r="BF10" s="31">
        <f t="shared" si="3"/>
        <v>0</v>
      </c>
      <c r="BG10" s="31">
        <f t="shared" si="3"/>
        <v>0</v>
      </c>
      <c r="BH10" s="31">
        <f t="shared" si="3"/>
        <v>0</v>
      </c>
      <c r="BI10" s="31">
        <f t="shared" si="3"/>
        <v>0</v>
      </c>
      <c r="BJ10" s="31">
        <f t="shared" si="3"/>
        <v>0</v>
      </c>
      <c r="BK10" s="31">
        <f t="shared" si="3"/>
        <v>-0.26</v>
      </c>
      <c r="BL10" s="31">
        <f t="shared" si="3"/>
        <v>0</v>
      </c>
      <c r="BM10" s="6">
        <f t="shared" ca="1" si="4"/>
        <v>2.6100000000000002E-2</v>
      </c>
      <c r="BN10" s="6">
        <f t="shared" ca="1" si="4"/>
        <v>2.6100000000000002E-2</v>
      </c>
      <c r="BO10" s="6">
        <f t="shared" ca="1" si="4"/>
        <v>2.6100000000000002E-2</v>
      </c>
      <c r="BP10" s="6">
        <f t="shared" ca="1" si="4"/>
        <v>2.6100000000000002E-2</v>
      </c>
      <c r="BQ10" s="6">
        <f t="shared" ca="1" si="4"/>
        <v>2.6100000000000002E-2</v>
      </c>
      <c r="BR10" s="6">
        <f t="shared" ca="1" si="4"/>
        <v>2.6100000000000002E-2</v>
      </c>
      <c r="BS10" s="6">
        <f t="shared" ca="1" si="4"/>
        <v>2.6100000000000002E-2</v>
      </c>
      <c r="BT10" s="6">
        <f t="shared" ca="1" si="4"/>
        <v>2.6100000000000002E-2</v>
      </c>
      <c r="BU10" s="6">
        <f t="shared" ca="1" si="4"/>
        <v>2.6100000000000002E-2</v>
      </c>
      <c r="BV10" s="6">
        <f t="shared" ca="1" si="4"/>
        <v>2.6100000000000002E-2</v>
      </c>
      <c r="BW10" s="6">
        <f t="shared" ca="1" si="4"/>
        <v>2.6100000000000002E-2</v>
      </c>
      <c r="BX10" s="6">
        <f t="shared" ca="1" si="4"/>
        <v>2.6100000000000002E-2</v>
      </c>
      <c r="BY10" s="31">
        <f t="shared" ca="1" si="5"/>
        <v>0</v>
      </c>
      <c r="BZ10" s="31">
        <f t="shared" ca="1" si="5"/>
        <v>0</v>
      </c>
      <c r="CA10" s="31">
        <f t="shared" ca="1" si="5"/>
        <v>0</v>
      </c>
      <c r="CB10" s="31">
        <f t="shared" ca="1" si="5"/>
        <v>6.83</v>
      </c>
      <c r="CC10" s="31">
        <f t="shared" ca="1" si="5"/>
        <v>0</v>
      </c>
      <c r="CD10" s="31">
        <f t="shared" ca="1" si="5"/>
        <v>0</v>
      </c>
      <c r="CE10" s="31">
        <f t="shared" ca="1" si="5"/>
        <v>0</v>
      </c>
      <c r="CF10" s="31">
        <f t="shared" ca="1" si="5"/>
        <v>0</v>
      </c>
      <c r="CG10" s="31">
        <f t="shared" ca="1" si="5"/>
        <v>0</v>
      </c>
      <c r="CH10" s="31">
        <f t="shared" ca="1" si="5"/>
        <v>0</v>
      </c>
      <c r="CI10" s="31">
        <f t="shared" ca="1" si="5"/>
        <v>2.25</v>
      </c>
      <c r="CJ10" s="31">
        <f t="shared" ca="1" si="5"/>
        <v>0.04</v>
      </c>
      <c r="CK10" s="32">
        <f t="shared" ca="1" si="6"/>
        <v>0</v>
      </c>
      <c r="CL10" s="32">
        <f t="shared" ca="1" si="6"/>
        <v>0</v>
      </c>
      <c r="CM10" s="32">
        <f t="shared" ca="1" si="6"/>
        <v>0</v>
      </c>
      <c r="CN10" s="32">
        <f t="shared" ca="1" si="6"/>
        <v>0.42</v>
      </c>
      <c r="CO10" s="32">
        <f t="shared" ca="1" si="6"/>
        <v>0</v>
      </c>
      <c r="CP10" s="32">
        <f t="shared" ca="1" si="6"/>
        <v>0</v>
      </c>
      <c r="CQ10" s="32">
        <f t="shared" ca="1" si="6"/>
        <v>0</v>
      </c>
      <c r="CR10" s="32">
        <f t="shared" ca="1" si="6"/>
        <v>0</v>
      </c>
      <c r="CS10" s="32">
        <f t="shared" ca="1" si="6"/>
        <v>0</v>
      </c>
      <c r="CT10" s="32">
        <f t="shared" ca="1" si="6"/>
        <v>0</v>
      </c>
      <c r="CU10" s="32">
        <f t="shared" ca="1" si="6"/>
        <v>0.14000000000000001</v>
      </c>
      <c r="CV10" s="32">
        <f t="shared" ca="1" si="6"/>
        <v>0</v>
      </c>
      <c r="CW10" s="31">
        <f t="shared" ca="1" si="14"/>
        <v>0</v>
      </c>
      <c r="CX10" s="31">
        <f t="shared" ca="1" si="14"/>
        <v>0</v>
      </c>
      <c r="CY10" s="31">
        <f t="shared" ca="1" si="14"/>
        <v>0</v>
      </c>
      <c r="CZ10" s="31">
        <f t="shared" ca="1" si="14"/>
        <v>9.52</v>
      </c>
      <c r="DA10" s="31">
        <f t="shared" ca="1" si="14"/>
        <v>0</v>
      </c>
      <c r="DB10" s="31">
        <f t="shared" ca="1" si="14"/>
        <v>0</v>
      </c>
      <c r="DC10" s="31">
        <f t="shared" ca="1" si="14"/>
        <v>0</v>
      </c>
      <c r="DD10" s="31">
        <f t="shared" ca="1" si="14"/>
        <v>0</v>
      </c>
      <c r="DE10" s="31">
        <f t="shared" ca="1" si="14"/>
        <v>0</v>
      </c>
      <c r="DF10" s="31">
        <f t="shared" ca="1" si="14"/>
        <v>0</v>
      </c>
      <c r="DG10" s="31">
        <f t="shared" ca="1" si="14"/>
        <v>2.6000000000000005</v>
      </c>
      <c r="DH10" s="31">
        <f t="shared" ca="1" si="14"/>
        <v>0.04</v>
      </c>
      <c r="DI10" s="32">
        <f t="shared" ca="1" si="11"/>
        <v>0</v>
      </c>
      <c r="DJ10" s="32">
        <f t="shared" ca="1" si="8"/>
        <v>0</v>
      </c>
      <c r="DK10" s="32">
        <f t="shared" ca="1" si="8"/>
        <v>0</v>
      </c>
      <c r="DL10" s="32">
        <f t="shared" ca="1" si="8"/>
        <v>0.48</v>
      </c>
      <c r="DM10" s="32">
        <f t="shared" ca="1" si="8"/>
        <v>0</v>
      </c>
      <c r="DN10" s="32">
        <f t="shared" ca="1" si="8"/>
        <v>0</v>
      </c>
      <c r="DO10" s="32">
        <f t="shared" ca="1" si="8"/>
        <v>0</v>
      </c>
      <c r="DP10" s="32">
        <f t="shared" ca="1" si="8"/>
        <v>0</v>
      </c>
      <c r="DQ10" s="32">
        <f t="shared" ca="1" si="8"/>
        <v>0</v>
      </c>
      <c r="DR10" s="32">
        <f t="shared" ca="1" si="8"/>
        <v>0</v>
      </c>
      <c r="DS10" s="32">
        <f t="shared" ca="1" si="8"/>
        <v>0.13</v>
      </c>
      <c r="DT10" s="32">
        <f t="shared" ca="1" si="8"/>
        <v>0</v>
      </c>
      <c r="DU10" s="31">
        <f t="shared" ca="1" si="12"/>
        <v>0</v>
      </c>
      <c r="DV10" s="31">
        <f t="shared" ca="1" si="9"/>
        <v>0</v>
      </c>
      <c r="DW10" s="31">
        <f t="shared" ca="1" si="9"/>
        <v>0</v>
      </c>
      <c r="DX10" s="31">
        <f t="shared" ca="1" si="9"/>
        <v>2.5299999999999998</v>
      </c>
      <c r="DY10" s="31">
        <f t="shared" ca="1" si="9"/>
        <v>0</v>
      </c>
      <c r="DZ10" s="31">
        <f t="shared" ca="1" si="9"/>
        <v>0</v>
      </c>
      <c r="EA10" s="31">
        <f t="shared" ca="1" si="9"/>
        <v>0</v>
      </c>
      <c r="EB10" s="31">
        <f t="shared" ca="1" si="9"/>
        <v>0</v>
      </c>
      <c r="EC10" s="31">
        <f t="shared" ca="1" si="9"/>
        <v>0</v>
      </c>
      <c r="ED10" s="31">
        <f t="shared" ca="1" si="9"/>
        <v>0</v>
      </c>
      <c r="EE10" s="31">
        <f t="shared" ca="1" si="9"/>
        <v>0.65</v>
      </c>
      <c r="EF10" s="31">
        <f t="shared" ca="1" si="9"/>
        <v>0.01</v>
      </c>
      <c r="EG10" s="32">
        <f t="shared" ca="1" si="13"/>
        <v>0</v>
      </c>
      <c r="EH10" s="32">
        <f t="shared" ca="1" si="10"/>
        <v>0</v>
      </c>
      <c r="EI10" s="32">
        <f t="shared" ca="1" si="10"/>
        <v>0</v>
      </c>
      <c r="EJ10" s="32">
        <f t="shared" ca="1" si="10"/>
        <v>12.53</v>
      </c>
      <c r="EK10" s="32">
        <f t="shared" ca="1" si="10"/>
        <v>0</v>
      </c>
      <c r="EL10" s="32">
        <f t="shared" ca="1" si="10"/>
        <v>0</v>
      </c>
      <c r="EM10" s="32">
        <f t="shared" ca="1" si="10"/>
        <v>0</v>
      </c>
      <c r="EN10" s="32">
        <f t="shared" ca="1" si="10"/>
        <v>0</v>
      </c>
      <c r="EO10" s="32">
        <f t="shared" ca="1" si="10"/>
        <v>0</v>
      </c>
      <c r="EP10" s="32">
        <f t="shared" ca="1" si="10"/>
        <v>0</v>
      </c>
      <c r="EQ10" s="32">
        <f t="shared" ca="1" si="10"/>
        <v>3.3800000000000003</v>
      </c>
      <c r="ER10" s="32">
        <f t="shared" ca="1" si="10"/>
        <v>0.05</v>
      </c>
    </row>
    <row r="11" spans="1:148" x14ac:dyDescent="0.25">
      <c r="A11" t="s">
        <v>440</v>
      </c>
      <c r="B11" s="1" t="s">
        <v>154</v>
      </c>
      <c r="C11" t="str">
        <f t="shared" ca="1" si="1"/>
        <v>0000039611</v>
      </c>
      <c r="D11" t="str">
        <f t="shared" ca="1" si="2"/>
        <v>FortisAlberta Reversing POD - Pincher Creek (396S)</v>
      </c>
      <c r="E11" s="51">
        <v>1131.4268622</v>
      </c>
      <c r="F11" s="51">
        <v>855.97646899999995</v>
      </c>
      <c r="G11" s="51">
        <v>637.3318415</v>
      </c>
      <c r="H11" s="51">
        <v>1195.6767400000001</v>
      </c>
      <c r="I11" s="51">
        <v>1042.5669773</v>
      </c>
      <c r="J11" s="51">
        <v>1427.8417156</v>
      </c>
      <c r="K11" s="51">
        <v>823.08036800000002</v>
      </c>
      <c r="L11" s="51">
        <v>488.35596620000001</v>
      </c>
      <c r="M11" s="51">
        <v>865.52945980000004</v>
      </c>
      <c r="N11" s="51">
        <v>772.58011869999996</v>
      </c>
      <c r="O11" s="51">
        <v>1236.3219469000001</v>
      </c>
      <c r="P11" s="51">
        <v>1725.6711700999999</v>
      </c>
      <c r="Q11" s="32">
        <v>34760.42</v>
      </c>
      <c r="R11" s="32">
        <v>21963.1</v>
      </c>
      <c r="S11" s="32">
        <v>15901.24</v>
      </c>
      <c r="T11" s="32">
        <v>48092.77</v>
      </c>
      <c r="U11" s="32">
        <v>20663.46</v>
      </c>
      <c r="V11" s="32">
        <v>67906.080000000002</v>
      </c>
      <c r="W11" s="32">
        <v>19124.28</v>
      </c>
      <c r="X11" s="32">
        <v>85080.69</v>
      </c>
      <c r="Y11" s="32">
        <v>38518.25</v>
      </c>
      <c r="Z11" s="32">
        <v>19943.38</v>
      </c>
      <c r="AA11" s="32">
        <v>76673.59</v>
      </c>
      <c r="AB11" s="32">
        <v>49981.58</v>
      </c>
      <c r="AC11" s="2">
        <v>0.72</v>
      </c>
      <c r="AD11" s="2">
        <v>0.72</v>
      </c>
      <c r="AE11" s="2">
        <v>0.72</v>
      </c>
      <c r="AF11" s="2">
        <v>0.72</v>
      </c>
      <c r="AG11" s="2">
        <v>0.72</v>
      </c>
      <c r="AH11" s="2">
        <v>0.72</v>
      </c>
      <c r="AI11" s="2">
        <v>2.19</v>
      </c>
      <c r="AJ11" s="2">
        <v>2.19</v>
      </c>
      <c r="AK11" s="2">
        <v>2.19</v>
      </c>
      <c r="AL11" s="2">
        <v>2.19</v>
      </c>
      <c r="AM11" s="2">
        <v>2.19</v>
      </c>
      <c r="AN11" s="2">
        <v>2.19</v>
      </c>
      <c r="AO11" s="33">
        <v>250.28</v>
      </c>
      <c r="AP11" s="33">
        <v>158.13</v>
      </c>
      <c r="AQ11" s="33">
        <v>114.49</v>
      </c>
      <c r="AR11" s="33">
        <v>346.27</v>
      </c>
      <c r="AS11" s="33">
        <v>148.78</v>
      </c>
      <c r="AT11" s="33">
        <v>488.92</v>
      </c>
      <c r="AU11" s="33">
        <v>418.82</v>
      </c>
      <c r="AV11" s="33">
        <v>1863.27</v>
      </c>
      <c r="AW11" s="33">
        <v>843.55</v>
      </c>
      <c r="AX11" s="33">
        <v>436.76</v>
      </c>
      <c r="AY11" s="33">
        <v>1679.15</v>
      </c>
      <c r="AZ11" s="33">
        <v>1094.5999999999999</v>
      </c>
      <c r="BA11" s="31">
        <f t="shared" si="3"/>
        <v>-13.9</v>
      </c>
      <c r="BB11" s="31">
        <f t="shared" si="3"/>
        <v>-8.7899999999999991</v>
      </c>
      <c r="BC11" s="31">
        <f t="shared" si="3"/>
        <v>-6.36</v>
      </c>
      <c r="BD11" s="31">
        <f t="shared" si="3"/>
        <v>278.94</v>
      </c>
      <c r="BE11" s="31">
        <f t="shared" si="3"/>
        <v>119.85</v>
      </c>
      <c r="BF11" s="31">
        <f t="shared" si="3"/>
        <v>393.86</v>
      </c>
      <c r="BG11" s="31">
        <f t="shared" si="3"/>
        <v>13.39</v>
      </c>
      <c r="BH11" s="31">
        <f t="shared" si="3"/>
        <v>59.56</v>
      </c>
      <c r="BI11" s="31">
        <f t="shared" si="3"/>
        <v>26.96</v>
      </c>
      <c r="BJ11" s="31">
        <f t="shared" si="3"/>
        <v>-59.83</v>
      </c>
      <c r="BK11" s="31">
        <f t="shared" si="3"/>
        <v>-230.02</v>
      </c>
      <c r="BL11" s="31">
        <f t="shared" si="3"/>
        <v>-149.94</v>
      </c>
      <c r="BM11" s="6">
        <f t="shared" ca="1" si="4"/>
        <v>7.2099999999999997E-2</v>
      </c>
      <c r="BN11" s="6">
        <f t="shared" ca="1" si="4"/>
        <v>7.2099999999999997E-2</v>
      </c>
      <c r="BO11" s="6">
        <f t="shared" ca="1" si="4"/>
        <v>7.2099999999999997E-2</v>
      </c>
      <c r="BP11" s="6">
        <f t="shared" ca="1" si="4"/>
        <v>7.2099999999999997E-2</v>
      </c>
      <c r="BQ11" s="6">
        <f t="shared" ca="1" si="4"/>
        <v>7.2099999999999997E-2</v>
      </c>
      <c r="BR11" s="6">
        <f t="shared" ca="1" si="4"/>
        <v>7.2099999999999997E-2</v>
      </c>
      <c r="BS11" s="6">
        <f t="shared" ca="1" si="4"/>
        <v>7.2099999999999997E-2</v>
      </c>
      <c r="BT11" s="6">
        <f t="shared" ca="1" si="4"/>
        <v>7.2099999999999997E-2</v>
      </c>
      <c r="BU11" s="6">
        <f t="shared" ca="1" si="4"/>
        <v>7.2099999999999997E-2</v>
      </c>
      <c r="BV11" s="6">
        <f t="shared" ca="1" si="4"/>
        <v>7.2099999999999997E-2</v>
      </c>
      <c r="BW11" s="6">
        <f t="shared" ca="1" si="4"/>
        <v>7.2099999999999997E-2</v>
      </c>
      <c r="BX11" s="6">
        <f t="shared" ca="1" si="4"/>
        <v>7.2099999999999997E-2</v>
      </c>
      <c r="BY11" s="31">
        <f t="shared" ca="1" si="5"/>
        <v>2506.23</v>
      </c>
      <c r="BZ11" s="31">
        <f t="shared" ca="1" si="5"/>
        <v>1583.54</v>
      </c>
      <c r="CA11" s="31">
        <f t="shared" ca="1" si="5"/>
        <v>1146.48</v>
      </c>
      <c r="CB11" s="31">
        <f t="shared" ca="1" si="5"/>
        <v>3467.49</v>
      </c>
      <c r="CC11" s="31">
        <f t="shared" ca="1" si="5"/>
        <v>1489.84</v>
      </c>
      <c r="CD11" s="31">
        <f t="shared" ca="1" si="5"/>
        <v>4896.03</v>
      </c>
      <c r="CE11" s="31">
        <f t="shared" ca="1" si="5"/>
        <v>1378.86</v>
      </c>
      <c r="CF11" s="31">
        <f t="shared" ca="1" si="5"/>
        <v>6134.32</v>
      </c>
      <c r="CG11" s="31">
        <f t="shared" ca="1" si="5"/>
        <v>2777.17</v>
      </c>
      <c r="CH11" s="31">
        <f t="shared" ca="1" si="5"/>
        <v>1437.92</v>
      </c>
      <c r="CI11" s="31">
        <f t="shared" ca="1" si="5"/>
        <v>5528.17</v>
      </c>
      <c r="CJ11" s="31">
        <f t="shared" ca="1" si="5"/>
        <v>3603.67</v>
      </c>
      <c r="CK11" s="32">
        <f t="shared" ca="1" si="6"/>
        <v>55.62</v>
      </c>
      <c r="CL11" s="32">
        <f t="shared" ca="1" si="6"/>
        <v>35.14</v>
      </c>
      <c r="CM11" s="32">
        <f t="shared" ca="1" si="6"/>
        <v>25.44</v>
      </c>
      <c r="CN11" s="32">
        <f t="shared" ca="1" si="6"/>
        <v>76.95</v>
      </c>
      <c r="CO11" s="32">
        <f t="shared" ca="1" si="6"/>
        <v>33.06</v>
      </c>
      <c r="CP11" s="32">
        <f t="shared" ca="1" si="6"/>
        <v>108.65</v>
      </c>
      <c r="CQ11" s="32">
        <f t="shared" ca="1" si="6"/>
        <v>30.6</v>
      </c>
      <c r="CR11" s="32">
        <f t="shared" ca="1" si="6"/>
        <v>136.13</v>
      </c>
      <c r="CS11" s="32">
        <f t="shared" ca="1" si="6"/>
        <v>61.63</v>
      </c>
      <c r="CT11" s="32">
        <f t="shared" ca="1" si="6"/>
        <v>31.91</v>
      </c>
      <c r="CU11" s="32">
        <f t="shared" ca="1" si="6"/>
        <v>122.68</v>
      </c>
      <c r="CV11" s="32">
        <f t="shared" ca="1" si="6"/>
        <v>79.97</v>
      </c>
      <c r="CW11" s="31">
        <f t="shared" ca="1" si="14"/>
        <v>2325.4699999999998</v>
      </c>
      <c r="CX11" s="31">
        <f t="shared" ca="1" si="14"/>
        <v>1469.3400000000001</v>
      </c>
      <c r="CY11" s="31">
        <f t="shared" ca="1" si="14"/>
        <v>1063.79</v>
      </c>
      <c r="CZ11" s="31">
        <f t="shared" ca="1" si="14"/>
        <v>2919.2299999999996</v>
      </c>
      <c r="DA11" s="31">
        <f t="shared" ca="1" si="14"/>
        <v>1254.27</v>
      </c>
      <c r="DB11" s="31">
        <f t="shared" ca="1" si="14"/>
        <v>4121.8999999999996</v>
      </c>
      <c r="DC11" s="31">
        <f t="shared" ca="1" si="14"/>
        <v>977.24999999999989</v>
      </c>
      <c r="DD11" s="31">
        <f t="shared" ca="1" si="14"/>
        <v>4347.62</v>
      </c>
      <c r="DE11" s="31">
        <f t="shared" ca="1" si="14"/>
        <v>1968.2900000000002</v>
      </c>
      <c r="DF11" s="31">
        <f t="shared" ca="1" si="14"/>
        <v>1092.9000000000001</v>
      </c>
      <c r="DG11" s="31">
        <f t="shared" ca="1" si="14"/>
        <v>4201.72</v>
      </c>
      <c r="DH11" s="31">
        <f t="shared" ca="1" si="14"/>
        <v>2738.98</v>
      </c>
      <c r="DI11" s="32">
        <f t="shared" ca="1" si="11"/>
        <v>116.27</v>
      </c>
      <c r="DJ11" s="32">
        <f t="shared" ca="1" si="8"/>
        <v>73.47</v>
      </c>
      <c r="DK11" s="32">
        <f t="shared" ca="1" si="8"/>
        <v>53.19</v>
      </c>
      <c r="DL11" s="32">
        <f t="shared" ca="1" si="8"/>
        <v>145.96</v>
      </c>
      <c r="DM11" s="32">
        <f t="shared" ca="1" si="8"/>
        <v>62.71</v>
      </c>
      <c r="DN11" s="32">
        <f t="shared" ca="1" si="8"/>
        <v>206.1</v>
      </c>
      <c r="DO11" s="32">
        <f t="shared" ca="1" si="8"/>
        <v>48.86</v>
      </c>
      <c r="DP11" s="32">
        <f t="shared" ca="1" si="8"/>
        <v>217.38</v>
      </c>
      <c r="DQ11" s="32">
        <f t="shared" ca="1" si="8"/>
        <v>98.41</v>
      </c>
      <c r="DR11" s="32">
        <f t="shared" ca="1" si="8"/>
        <v>54.65</v>
      </c>
      <c r="DS11" s="32">
        <f t="shared" ca="1" si="8"/>
        <v>210.09</v>
      </c>
      <c r="DT11" s="32">
        <f t="shared" ca="1" si="8"/>
        <v>136.94999999999999</v>
      </c>
      <c r="DU11" s="31">
        <f t="shared" ca="1" si="12"/>
        <v>633.24</v>
      </c>
      <c r="DV11" s="31">
        <f t="shared" ca="1" si="9"/>
        <v>396.68</v>
      </c>
      <c r="DW11" s="31">
        <f t="shared" ca="1" si="9"/>
        <v>284.95</v>
      </c>
      <c r="DX11" s="31">
        <f t="shared" ca="1" si="9"/>
        <v>775.13</v>
      </c>
      <c r="DY11" s="31">
        <f t="shared" ca="1" si="9"/>
        <v>330.21</v>
      </c>
      <c r="DZ11" s="31">
        <f t="shared" ca="1" si="9"/>
        <v>1075.53</v>
      </c>
      <c r="EA11" s="31">
        <f t="shared" ca="1" si="9"/>
        <v>252.79</v>
      </c>
      <c r="EB11" s="31">
        <f t="shared" ca="1" si="9"/>
        <v>1114.45</v>
      </c>
      <c r="EC11" s="31">
        <f t="shared" ca="1" si="9"/>
        <v>499.94</v>
      </c>
      <c r="ED11" s="31">
        <f t="shared" ca="1" si="9"/>
        <v>275.13</v>
      </c>
      <c r="EE11" s="31">
        <f t="shared" ca="1" si="9"/>
        <v>1047.92</v>
      </c>
      <c r="EF11" s="31">
        <f t="shared" ca="1" si="9"/>
        <v>676.92</v>
      </c>
      <c r="EG11" s="32">
        <f t="shared" ca="1" si="13"/>
        <v>3074.9799999999996</v>
      </c>
      <c r="EH11" s="32">
        <f t="shared" ca="1" si="10"/>
        <v>1939.4900000000002</v>
      </c>
      <c r="EI11" s="32">
        <f t="shared" ca="1" si="10"/>
        <v>1401.93</v>
      </c>
      <c r="EJ11" s="32">
        <f t="shared" ca="1" si="10"/>
        <v>3840.3199999999997</v>
      </c>
      <c r="EK11" s="32">
        <f t="shared" ca="1" si="10"/>
        <v>1647.19</v>
      </c>
      <c r="EL11" s="32">
        <f t="shared" ca="1" si="10"/>
        <v>5403.53</v>
      </c>
      <c r="EM11" s="32">
        <f t="shared" ca="1" si="10"/>
        <v>1278.8999999999999</v>
      </c>
      <c r="EN11" s="32">
        <f t="shared" ca="1" si="10"/>
        <v>5679.45</v>
      </c>
      <c r="EO11" s="32">
        <f t="shared" ca="1" si="10"/>
        <v>2566.6400000000003</v>
      </c>
      <c r="EP11" s="32">
        <f t="shared" ca="1" si="10"/>
        <v>1422.6800000000003</v>
      </c>
      <c r="EQ11" s="32">
        <f t="shared" ca="1" si="10"/>
        <v>5459.7300000000005</v>
      </c>
      <c r="ER11" s="32">
        <f t="shared" ca="1" si="10"/>
        <v>3552.85</v>
      </c>
    </row>
    <row r="12" spans="1:148" x14ac:dyDescent="0.25">
      <c r="A12" t="s">
        <v>440</v>
      </c>
      <c r="B12" s="1" t="s">
        <v>199</v>
      </c>
      <c r="C12" t="str">
        <f t="shared" ca="1" si="1"/>
        <v>0000040511</v>
      </c>
      <c r="D12" t="str">
        <f t="shared" ca="1" si="2"/>
        <v>FortisAlberta Reversing POD - Waupisoo (405S)</v>
      </c>
      <c r="E12" s="51">
        <v>3058.9685315000002</v>
      </c>
      <c r="F12" s="51">
        <v>3321.3362668999998</v>
      </c>
      <c r="G12" s="51">
        <v>3934.9951277</v>
      </c>
      <c r="H12" s="51">
        <v>3730.2293939000001</v>
      </c>
      <c r="I12" s="51">
        <v>536.08820619999995</v>
      </c>
      <c r="J12" s="51">
        <v>2381.8759688999999</v>
      </c>
      <c r="K12" s="51">
        <v>0</v>
      </c>
      <c r="L12" s="51">
        <v>0</v>
      </c>
      <c r="M12" s="51">
        <v>0</v>
      </c>
      <c r="N12" s="51">
        <v>0</v>
      </c>
      <c r="O12" s="51">
        <v>0</v>
      </c>
      <c r="P12" s="51">
        <v>0</v>
      </c>
      <c r="Q12" s="32">
        <v>288739.48</v>
      </c>
      <c r="R12" s="32">
        <v>451029</v>
      </c>
      <c r="S12" s="32">
        <v>195686.08</v>
      </c>
      <c r="T12" s="32">
        <v>222472.78</v>
      </c>
      <c r="U12" s="32">
        <v>15133.5</v>
      </c>
      <c r="V12" s="32">
        <v>62123.360000000001</v>
      </c>
      <c r="W12" s="32">
        <v>0</v>
      </c>
      <c r="X12" s="32">
        <v>0</v>
      </c>
      <c r="Y12" s="32">
        <v>0</v>
      </c>
      <c r="Z12" s="32">
        <v>0</v>
      </c>
      <c r="AA12" s="32">
        <v>0</v>
      </c>
      <c r="AB12" s="32">
        <v>0</v>
      </c>
      <c r="AC12" s="2">
        <v>-1.72</v>
      </c>
      <c r="AD12" s="2">
        <v>-1.72</v>
      </c>
      <c r="AE12" s="2">
        <v>-1.72</v>
      </c>
      <c r="AF12" s="2">
        <v>-1.72</v>
      </c>
      <c r="AG12" s="2">
        <v>-1.72</v>
      </c>
      <c r="AH12" s="2">
        <v>-1.72</v>
      </c>
      <c r="AI12" s="2">
        <v>-1.03</v>
      </c>
      <c r="AJ12" s="2">
        <v>-1.03</v>
      </c>
      <c r="AK12" s="2">
        <v>-1.03</v>
      </c>
      <c r="AL12" s="2">
        <v>-1.03</v>
      </c>
      <c r="AM12" s="2">
        <v>-1.03</v>
      </c>
      <c r="AN12" s="2">
        <v>-1.03</v>
      </c>
      <c r="AO12" s="33">
        <v>-4966.32</v>
      </c>
      <c r="AP12" s="33">
        <v>-7757.7</v>
      </c>
      <c r="AQ12" s="33">
        <v>-3365.8</v>
      </c>
      <c r="AR12" s="33">
        <v>-3826.53</v>
      </c>
      <c r="AS12" s="33">
        <v>-260.3</v>
      </c>
      <c r="AT12" s="33">
        <v>-1068.52</v>
      </c>
      <c r="AU12" s="33">
        <v>0</v>
      </c>
      <c r="AV12" s="33">
        <v>0</v>
      </c>
      <c r="AW12" s="33">
        <v>0</v>
      </c>
      <c r="AX12" s="33">
        <v>0</v>
      </c>
      <c r="AY12" s="33">
        <v>0</v>
      </c>
      <c r="AZ12" s="33">
        <v>0</v>
      </c>
      <c r="BA12" s="31">
        <f t="shared" si="3"/>
        <v>-115.5</v>
      </c>
      <c r="BB12" s="31">
        <f t="shared" si="3"/>
        <v>-180.41</v>
      </c>
      <c r="BC12" s="31">
        <f t="shared" si="3"/>
        <v>-78.27</v>
      </c>
      <c r="BD12" s="31">
        <f t="shared" si="3"/>
        <v>1290.3399999999999</v>
      </c>
      <c r="BE12" s="31">
        <f t="shared" si="3"/>
        <v>87.77</v>
      </c>
      <c r="BF12" s="31">
        <f t="shared" si="3"/>
        <v>360.32</v>
      </c>
      <c r="BG12" s="31">
        <f t="shared" si="3"/>
        <v>0</v>
      </c>
      <c r="BH12" s="31">
        <f t="shared" si="3"/>
        <v>0</v>
      </c>
      <c r="BI12" s="31">
        <f t="shared" si="3"/>
        <v>0</v>
      </c>
      <c r="BJ12" s="31">
        <f t="shared" si="3"/>
        <v>0</v>
      </c>
      <c r="BK12" s="31">
        <f t="shared" si="3"/>
        <v>0</v>
      </c>
      <c r="BL12" s="31">
        <f t="shared" si="3"/>
        <v>0</v>
      </c>
      <c r="BM12" s="6">
        <f t="shared" ca="1" si="4"/>
        <v>-4.3E-3</v>
      </c>
      <c r="BN12" s="6">
        <f t="shared" ca="1" si="4"/>
        <v>-4.3E-3</v>
      </c>
      <c r="BO12" s="6">
        <f t="shared" ca="1" si="4"/>
        <v>-4.3E-3</v>
      </c>
      <c r="BP12" s="6">
        <f t="shared" ca="1" si="4"/>
        <v>-4.3E-3</v>
      </c>
      <c r="BQ12" s="6">
        <f t="shared" ca="1" si="4"/>
        <v>-4.3E-3</v>
      </c>
      <c r="BR12" s="6">
        <f t="shared" ca="1" si="4"/>
        <v>-4.3E-3</v>
      </c>
      <c r="BS12" s="6">
        <f t="shared" ca="1" si="4"/>
        <v>-4.3E-3</v>
      </c>
      <c r="BT12" s="6">
        <f t="shared" ca="1" si="4"/>
        <v>-4.3E-3</v>
      </c>
      <c r="BU12" s="6">
        <f t="shared" ca="1" si="4"/>
        <v>-4.3E-3</v>
      </c>
      <c r="BV12" s="6">
        <f t="shared" ca="1" si="4"/>
        <v>-4.3E-3</v>
      </c>
      <c r="BW12" s="6">
        <f t="shared" ca="1" si="4"/>
        <v>-4.3E-3</v>
      </c>
      <c r="BX12" s="6">
        <f t="shared" ca="1" si="4"/>
        <v>-4.3E-3</v>
      </c>
      <c r="BY12" s="31">
        <f t="shared" ca="1" si="5"/>
        <v>-1241.58</v>
      </c>
      <c r="BZ12" s="31">
        <f t="shared" ca="1" si="5"/>
        <v>-1939.42</v>
      </c>
      <c r="CA12" s="31">
        <f t="shared" ca="1" si="5"/>
        <v>-841.45</v>
      </c>
      <c r="CB12" s="31">
        <f t="shared" ca="1" si="5"/>
        <v>-956.63</v>
      </c>
      <c r="CC12" s="31">
        <f t="shared" ca="1" si="5"/>
        <v>-65.069999999999993</v>
      </c>
      <c r="CD12" s="31">
        <f t="shared" ca="1" si="5"/>
        <v>-267.13</v>
      </c>
      <c r="CE12" s="31">
        <f t="shared" ca="1" si="5"/>
        <v>0</v>
      </c>
      <c r="CF12" s="31">
        <f t="shared" ca="1" si="5"/>
        <v>0</v>
      </c>
      <c r="CG12" s="31">
        <f t="shared" ca="1" si="5"/>
        <v>0</v>
      </c>
      <c r="CH12" s="31">
        <f t="shared" ca="1" si="5"/>
        <v>0</v>
      </c>
      <c r="CI12" s="31">
        <f t="shared" ca="1" si="5"/>
        <v>0</v>
      </c>
      <c r="CJ12" s="31">
        <f t="shared" ca="1" si="5"/>
        <v>0</v>
      </c>
      <c r="CK12" s="32">
        <f t="shared" ca="1" si="6"/>
        <v>461.98</v>
      </c>
      <c r="CL12" s="32">
        <f t="shared" ca="1" si="6"/>
        <v>721.65</v>
      </c>
      <c r="CM12" s="32">
        <f t="shared" ca="1" si="6"/>
        <v>313.10000000000002</v>
      </c>
      <c r="CN12" s="32">
        <f t="shared" ca="1" si="6"/>
        <v>355.96</v>
      </c>
      <c r="CO12" s="32">
        <f t="shared" ca="1" si="6"/>
        <v>24.21</v>
      </c>
      <c r="CP12" s="32">
        <f t="shared" ca="1" si="6"/>
        <v>99.4</v>
      </c>
      <c r="CQ12" s="32">
        <f t="shared" ca="1" si="6"/>
        <v>0</v>
      </c>
      <c r="CR12" s="32">
        <f t="shared" ca="1" si="6"/>
        <v>0</v>
      </c>
      <c r="CS12" s="32">
        <f t="shared" ca="1" si="6"/>
        <v>0</v>
      </c>
      <c r="CT12" s="32">
        <f t="shared" ca="1" si="6"/>
        <v>0</v>
      </c>
      <c r="CU12" s="32">
        <f t="shared" ca="1" si="6"/>
        <v>0</v>
      </c>
      <c r="CV12" s="32">
        <f t="shared" ca="1" si="6"/>
        <v>0</v>
      </c>
      <c r="CW12" s="31">
        <f t="shared" ca="1" si="14"/>
        <v>4302.2199999999993</v>
      </c>
      <c r="CX12" s="31">
        <f t="shared" ca="1" si="14"/>
        <v>6720.34</v>
      </c>
      <c r="CY12" s="31">
        <f t="shared" ca="1" si="14"/>
        <v>2915.7200000000003</v>
      </c>
      <c r="CZ12" s="31">
        <f t="shared" ca="1" si="14"/>
        <v>1935.5200000000002</v>
      </c>
      <c r="DA12" s="31">
        <f t="shared" ca="1" si="14"/>
        <v>131.67000000000002</v>
      </c>
      <c r="DB12" s="31">
        <f t="shared" ca="1" si="14"/>
        <v>540.47</v>
      </c>
      <c r="DC12" s="31">
        <f t="shared" ca="1" si="14"/>
        <v>0</v>
      </c>
      <c r="DD12" s="31">
        <f t="shared" ca="1" si="14"/>
        <v>0</v>
      </c>
      <c r="DE12" s="31">
        <f t="shared" ca="1" si="14"/>
        <v>0</v>
      </c>
      <c r="DF12" s="31">
        <f t="shared" ca="1" si="14"/>
        <v>0</v>
      </c>
      <c r="DG12" s="31">
        <f t="shared" ca="1" si="14"/>
        <v>0</v>
      </c>
      <c r="DH12" s="31">
        <f t="shared" ca="1" si="14"/>
        <v>0</v>
      </c>
      <c r="DI12" s="32">
        <f t="shared" ca="1" si="11"/>
        <v>215.11</v>
      </c>
      <c r="DJ12" s="32">
        <f t="shared" ca="1" si="8"/>
        <v>336.02</v>
      </c>
      <c r="DK12" s="32">
        <f t="shared" ca="1" si="8"/>
        <v>145.79</v>
      </c>
      <c r="DL12" s="32">
        <f t="shared" ca="1" si="8"/>
        <v>96.78</v>
      </c>
      <c r="DM12" s="32">
        <f t="shared" ca="1" si="8"/>
        <v>6.58</v>
      </c>
      <c r="DN12" s="32">
        <f t="shared" ca="1" si="8"/>
        <v>27.02</v>
      </c>
      <c r="DO12" s="32">
        <f t="shared" ca="1" si="8"/>
        <v>0</v>
      </c>
      <c r="DP12" s="32">
        <f t="shared" ca="1" si="8"/>
        <v>0</v>
      </c>
      <c r="DQ12" s="32">
        <f t="shared" ca="1" si="8"/>
        <v>0</v>
      </c>
      <c r="DR12" s="32">
        <f t="shared" ca="1" si="8"/>
        <v>0</v>
      </c>
      <c r="DS12" s="32">
        <f t="shared" ca="1" si="8"/>
        <v>0</v>
      </c>
      <c r="DT12" s="32">
        <f t="shared" ca="1" si="8"/>
        <v>0</v>
      </c>
      <c r="DU12" s="31">
        <f t="shared" ca="1" si="12"/>
        <v>1171.53</v>
      </c>
      <c r="DV12" s="31">
        <f t="shared" ca="1" si="9"/>
        <v>1814.3</v>
      </c>
      <c r="DW12" s="31">
        <f t="shared" ca="1" si="9"/>
        <v>781.01</v>
      </c>
      <c r="DX12" s="31">
        <f t="shared" ca="1" si="9"/>
        <v>513.92999999999995</v>
      </c>
      <c r="DY12" s="31">
        <f t="shared" ca="1" si="9"/>
        <v>34.659999999999997</v>
      </c>
      <c r="DZ12" s="31">
        <f t="shared" ca="1" si="9"/>
        <v>141.03</v>
      </c>
      <c r="EA12" s="31">
        <f t="shared" ca="1" si="9"/>
        <v>0</v>
      </c>
      <c r="EB12" s="31">
        <f t="shared" ca="1" si="9"/>
        <v>0</v>
      </c>
      <c r="EC12" s="31">
        <f t="shared" ca="1" si="9"/>
        <v>0</v>
      </c>
      <c r="ED12" s="31">
        <f t="shared" ca="1" si="9"/>
        <v>0</v>
      </c>
      <c r="EE12" s="31">
        <f t="shared" ca="1" si="9"/>
        <v>0</v>
      </c>
      <c r="EF12" s="31">
        <f t="shared" ca="1" si="9"/>
        <v>0</v>
      </c>
      <c r="EG12" s="32">
        <f t="shared" ca="1" si="13"/>
        <v>5688.8599999999988</v>
      </c>
      <c r="EH12" s="32">
        <f t="shared" ca="1" si="10"/>
        <v>8870.66</v>
      </c>
      <c r="EI12" s="32">
        <f t="shared" ca="1" si="10"/>
        <v>3842.5200000000004</v>
      </c>
      <c r="EJ12" s="32">
        <f t="shared" ca="1" si="10"/>
        <v>2546.23</v>
      </c>
      <c r="EK12" s="32">
        <f t="shared" ca="1" si="10"/>
        <v>172.91000000000003</v>
      </c>
      <c r="EL12" s="32">
        <f t="shared" ca="1" si="10"/>
        <v>708.52</v>
      </c>
      <c r="EM12" s="32">
        <f t="shared" ca="1" si="10"/>
        <v>0</v>
      </c>
      <c r="EN12" s="32">
        <f t="shared" ca="1" si="10"/>
        <v>0</v>
      </c>
      <c r="EO12" s="32">
        <f t="shared" ca="1" si="10"/>
        <v>0</v>
      </c>
      <c r="EP12" s="32">
        <f t="shared" ca="1" si="10"/>
        <v>0</v>
      </c>
      <c r="EQ12" s="32">
        <f t="shared" ca="1" si="10"/>
        <v>0</v>
      </c>
      <c r="ER12" s="32">
        <f t="shared" ca="1" si="10"/>
        <v>0</v>
      </c>
    </row>
    <row r="13" spans="1:148" x14ac:dyDescent="0.25">
      <c r="A13" t="s">
        <v>440</v>
      </c>
      <c r="B13" s="1" t="s">
        <v>190</v>
      </c>
      <c r="C13" t="str">
        <f t="shared" ca="1" si="1"/>
        <v>0000045411</v>
      </c>
      <c r="D13" t="str">
        <f t="shared" ca="1" si="2"/>
        <v>FortisAlberta Reversing POD - Buck Lake (454S)</v>
      </c>
      <c r="E13" s="51">
        <v>0</v>
      </c>
      <c r="F13" s="51">
        <v>0</v>
      </c>
      <c r="G13" s="51">
        <v>0</v>
      </c>
      <c r="H13" s="51">
        <v>0</v>
      </c>
      <c r="I13" s="51">
        <v>0</v>
      </c>
      <c r="J13" s="51">
        <v>0</v>
      </c>
      <c r="K13" s="51">
        <v>17.165062500000001</v>
      </c>
      <c r="L13" s="51">
        <v>1.1561250000000001</v>
      </c>
      <c r="M13" s="51">
        <v>0</v>
      </c>
      <c r="N13" s="51">
        <v>8.5000000000000006E-3</v>
      </c>
      <c r="O13" s="51">
        <v>0</v>
      </c>
      <c r="P13" s="51">
        <v>0</v>
      </c>
      <c r="Q13" s="32">
        <v>0</v>
      </c>
      <c r="R13" s="32">
        <v>0</v>
      </c>
      <c r="S13" s="32">
        <v>0</v>
      </c>
      <c r="T13" s="32">
        <v>0</v>
      </c>
      <c r="U13" s="32">
        <v>0</v>
      </c>
      <c r="V13" s="32">
        <v>0</v>
      </c>
      <c r="W13" s="32">
        <v>393.61</v>
      </c>
      <c r="X13" s="32">
        <v>163.85</v>
      </c>
      <c r="Y13" s="32">
        <v>0</v>
      </c>
      <c r="Z13" s="32">
        <v>3.09</v>
      </c>
      <c r="AA13" s="32">
        <v>0</v>
      </c>
      <c r="AB13" s="32">
        <v>0</v>
      </c>
      <c r="AC13" s="2">
        <v>3.16</v>
      </c>
      <c r="AD13" s="2">
        <v>3.16</v>
      </c>
      <c r="AE13" s="2">
        <v>3.16</v>
      </c>
      <c r="AF13" s="2">
        <v>3.16</v>
      </c>
      <c r="AG13" s="2">
        <v>3.16</v>
      </c>
      <c r="AH13" s="2">
        <v>3.16</v>
      </c>
      <c r="AI13" s="2">
        <v>3.49</v>
      </c>
      <c r="AJ13" s="2">
        <v>3.49</v>
      </c>
      <c r="AK13" s="2">
        <v>3.49</v>
      </c>
      <c r="AL13" s="2">
        <v>3.49</v>
      </c>
      <c r="AM13" s="2">
        <v>3.49</v>
      </c>
      <c r="AN13" s="2">
        <v>3.49</v>
      </c>
      <c r="AO13" s="33">
        <v>0</v>
      </c>
      <c r="AP13" s="33">
        <v>0</v>
      </c>
      <c r="AQ13" s="33">
        <v>0</v>
      </c>
      <c r="AR13" s="33">
        <v>0</v>
      </c>
      <c r="AS13" s="33">
        <v>0</v>
      </c>
      <c r="AT13" s="33">
        <v>0</v>
      </c>
      <c r="AU13" s="33">
        <v>13.74</v>
      </c>
      <c r="AV13" s="33">
        <v>5.72</v>
      </c>
      <c r="AW13" s="33">
        <v>0</v>
      </c>
      <c r="AX13" s="33">
        <v>0.11</v>
      </c>
      <c r="AY13" s="33">
        <v>0</v>
      </c>
      <c r="AZ13" s="33">
        <v>0</v>
      </c>
      <c r="BA13" s="31">
        <f t="shared" si="3"/>
        <v>0</v>
      </c>
      <c r="BB13" s="31">
        <f t="shared" si="3"/>
        <v>0</v>
      </c>
      <c r="BC13" s="31">
        <f t="shared" si="3"/>
        <v>0</v>
      </c>
      <c r="BD13" s="31">
        <f t="shared" si="3"/>
        <v>0</v>
      </c>
      <c r="BE13" s="31">
        <f t="shared" si="3"/>
        <v>0</v>
      </c>
      <c r="BF13" s="31">
        <f t="shared" si="3"/>
        <v>0</v>
      </c>
      <c r="BG13" s="31">
        <f t="shared" si="3"/>
        <v>0.28000000000000003</v>
      </c>
      <c r="BH13" s="31">
        <f t="shared" si="3"/>
        <v>0.11</v>
      </c>
      <c r="BI13" s="31">
        <f t="shared" si="3"/>
        <v>0</v>
      </c>
      <c r="BJ13" s="31">
        <f t="shared" si="3"/>
        <v>-0.01</v>
      </c>
      <c r="BK13" s="31">
        <f t="shared" si="3"/>
        <v>0</v>
      </c>
      <c r="BL13" s="31">
        <f t="shared" si="3"/>
        <v>0</v>
      </c>
      <c r="BM13" s="6">
        <f t="shared" ca="1" si="4"/>
        <v>-7.6E-3</v>
      </c>
      <c r="BN13" s="6">
        <f t="shared" ca="1" si="4"/>
        <v>-7.6E-3</v>
      </c>
      <c r="BO13" s="6">
        <f t="shared" ca="1" si="4"/>
        <v>-7.6E-3</v>
      </c>
      <c r="BP13" s="6">
        <f t="shared" ca="1" si="4"/>
        <v>-7.6E-3</v>
      </c>
      <c r="BQ13" s="6">
        <f t="shared" ca="1" si="4"/>
        <v>-7.6E-3</v>
      </c>
      <c r="BR13" s="6">
        <f t="shared" ca="1" si="4"/>
        <v>-7.6E-3</v>
      </c>
      <c r="BS13" s="6">
        <f t="shared" ca="1" si="4"/>
        <v>-7.6E-3</v>
      </c>
      <c r="BT13" s="6">
        <f t="shared" ca="1" si="4"/>
        <v>-7.6E-3</v>
      </c>
      <c r="BU13" s="6">
        <f t="shared" ca="1" si="4"/>
        <v>-7.6E-3</v>
      </c>
      <c r="BV13" s="6">
        <f t="shared" ca="1" si="4"/>
        <v>-7.6E-3</v>
      </c>
      <c r="BW13" s="6">
        <f t="shared" ca="1" si="4"/>
        <v>-7.6E-3</v>
      </c>
      <c r="BX13" s="6">
        <f t="shared" ca="1" si="4"/>
        <v>-7.6E-3</v>
      </c>
      <c r="BY13" s="31">
        <f t="shared" ca="1" si="5"/>
        <v>0</v>
      </c>
      <c r="BZ13" s="31">
        <f t="shared" ca="1" si="5"/>
        <v>0</v>
      </c>
      <c r="CA13" s="31">
        <f t="shared" ca="1" si="5"/>
        <v>0</v>
      </c>
      <c r="CB13" s="31">
        <f t="shared" ca="1" si="5"/>
        <v>0</v>
      </c>
      <c r="CC13" s="31">
        <f t="shared" ca="1" si="5"/>
        <v>0</v>
      </c>
      <c r="CD13" s="31">
        <f t="shared" ca="1" si="5"/>
        <v>0</v>
      </c>
      <c r="CE13" s="31">
        <f t="shared" ca="1" si="5"/>
        <v>-2.99</v>
      </c>
      <c r="CF13" s="31">
        <f t="shared" ca="1" si="5"/>
        <v>-1.25</v>
      </c>
      <c r="CG13" s="31">
        <f t="shared" ca="1" si="5"/>
        <v>0</v>
      </c>
      <c r="CH13" s="31">
        <f t="shared" ca="1" si="5"/>
        <v>-0.02</v>
      </c>
      <c r="CI13" s="31">
        <f t="shared" ca="1" si="5"/>
        <v>0</v>
      </c>
      <c r="CJ13" s="31">
        <f t="shared" ca="1" si="5"/>
        <v>0</v>
      </c>
      <c r="CK13" s="32">
        <f t="shared" ca="1" si="6"/>
        <v>0</v>
      </c>
      <c r="CL13" s="32">
        <f t="shared" ca="1" si="6"/>
        <v>0</v>
      </c>
      <c r="CM13" s="32">
        <f t="shared" ca="1" si="6"/>
        <v>0</v>
      </c>
      <c r="CN13" s="32">
        <f t="shared" ca="1" si="6"/>
        <v>0</v>
      </c>
      <c r="CO13" s="32">
        <f t="shared" ca="1" si="6"/>
        <v>0</v>
      </c>
      <c r="CP13" s="32">
        <f t="shared" ca="1" si="6"/>
        <v>0</v>
      </c>
      <c r="CQ13" s="32">
        <f t="shared" ca="1" si="6"/>
        <v>0.63</v>
      </c>
      <c r="CR13" s="32">
        <f t="shared" ca="1" si="6"/>
        <v>0.26</v>
      </c>
      <c r="CS13" s="32">
        <f t="shared" ca="1" si="6"/>
        <v>0</v>
      </c>
      <c r="CT13" s="32">
        <f t="shared" ca="1" si="6"/>
        <v>0</v>
      </c>
      <c r="CU13" s="32">
        <f t="shared" ca="1" si="6"/>
        <v>0</v>
      </c>
      <c r="CV13" s="32">
        <f t="shared" ca="1" si="6"/>
        <v>0</v>
      </c>
      <c r="CW13" s="31">
        <f t="shared" ca="1" si="14"/>
        <v>0</v>
      </c>
      <c r="CX13" s="31">
        <f t="shared" ca="1" si="14"/>
        <v>0</v>
      </c>
      <c r="CY13" s="31">
        <f t="shared" ca="1" si="14"/>
        <v>0</v>
      </c>
      <c r="CZ13" s="31">
        <f t="shared" ca="1" si="14"/>
        <v>0</v>
      </c>
      <c r="DA13" s="31">
        <f t="shared" ca="1" si="14"/>
        <v>0</v>
      </c>
      <c r="DB13" s="31">
        <f t="shared" ca="1" si="14"/>
        <v>0</v>
      </c>
      <c r="DC13" s="31">
        <f t="shared" ca="1" si="14"/>
        <v>-16.380000000000003</v>
      </c>
      <c r="DD13" s="31">
        <f t="shared" ca="1" si="14"/>
        <v>-6.82</v>
      </c>
      <c r="DE13" s="31">
        <f t="shared" ca="1" si="14"/>
        <v>0</v>
      </c>
      <c r="DF13" s="31">
        <f t="shared" ca="1" si="14"/>
        <v>-0.12000000000000001</v>
      </c>
      <c r="DG13" s="31">
        <f t="shared" ca="1" si="14"/>
        <v>0</v>
      </c>
      <c r="DH13" s="31">
        <f t="shared" ca="1" si="14"/>
        <v>0</v>
      </c>
      <c r="DI13" s="32">
        <f t="shared" ca="1" si="11"/>
        <v>0</v>
      </c>
      <c r="DJ13" s="32">
        <f t="shared" ca="1" si="8"/>
        <v>0</v>
      </c>
      <c r="DK13" s="32">
        <f t="shared" ca="1" si="8"/>
        <v>0</v>
      </c>
      <c r="DL13" s="32">
        <f t="shared" ca="1" si="8"/>
        <v>0</v>
      </c>
      <c r="DM13" s="32">
        <f t="shared" ca="1" si="8"/>
        <v>0</v>
      </c>
      <c r="DN13" s="32">
        <f t="shared" ca="1" si="8"/>
        <v>0</v>
      </c>
      <c r="DO13" s="32">
        <f t="shared" ca="1" si="8"/>
        <v>-0.82</v>
      </c>
      <c r="DP13" s="32">
        <f t="shared" ca="1" si="8"/>
        <v>-0.34</v>
      </c>
      <c r="DQ13" s="32">
        <f t="shared" ca="1" si="8"/>
        <v>0</v>
      </c>
      <c r="DR13" s="32">
        <f t="shared" ca="1" si="8"/>
        <v>-0.01</v>
      </c>
      <c r="DS13" s="32">
        <f t="shared" ca="1" si="8"/>
        <v>0</v>
      </c>
      <c r="DT13" s="32">
        <f t="shared" ca="1" si="8"/>
        <v>0</v>
      </c>
      <c r="DU13" s="31">
        <f t="shared" ca="1" si="12"/>
        <v>0</v>
      </c>
      <c r="DV13" s="31">
        <f t="shared" ca="1" si="9"/>
        <v>0</v>
      </c>
      <c r="DW13" s="31">
        <f t="shared" ca="1" si="9"/>
        <v>0</v>
      </c>
      <c r="DX13" s="31">
        <f t="shared" ca="1" si="9"/>
        <v>0</v>
      </c>
      <c r="DY13" s="31">
        <f t="shared" ca="1" si="9"/>
        <v>0</v>
      </c>
      <c r="DZ13" s="31">
        <f t="shared" ca="1" si="9"/>
        <v>0</v>
      </c>
      <c r="EA13" s="31">
        <f t="shared" ca="1" si="9"/>
        <v>-4.24</v>
      </c>
      <c r="EB13" s="31">
        <f t="shared" ca="1" si="9"/>
        <v>-1.75</v>
      </c>
      <c r="EC13" s="31">
        <f t="shared" ca="1" si="9"/>
        <v>0</v>
      </c>
      <c r="ED13" s="31">
        <f t="shared" ca="1" si="9"/>
        <v>-0.03</v>
      </c>
      <c r="EE13" s="31">
        <f t="shared" ca="1" si="9"/>
        <v>0</v>
      </c>
      <c r="EF13" s="31">
        <f t="shared" ca="1" si="9"/>
        <v>0</v>
      </c>
      <c r="EG13" s="32">
        <f t="shared" ca="1" si="13"/>
        <v>0</v>
      </c>
      <c r="EH13" s="32">
        <f t="shared" ca="1" si="10"/>
        <v>0</v>
      </c>
      <c r="EI13" s="32">
        <f t="shared" ca="1" si="10"/>
        <v>0</v>
      </c>
      <c r="EJ13" s="32">
        <f t="shared" ca="1" si="10"/>
        <v>0</v>
      </c>
      <c r="EK13" s="32">
        <f t="shared" ca="1" si="10"/>
        <v>0</v>
      </c>
      <c r="EL13" s="32">
        <f t="shared" ca="1" si="10"/>
        <v>0</v>
      </c>
      <c r="EM13" s="32">
        <f t="shared" ca="1" si="10"/>
        <v>-21.440000000000005</v>
      </c>
      <c r="EN13" s="32">
        <f t="shared" ca="1" si="10"/>
        <v>-8.91</v>
      </c>
      <c r="EO13" s="32">
        <f t="shared" ca="1" si="10"/>
        <v>0</v>
      </c>
      <c r="EP13" s="32">
        <f t="shared" ca="1" si="10"/>
        <v>-0.16</v>
      </c>
      <c r="EQ13" s="32">
        <f t="shared" ca="1" si="10"/>
        <v>0</v>
      </c>
      <c r="ER13" s="32">
        <f t="shared" ca="1" si="10"/>
        <v>0</v>
      </c>
    </row>
    <row r="14" spans="1:148" x14ac:dyDescent="0.25">
      <c r="A14" t="s">
        <v>440</v>
      </c>
      <c r="B14" s="1" t="s">
        <v>193</v>
      </c>
      <c r="C14" t="str">
        <f t="shared" ca="1" si="1"/>
        <v>0000079301</v>
      </c>
      <c r="D14" t="str">
        <f t="shared" ca="1" si="2"/>
        <v>FortisAlberta DOS - Cochrane EV Partnership (793S)</v>
      </c>
      <c r="I14" s="51">
        <v>246.05453399999999</v>
      </c>
      <c r="K14" s="51">
        <v>1379.7565999999999</v>
      </c>
      <c r="Q14" s="32"/>
      <c r="R14" s="32"/>
      <c r="S14" s="32"/>
      <c r="T14" s="32"/>
      <c r="U14" s="32">
        <v>6055.57</v>
      </c>
      <c r="V14" s="32"/>
      <c r="W14" s="32">
        <v>67845.17</v>
      </c>
      <c r="X14" s="32"/>
      <c r="Y14" s="32"/>
      <c r="Z14" s="32"/>
      <c r="AA14" s="32"/>
      <c r="AB14" s="32"/>
      <c r="AC14" s="2">
        <v>3.67</v>
      </c>
      <c r="AD14" s="2">
        <v>3.67</v>
      </c>
      <c r="AE14" s="2">
        <v>3.67</v>
      </c>
      <c r="AF14" s="2">
        <v>3.67</v>
      </c>
      <c r="AG14" s="2">
        <v>3.67</v>
      </c>
      <c r="AH14" s="2">
        <v>3.67</v>
      </c>
      <c r="AI14" s="2">
        <v>3.97</v>
      </c>
      <c r="AJ14" s="2">
        <v>3.97</v>
      </c>
      <c r="AK14" s="2">
        <v>3.97</v>
      </c>
      <c r="AL14" s="2">
        <v>3.97</v>
      </c>
      <c r="AM14" s="2">
        <v>3.97</v>
      </c>
      <c r="AN14" s="2">
        <v>3.97</v>
      </c>
      <c r="AO14" s="33"/>
      <c r="AP14" s="33"/>
      <c r="AQ14" s="33"/>
      <c r="AR14" s="33"/>
      <c r="AS14" s="33">
        <v>222.24</v>
      </c>
      <c r="AT14" s="33"/>
      <c r="AU14" s="33">
        <v>2693.45</v>
      </c>
      <c r="AV14" s="33"/>
      <c r="AW14" s="33"/>
      <c r="AX14" s="33"/>
      <c r="AY14" s="33"/>
      <c r="AZ14" s="33"/>
      <c r="BA14" s="31">
        <f t="shared" si="3"/>
        <v>0</v>
      </c>
      <c r="BB14" s="31">
        <f t="shared" si="3"/>
        <v>0</v>
      </c>
      <c r="BC14" s="31">
        <f t="shared" si="3"/>
        <v>0</v>
      </c>
      <c r="BD14" s="31">
        <f t="shared" si="3"/>
        <v>0</v>
      </c>
      <c r="BE14" s="31">
        <f t="shared" si="3"/>
        <v>35.119999999999997</v>
      </c>
      <c r="BF14" s="31">
        <f t="shared" si="3"/>
        <v>0</v>
      </c>
      <c r="BG14" s="31">
        <f t="shared" si="3"/>
        <v>47.49</v>
      </c>
      <c r="BH14" s="31">
        <f t="shared" si="3"/>
        <v>0</v>
      </c>
      <c r="BI14" s="31">
        <f t="shared" si="3"/>
        <v>0</v>
      </c>
      <c r="BJ14" s="31">
        <f t="shared" si="3"/>
        <v>0</v>
      </c>
      <c r="BK14" s="31">
        <f t="shared" si="3"/>
        <v>0</v>
      </c>
      <c r="BL14" s="31">
        <f t="shared" si="3"/>
        <v>0</v>
      </c>
      <c r="BM14" s="6">
        <f t="shared" ca="1" si="4"/>
        <v>0.12</v>
      </c>
      <c r="BN14" s="6">
        <f t="shared" ca="1" si="4"/>
        <v>0.12</v>
      </c>
      <c r="BO14" s="6">
        <f t="shared" ca="1" si="4"/>
        <v>0.12</v>
      </c>
      <c r="BP14" s="6">
        <f t="shared" ca="1" si="4"/>
        <v>0.12</v>
      </c>
      <c r="BQ14" s="6">
        <f t="shared" ca="1" si="4"/>
        <v>0.12</v>
      </c>
      <c r="BR14" s="6">
        <f t="shared" ca="1" si="4"/>
        <v>0.12</v>
      </c>
      <c r="BS14" s="6">
        <f t="shared" ca="1" si="4"/>
        <v>0.12</v>
      </c>
      <c r="BT14" s="6">
        <f t="shared" ca="1" si="4"/>
        <v>0.12</v>
      </c>
      <c r="BU14" s="6">
        <f t="shared" ca="1" si="4"/>
        <v>0.12</v>
      </c>
      <c r="BV14" s="6">
        <f t="shared" ca="1" si="4"/>
        <v>0.12</v>
      </c>
      <c r="BW14" s="6">
        <f t="shared" ca="1" si="4"/>
        <v>0.12</v>
      </c>
      <c r="BX14" s="6">
        <f t="shared" ca="1" si="4"/>
        <v>0.12</v>
      </c>
      <c r="BY14" s="31">
        <f t="shared" ca="1" si="5"/>
        <v>0</v>
      </c>
      <c r="BZ14" s="31">
        <f t="shared" ca="1" si="5"/>
        <v>0</v>
      </c>
      <c r="CA14" s="31">
        <f t="shared" ca="1" si="5"/>
        <v>0</v>
      </c>
      <c r="CB14" s="31">
        <f t="shared" ca="1" si="5"/>
        <v>0</v>
      </c>
      <c r="CC14" s="31">
        <f t="shared" ca="1" si="5"/>
        <v>222.24</v>
      </c>
      <c r="CD14" s="31">
        <f t="shared" ca="1" si="5"/>
        <v>0</v>
      </c>
      <c r="CE14" s="31">
        <f t="shared" ca="1" si="5"/>
        <v>7869.6100000000006</v>
      </c>
      <c r="CF14" s="31">
        <f t="shared" ca="1" si="5"/>
        <v>0</v>
      </c>
      <c r="CG14" s="31">
        <f t="shared" ca="1" si="5"/>
        <v>0</v>
      </c>
      <c r="CH14" s="31">
        <f t="shared" ca="1" si="5"/>
        <v>0</v>
      </c>
      <c r="CI14" s="31">
        <f t="shared" ca="1" si="5"/>
        <v>0</v>
      </c>
      <c r="CJ14" s="31">
        <f t="shared" ca="1" si="5"/>
        <v>0</v>
      </c>
      <c r="CK14" s="32">
        <f t="shared" ca="1" si="6"/>
        <v>0</v>
      </c>
      <c r="CL14" s="32">
        <f t="shared" ca="1" si="6"/>
        <v>0</v>
      </c>
      <c r="CM14" s="32">
        <f t="shared" ca="1" si="6"/>
        <v>0</v>
      </c>
      <c r="CN14" s="32">
        <f t="shared" ca="1" si="6"/>
        <v>0</v>
      </c>
      <c r="CO14" s="32">
        <f t="shared" ca="1" si="6"/>
        <v>9.69</v>
      </c>
      <c r="CP14" s="32">
        <f t="shared" ca="1" si="6"/>
        <v>0</v>
      </c>
      <c r="CQ14" s="32">
        <f t="shared" ca="1" si="6"/>
        <v>108.55</v>
      </c>
      <c r="CR14" s="32">
        <f t="shared" ca="1" si="6"/>
        <v>0</v>
      </c>
      <c r="CS14" s="32">
        <f t="shared" ca="1" si="6"/>
        <v>0</v>
      </c>
      <c r="CT14" s="32">
        <f t="shared" ca="1" si="6"/>
        <v>0</v>
      </c>
      <c r="CU14" s="32">
        <f t="shared" ca="1" si="6"/>
        <v>0</v>
      </c>
      <c r="CV14" s="32">
        <f t="shared" ca="1" si="6"/>
        <v>0</v>
      </c>
      <c r="CW14" s="31">
        <f t="shared" ca="1" si="14"/>
        <v>0</v>
      </c>
      <c r="CX14" s="31">
        <f t="shared" ca="1" si="14"/>
        <v>0</v>
      </c>
      <c r="CY14" s="31">
        <f t="shared" ca="1" si="14"/>
        <v>0</v>
      </c>
      <c r="CZ14" s="31">
        <f t="shared" ca="1" si="14"/>
        <v>0</v>
      </c>
      <c r="DA14" s="31">
        <f t="shared" ca="1" si="14"/>
        <v>-25.43</v>
      </c>
      <c r="DB14" s="31">
        <f t="shared" ca="1" si="14"/>
        <v>0</v>
      </c>
      <c r="DC14" s="31">
        <f t="shared" ca="1" si="14"/>
        <v>5237.2200000000012</v>
      </c>
      <c r="DD14" s="31">
        <f t="shared" ca="1" si="14"/>
        <v>0</v>
      </c>
      <c r="DE14" s="31">
        <f t="shared" ca="1" si="14"/>
        <v>0</v>
      </c>
      <c r="DF14" s="31">
        <f t="shared" ca="1" si="14"/>
        <v>0</v>
      </c>
      <c r="DG14" s="31">
        <f t="shared" ca="1" si="14"/>
        <v>0</v>
      </c>
      <c r="DH14" s="31">
        <f t="shared" ca="1" si="14"/>
        <v>0</v>
      </c>
      <c r="DI14" s="32">
        <f t="shared" ca="1" si="11"/>
        <v>0</v>
      </c>
      <c r="DJ14" s="32">
        <f t="shared" ca="1" si="8"/>
        <v>0</v>
      </c>
      <c r="DK14" s="32">
        <f t="shared" ca="1" si="8"/>
        <v>0</v>
      </c>
      <c r="DL14" s="32">
        <f t="shared" ca="1" si="8"/>
        <v>0</v>
      </c>
      <c r="DM14" s="32">
        <f t="shared" ca="1" si="8"/>
        <v>-1.27</v>
      </c>
      <c r="DN14" s="32">
        <f t="shared" ca="1" si="8"/>
        <v>0</v>
      </c>
      <c r="DO14" s="32">
        <f t="shared" ca="1" si="8"/>
        <v>261.86</v>
      </c>
      <c r="DP14" s="32">
        <f t="shared" ca="1" si="8"/>
        <v>0</v>
      </c>
      <c r="DQ14" s="32">
        <f t="shared" ca="1" si="8"/>
        <v>0</v>
      </c>
      <c r="DR14" s="32">
        <f t="shared" ca="1" si="8"/>
        <v>0</v>
      </c>
      <c r="DS14" s="32">
        <f t="shared" ca="1" si="8"/>
        <v>0</v>
      </c>
      <c r="DT14" s="32">
        <f t="shared" ca="1" si="8"/>
        <v>0</v>
      </c>
      <c r="DU14" s="31">
        <f t="shared" ca="1" si="12"/>
        <v>0</v>
      </c>
      <c r="DV14" s="31">
        <f t="shared" ca="1" si="9"/>
        <v>0</v>
      </c>
      <c r="DW14" s="31">
        <f t="shared" ca="1" si="9"/>
        <v>0</v>
      </c>
      <c r="DX14" s="31">
        <f t="shared" ca="1" si="9"/>
        <v>0</v>
      </c>
      <c r="DY14" s="31">
        <f t="shared" ca="1" si="9"/>
        <v>-6.69</v>
      </c>
      <c r="DZ14" s="31">
        <f t="shared" ca="1" si="9"/>
        <v>0</v>
      </c>
      <c r="EA14" s="31">
        <f t="shared" ca="1" si="9"/>
        <v>1354.71</v>
      </c>
      <c r="EB14" s="31">
        <f t="shared" ca="1" si="9"/>
        <v>0</v>
      </c>
      <c r="EC14" s="31">
        <f t="shared" ca="1" si="9"/>
        <v>0</v>
      </c>
      <c r="ED14" s="31">
        <f t="shared" ca="1" si="9"/>
        <v>0</v>
      </c>
      <c r="EE14" s="31">
        <f t="shared" ca="1" si="9"/>
        <v>0</v>
      </c>
      <c r="EF14" s="31">
        <f t="shared" ca="1" si="9"/>
        <v>0</v>
      </c>
      <c r="EG14" s="32">
        <f t="shared" ca="1" si="13"/>
        <v>0</v>
      </c>
      <c r="EH14" s="32">
        <f t="shared" ca="1" si="10"/>
        <v>0</v>
      </c>
      <c r="EI14" s="32">
        <f t="shared" ca="1" si="10"/>
        <v>0</v>
      </c>
      <c r="EJ14" s="32">
        <f t="shared" ca="1" si="10"/>
        <v>0</v>
      </c>
      <c r="EK14" s="32">
        <f t="shared" ca="1" si="10"/>
        <v>-33.39</v>
      </c>
      <c r="EL14" s="32">
        <f t="shared" ca="1" si="10"/>
        <v>0</v>
      </c>
      <c r="EM14" s="32">
        <f t="shared" ca="1" si="10"/>
        <v>6853.7900000000009</v>
      </c>
      <c r="EN14" s="32">
        <f t="shared" ca="1" si="10"/>
        <v>0</v>
      </c>
      <c r="EO14" s="32">
        <f t="shared" ca="1" si="10"/>
        <v>0</v>
      </c>
      <c r="EP14" s="32">
        <f t="shared" ca="1" si="10"/>
        <v>0</v>
      </c>
      <c r="EQ14" s="32">
        <f t="shared" ca="1" si="10"/>
        <v>0</v>
      </c>
      <c r="ER14" s="32">
        <f t="shared" ca="1" si="10"/>
        <v>0</v>
      </c>
    </row>
    <row r="15" spans="1:148" x14ac:dyDescent="0.25">
      <c r="A15" t="s">
        <v>477</v>
      </c>
      <c r="B15" s="1" t="s">
        <v>539</v>
      </c>
      <c r="C15" t="str">
        <f t="shared" ca="1" si="1"/>
        <v>341S025</v>
      </c>
      <c r="D15" t="str">
        <f t="shared" ca="1" si="2"/>
        <v>Syncrude Industrial System DOS</v>
      </c>
      <c r="E15" s="51">
        <v>0</v>
      </c>
      <c r="F15" s="51">
        <v>0</v>
      </c>
      <c r="G15" s="51">
        <v>8233.2134000000005</v>
      </c>
      <c r="H15" s="51">
        <v>607.82100000000003</v>
      </c>
      <c r="I15" s="51">
        <v>1845.0719999999999</v>
      </c>
      <c r="J15" s="51">
        <v>571.20300000000009</v>
      </c>
      <c r="K15" s="51">
        <v>3055.47</v>
      </c>
      <c r="L15" s="51">
        <v>1606.4390000000001</v>
      </c>
      <c r="M15" s="51">
        <v>4686.8160000000007</v>
      </c>
      <c r="N15" s="51">
        <v>37.74</v>
      </c>
      <c r="O15" s="51">
        <v>0</v>
      </c>
      <c r="P15" s="51">
        <v>0</v>
      </c>
      <c r="Q15" s="32">
        <v>0</v>
      </c>
      <c r="R15" s="32">
        <v>0</v>
      </c>
      <c r="S15" s="32">
        <v>484432.95999999996</v>
      </c>
      <c r="T15" s="32">
        <v>13116.15</v>
      </c>
      <c r="U15" s="32">
        <v>60842.45</v>
      </c>
      <c r="V15" s="32">
        <v>39375.629999999997</v>
      </c>
      <c r="W15" s="32">
        <v>175438.11</v>
      </c>
      <c r="X15" s="32">
        <v>243309.2</v>
      </c>
      <c r="Y15" s="32">
        <v>534579.64999999991</v>
      </c>
      <c r="Z15" s="32">
        <v>1798.59</v>
      </c>
      <c r="AA15" s="32">
        <v>0</v>
      </c>
      <c r="AB15" s="32">
        <v>0</v>
      </c>
      <c r="AC15" s="2">
        <v>-4.4000000000000004</v>
      </c>
      <c r="AD15" s="2">
        <v>-4.4000000000000004</v>
      </c>
      <c r="AE15" s="2">
        <v>-4.4000000000000004</v>
      </c>
      <c r="AF15" s="2">
        <v>-4.4000000000000004</v>
      </c>
      <c r="AG15" s="2">
        <v>-4.4000000000000004</v>
      </c>
      <c r="AH15" s="2">
        <v>-4.4000000000000004</v>
      </c>
      <c r="AI15" s="2">
        <v>-3.52</v>
      </c>
      <c r="AJ15" s="2">
        <v>-3.52</v>
      </c>
      <c r="AK15" s="2">
        <v>-3.52</v>
      </c>
      <c r="AL15" s="2">
        <v>-3.52</v>
      </c>
      <c r="AM15" s="2">
        <v>-3.52</v>
      </c>
      <c r="AN15" s="2">
        <v>-3.52</v>
      </c>
      <c r="AO15" s="33">
        <v>0</v>
      </c>
      <c r="AP15" s="33">
        <v>0</v>
      </c>
      <c r="AQ15" s="33">
        <v>-21315.050000000003</v>
      </c>
      <c r="AR15" s="33">
        <v>-577.1</v>
      </c>
      <c r="AS15" s="33">
        <v>-2677.08</v>
      </c>
      <c r="AT15" s="33">
        <v>-1732.52</v>
      </c>
      <c r="AU15" s="33">
        <v>-6175.43</v>
      </c>
      <c r="AV15" s="33">
        <v>-8564.49</v>
      </c>
      <c r="AW15" s="33">
        <v>-18817.2</v>
      </c>
      <c r="AX15" s="33">
        <v>-63.31</v>
      </c>
      <c r="AY15" s="33">
        <v>0</v>
      </c>
      <c r="AZ15" s="33">
        <v>0</v>
      </c>
      <c r="BA15" s="31">
        <f t="shared" si="3"/>
        <v>0</v>
      </c>
      <c r="BB15" s="31">
        <f t="shared" si="3"/>
        <v>0</v>
      </c>
      <c r="BC15" s="31">
        <f t="shared" si="3"/>
        <v>-193.77</v>
      </c>
      <c r="BD15" s="31">
        <f t="shared" si="3"/>
        <v>76.069999999999993</v>
      </c>
      <c r="BE15" s="31">
        <f t="shared" si="3"/>
        <v>352.89</v>
      </c>
      <c r="BF15" s="31">
        <f t="shared" si="3"/>
        <v>228.38</v>
      </c>
      <c r="BG15" s="31">
        <f t="shared" si="3"/>
        <v>122.81</v>
      </c>
      <c r="BH15" s="31">
        <f t="shared" si="3"/>
        <v>170.32</v>
      </c>
      <c r="BI15" s="31">
        <f t="shared" si="3"/>
        <v>374.21</v>
      </c>
      <c r="BJ15" s="31">
        <f t="shared" si="3"/>
        <v>-5.4</v>
      </c>
      <c r="BK15" s="31">
        <f t="shared" si="3"/>
        <v>0</v>
      </c>
      <c r="BL15" s="31">
        <f t="shared" si="3"/>
        <v>0</v>
      </c>
      <c r="BM15" s="6">
        <f t="shared" ca="1" si="4"/>
        <v>8.6300000000000002E-2</v>
      </c>
      <c r="BN15" s="6">
        <f t="shared" ca="1" si="4"/>
        <v>8.6300000000000002E-2</v>
      </c>
      <c r="BO15" s="6">
        <f t="shared" ca="1" si="4"/>
        <v>8.6300000000000002E-2</v>
      </c>
      <c r="BP15" s="6">
        <f t="shared" ca="1" si="4"/>
        <v>8.6300000000000002E-2</v>
      </c>
      <c r="BQ15" s="6">
        <f t="shared" ca="1" si="4"/>
        <v>8.6300000000000002E-2</v>
      </c>
      <c r="BR15" s="6">
        <f t="shared" ca="1" si="4"/>
        <v>8.6300000000000002E-2</v>
      </c>
      <c r="BS15" s="6">
        <f t="shared" ca="1" si="4"/>
        <v>8.6300000000000002E-2</v>
      </c>
      <c r="BT15" s="6">
        <f t="shared" ca="1" si="4"/>
        <v>8.6300000000000002E-2</v>
      </c>
      <c r="BU15" s="6">
        <f t="shared" ca="1" si="4"/>
        <v>8.6300000000000002E-2</v>
      </c>
      <c r="BV15" s="6">
        <f t="shared" ca="1" si="4"/>
        <v>8.6300000000000002E-2</v>
      </c>
      <c r="BW15" s="6">
        <f t="shared" ca="1" si="4"/>
        <v>8.6300000000000002E-2</v>
      </c>
      <c r="BX15" s="6">
        <f t="shared" ca="1" si="4"/>
        <v>8.6300000000000002E-2</v>
      </c>
      <c r="BY15" s="31">
        <f t="shared" ca="1" si="5"/>
        <v>0</v>
      </c>
      <c r="BZ15" s="31">
        <f t="shared" ca="1" si="5"/>
        <v>0</v>
      </c>
      <c r="CA15" s="31">
        <f t="shared" ca="1" si="5"/>
        <v>-21315.050000000003</v>
      </c>
      <c r="CB15" s="31">
        <f t="shared" ca="1" si="5"/>
        <v>-577.1</v>
      </c>
      <c r="CC15" s="31">
        <f t="shared" ca="1" si="5"/>
        <v>-2677.08</v>
      </c>
      <c r="CD15" s="31">
        <f t="shared" ca="1" si="5"/>
        <v>-1732.52</v>
      </c>
      <c r="CE15" s="31">
        <f t="shared" ca="1" si="5"/>
        <v>-6175.43</v>
      </c>
      <c r="CF15" s="31">
        <f t="shared" ca="1" si="5"/>
        <v>-8564.49</v>
      </c>
      <c r="CG15" s="31">
        <f t="shared" ca="1" si="5"/>
        <v>-16347.45</v>
      </c>
      <c r="CH15" s="31">
        <f t="shared" ca="1" si="5"/>
        <v>-63.31</v>
      </c>
      <c r="CI15" s="31">
        <f t="shared" ca="1" si="5"/>
        <v>0</v>
      </c>
      <c r="CJ15" s="31">
        <f t="shared" ca="1" si="5"/>
        <v>0</v>
      </c>
      <c r="CK15" s="32">
        <f t="shared" ca="1" si="6"/>
        <v>0</v>
      </c>
      <c r="CL15" s="32">
        <f t="shared" ca="1" si="6"/>
        <v>0</v>
      </c>
      <c r="CM15" s="32">
        <f t="shared" ca="1" si="6"/>
        <v>775.09</v>
      </c>
      <c r="CN15" s="32">
        <f t="shared" ca="1" si="6"/>
        <v>20.99</v>
      </c>
      <c r="CO15" s="32">
        <f t="shared" ca="1" si="6"/>
        <v>97.35</v>
      </c>
      <c r="CP15" s="32">
        <f t="shared" ca="1" si="6"/>
        <v>63</v>
      </c>
      <c r="CQ15" s="32">
        <f t="shared" ca="1" si="6"/>
        <v>280.7</v>
      </c>
      <c r="CR15" s="32">
        <f t="shared" ca="1" si="6"/>
        <v>389.29</v>
      </c>
      <c r="CS15" s="32">
        <f t="shared" ca="1" si="6"/>
        <v>855.33</v>
      </c>
      <c r="CT15" s="32">
        <f t="shared" ca="1" si="6"/>
        <v>2.88</v>
      </c>
      <c r="CU15" s="32">
        <f t="shared" ca="1" si="6"/>
        <v>0</v>
      </c>
      <c r="CV15" s="32">
        <f t="shared" ca="1" si="6"/>
        <v>0</v>
      </c>
      <c r="CW15" s="31">
        <f t="shared" ca="1" si="14"/>
        <v>0</v>
      </c>
      <c r="CX15" s="31">
        <f t="shared" ca="1" si="14"/>
        <v>0</v>
      </c>
      <c r="CY15" s="31">
        <f t="shared" ca="1" si="14"/>
        <v>968.86000000000013</v>
      </c>
      <c r="CZ15" s="31">
        <f t="shared" ca="1" si="14"/>
        <v>-55.079999999999984</v>
      </c>
      <c r="DA15" s="31">
        <f t="shared" ca="1" si="14"/>
        <v>-255.54000000000008</v>
      </c>
      <c r="DB15" s="31">
        <f t="shared" ca="1" si="14"/>
        <v>-165.38</v>
      </c>
      <c r="DC15" s="31">
        <f t="shared" ca="1" si="14"/>
        <v>157.88999999999982</v>
      </c>
      <c r="DD15" s="31">
        <f t="shared" ca="1" si="14"/>
        <v>218.96999999999997</v>
      </c>
      <c r="DE15" s="31">
        <f t="shared" ca="1" si="14"/>
        <v>2950.87</v>
      </c>
      <c r="DF15" s="31">
        <f t="shared" ca="1" si="14"/>
        <v>8.2800000000000029</v>
      </c>
      <c r="DG15" s="31">
        <f t="shared" ca="1" si="14"/>
        <v>0</v>
      </c>
      <c r="DH15" s="31">
        <f t="shared" ca="1" si="14"/>
        <v>0</v>
      </c>
      <c r="DI15" s="32">
        <f t="shared" ca="1" si="11"/>
        <v>0</v>
      </c>
      <c r="DJ15" s="32">
        <f t="shared" ca="1" si="8"/>
        <v>0</v>
      </c>
      <c r="DK15" s="32">
        <f t="shared" ca="1" si="8"/>
        <v>48.44</v>
      </c>
      <c r="DL15" s="32">
        <f t="shared" ca="1" si="8"/>
        <v>-2.75</v>
      </c>
      <c r="DM15" s="32">
        <f t="shared" ca="1" si="8"/>
        <v>-12.78</v>
      </c>
      <c r="DN15" s="32">
        <f t="shared" ca="1" si="8"/>
        <v>-8.27</v>
      </c>
      <c r="DO15" s="32">
        <f t="shared" ca="1" si="8"/>
        <v>7.89</v>
      </c>
      <c r="DP15" s="32">
        <f t="shared" ca="1" si="8"/>
        <v>10.95</v>
      </c>
      <c r="DQ15" s="32">
        <f t="shared" ca="1" si="8"/>
        <v>147.54</v>
      </c>
      <c r="DR15" s="32">
        <f t="shared" ca="1" si="8"/>
        <v>0.41</v>
      </c>
      <c r="DS15" s="32">
        <f t="shared" ca="1" si="8"/>
        <v>0</v>
      </c>
      <c r="DT15" s="32">
        <f t="shared" ca="1" si="8"/>
        <v>0</v>
      </c>
      <c r="DU15" s="31">
        <f t="shared" ca="1" si="12"/>
        <v>0</v>
      </c>
      <c r="DV15" s="31">
        <f t="shared" ca="1" si="9"/>
        <v>0</v>
      </c>
      <c r="DW15" s="31">
        <f t="shared" ca="1" si="9"/>
        <v>259.52</v>
      </c>
      <c r="DX15" s="31">
        <f t="shared" ca="1" si="9"/>
        <v>-14.63</v>
      </c>
      <c r="DY15" s="31">
        <f t="shared" ca="1" si="9"/>
        <v>-67.28</v>
      </c>
      <c r="DZ15" s="31">
        <f t="shared" ca="1" si="9"/>
        <v>-43.15</v>
      </c>
      <c r="EA15" s="31">
        <f t="shared" ca="1" si="9"/>
        <v>40.840000000000003</v>
      </c>
      <c r="EB15" s="31">
        <f t="shared" ca="1" si="9"/>
        <v>56.13</v>
      </c>
      <c r="EC15" s="31">
        <f t="shared" ca="1" si="9"/>
        <v>749.52</v>
      </c>
      <c r="ED15" s="31">
        <f t="shared" ca="1" si="9"/>
        <v>2.08</v>
      </c>
      <c r="EE15" s="31">
        <f t="shared" ca="1" si="9"/>
        <v>0</v>
      </c>
      <c r="EF15" s="31">
        <f t="shared" ca="1" si="9"/>
        <v>0</v>
      </c>
      <c r="EG15" s="32">
        <f t="shared" ca="1" si="13"/>
        <v>0</v>
      </c>
      <c r="EH15" s="32">
        <f t="shared" ca="1" si="10"/>
        <v>0</v>
      </c>
      <c r="EI15" s="32">
        <f t="shared" ca="1" si="10"/>
        <v>1276.8200000000002</v>
      </c>
      <c r="EJ15" s="32">
        <f t="shared" ca="1" si="10"/>
        <v>-72.45999999999998</v>
      </c>
      <c r="EK15" s="32">
        <f t="shared" ca="1" si="10"/>
        <v>-335.6</v>
      </c>
      <c r="EL15" s="32">
        <f t="shared" ca="1" si="10"/>
        <v>-216.8</v>
      </c>
      <c r="EM15" s="32">
        <f t="shared" ca="1" si="10"/>
        <v>206.61999999999981</v>
      </c>
      <c r="EN15" s="32">
        <f t="shared" ca="1" si="10"/>
        <v>286.04999999999995</v>
      </c>
      <c r="EO15" s="32">
        <f t="shared" ca="1" si="10"/>
        <v>3847.93</v>
      </c>
      <c r="EP15" s="32">
        <f t="shared" ca="1" si="10"/>
        <v>10.770000000000003</v>
      </c>
      <c r="EQ15" s="32">
        <f t="shared" ca="1" si="10"/>
        <v>0</v>
      </c>
      <c r="ER15" s="32">
        <f t="shared" ca="1" si="10"/>
        <v>0</v>
      </c>
    </row>
    <row r="16" spans="1:148" x14ac:dyDescent="0.25">
      <c r="A16" t="s">
        <v>441</v>
      </c>
      <c r="B16" s="1" t="s">
        <v>17</v>
      </c>
      <c r="C16" t="str">
        <f t="shared" ca="1" si="1"/>
        <v>AFG1TX</v>
      </c>
      <c r="D16" t="str">
        <f t="shared" ca="1" si="2"/>
        <v>APF Athabasca</v>
      </c>
      <c r="J16" s="51">
        <v>3816.7157000000002</v>
      </c>
      <c r="K16" s="51">
        <v>7328.4116999999997</v>
      </c>
      <c r="L16" s="51">
        <v>8838.6823999999997</v>
      </c>
      <c r="M16" s="51">
        <v>7272.7421999999997</v>
      </c>
      <c r="N16" s="51">
        <v>8666.0354000000007</v>
      </c>
      <c r="O16" s="51">
        <v>8441.8644999999997</v>
      </c>
      <c r="P16" s="51">
        <v>7078.8197</v>
      </c>
      <c r="Q16" s="32"/>
      <c r="R16" s="32"/>
      <c r="S16" s="32"/>
      <c r="T16" s="32"/>
      <c r="U16" s="32"/>
      <c r="V16" s="32">
        <v>574609.66</v>
      </c>
      <c r="W16" s="32">
        <v>882880.28</v>
      </c>
      <c r="X16" s="32">
        <v>1969500.38</v>
      </c>
      <c r="Y16" s="32">
        <v>1425251.17</v>
      </c>
      <c r="Z16" s="32">
        <v>1078821.28</v>
      </c>
      <c r="AA16" s="32">
        <v>1697591.78</v>
      </c>
      <c r="AB16" s="32">
        <v>500797.55</v>
      </c>
      <c r="AH16" s="2">
        <v>-3.48</v>
      </c>
      <c r="AI16" s="2">
        <v>-2.96</v>
      </c>
      <c r="AJ16" s="2">
        <v>-2.96</v>
      </c>
      <c r="AK16" s="2">
        <v>-2.96</v>
      </c>
      <c r="AL16" s="2">
        <v>-2.96</v>
      </c>
      <c r="AM16" s="2">
        <v>-2.96</v>
      </c>
      <c r="AN16" s="2">
        <v>-2.96</v>
      </c>
      <c r="AO16" s="33"/>
      <c r="AP16" s="33"/>
      <c r="AQ16" s="33"/>
      <c r="AR16" s="33"/>
      <c r="AS16" s="33"/>
      <c r="AT16" s="33">
        <v>-19996.419999999998</v>
      </c>
      <c r="AU16" s="33">
        <v>-26133.26</v>
      </c>
      <c r="AV16" s="33">
        <v>-58297.21</v>
      </c>
      <c r="AW16" s="33">
        <v>-42187.43</v>
      </c>
      <c r="AX16" s="33">
        <v>-31933.11</v>
      </c>
      <c r="AY16" s="33">
        <v>-50248.72</v>
      </c>
      <c r="AZ16" s="33">
        <v>-14823.61</v>
      </c>
      <c r="BA16" s="31">
        <f t="shared" si="3"/>
        <v>0</v>
      </c>
      <c r="BB16" s="31">
        <f t="shared" si="3"/>
        <v>0</v>
      </c>
      <c r="BC16" s="31">
        <f t="shared" si="3"/>
        <v>0</v>
      </c>
      <c r="BD16" s="31">
        <f t="shared" si="3"/>
        <v>0</v>
      </c>
      <c r="BE16" s="31">
        <f t="shared" si="3"/>
        <v>0</v>
      </c>
      <c r="BF16" s="31">
        <f t="shared" si="3"/>
        <v>3332.74</v>
      </c>
      <c r="BG16" s="31">
        <f t="shared" si="3"/>
        <v>618.02</v>
      </c>
      <c r="BH16" s="31">
        <f t="shared" si="3"/>
        <v>1378.65</v>
      </c>
      <c r="BI16" s="31">
        <f t="shared" si="3"/>
        <v>997.68</v>
      </c>
      <c r="BJ16" s="31">
        <f t="shared" si="3"/>
        <v>-3236.46</v>
      </c>
      <c r="BK16" s="31">
        <f t="shared" si="3"/>
        <v>-5092.78</v>
      </c>
      <c r="BL16" s="31">
        <f t="shared" si="3"/>
        <v>-1502.39</v>
      </c>
      <c r="BM16" s="6">
        <f t="shared" ca="1" si="4"/>
        <v>-2.0799999999999999E-2</v>
      </c>
      <c r="BN16" s="6">
        <f t="shared" ca="1" si="4"/>
        <v>-2.0799999999999999E-2</v>
      </c>
      <c r="BO16" s="6">
        <f t="shared" ca="1" si="4"/>
        <v>-2.0799999999999999E-2</v>
      </c>
      <c r="BP16" s="6">
        <f t="shared" ca="1" si="4"/>
        <v>-2.0799999999999999E-2</v>
      </c>
      <c r="BQ16" s="6">
        <f t="shared" ca="1" si="4"/>
        <v>-2.0799999999999999E-2</v>
      </c>
      <c r="BR16" s="6">
        <f t="shared" ca="1" si="4"/>
        <v>-2.0799999999999999E-2</v>
      </c>
      <c r="BS16" s="6">
        <f t="shared" ca="1" si="4"/>
        <v>-2.0799999999999999E-2</v>
      </c>
      <c r="BT16" s="6">
        <f t="shared" ca="1" si="4"/>
        <v>-2.0799999999999999E-2</v>
      </c>
      <c r="BU16" s="6">
        <f t="shared" ca="1" si="4"/>
        <v>-2.0799999999999999E-2</v>
      </c>
      <c r="BV16" s="6">
        <f t="shared" ca="1" si="4"/>
        <v>-2.0799999999999999E-2</v>
      </c>
      <c r="BW16" s="6">
        <f t="shared" ca="1" si="4"/>
        <v>-2.0799999999999999E-2</v>
      </c>
      <c r="BX16" s="6">
        <f t="shared" ca="1" si="4"/>
        <v>-2.0799999999999999E-2</v>
      </c>
      <c r="BY16" s="31">
        <f t="shared" ca="1" si="5"/>
        <v>0</v>
      </c>
      <c r="BZ16" s="31">
        <f t="shared" ca="1" si="5"/>
        <v>0</v>
      </c>
      <c r="CA16" s="31">
        <f t="shared" ca="1" si="5"/>
        <v>0</v>
      </c>
      <c r="CB16" s="31">
        <f t="shared" ca="1" si="5"/>
        <v>0</v>
      </c>
      <c r="CC16" s="31">
        <f t="shared" ca="1" si="5"/>
        <v>0</v>
      </c>
      <c r="CD16" s="31">
        <f t="shared" ca="1" si="5"/>
        <v>-11951.88</v>
      </c>
      <c r="CE16" s="31">
        <f t="shared" ca="1" si="5"/>
        <v>-18363.91</v>
      </c>
      <c r="CF16" s="31">
        <f t="shared" ca="1" si="5"/>
        <v>-40965.61</v>
      </c>
      <c r="CG16" s="31">
        <f t="shared" ca="1" si="5"/>
        <v>-29645.22</v>
      </c>
      <c r="CH16" s="31">
        <f t="shared" ca="1" si="5"/>
        <v>-22439.48</v>
      </c>
      <c r="CI16" s="31">
        <f t="shared" ca="1" si="5"/>
        <v>-35309.910000000003</v>
      </c>
      <c r="CJ16" s="31">
        <f t="shared" ca="1" si="5"/>
        <v>-10416.59</v>
      </c>
      <c r="CK16" s="32">
        <f t="shared" ca="1" si="6"/>
        <v>0</v>
      </c>
      <c r="CL16" s="32">
        <f t="shared" ca="1" si="6"/>
        <v>0</v>
      </c>
      <c r="CM16" s="32">
        <f t="shared" ca="1" si="6"/>
        <v>0</v>
      </c>
      <c r="CN16" s="32">
        <f t="shared" ca="1" si="6"/>
        <v>0</v>
      </c>
      <c r="CO16" s="32">
        <f t="shared" ca="1" si="6"/>
        <v>0</v>
      </c>
      <c r="CP16" s="32">
        <f t="shared" ca="1" si="6"/>
        <v>919.38</v>
      </c>
      <c r="CQ16" s="32">
        <f t="shared" ca="1" si="6"/>
        <v>1412.61</v>
      </c>
      <c r="CR16" s="32">
        <f t="shared" ca="1" si="6"/>
        <v>3151.2</v>
      </c>
      <c r="CS16" s="32">
        <f t="shared" ca="1" si="6"/>
        <v>2280.4</v>
      </c>
      <c r="CT16" s="32">
        <f t="shared" ca="1" si="6"/>
        <v>1726.11</v>
      </c>
      <c r="CU16" s="32">
        <f t="shared" ca="1" si="6"/>
        <v>2716.15</v>
      </c>
      <c r="CV16" s="32">
        <f t="shared" ca="1" si="6"/>
        <v>801.28</v>
      </c>
      <c r="CW16" s="31">
        <f t="shared" ca="1" si="14"/>
        <v>0</v>
      </c>
      <c r="CX16" s="31">
        <f t="shared" ca="1" si="14"/>
        <v>0</v>
      </c>
      <c r="CY16" s="31">
        <f t="shared" ca="1" si="14"/>
        <v>0</v>
      </c>
      <c r="CZ16" s="31">
        <f t="shared" ca="1" si="14"/>
        <v>0</v>
      </c>
      <c r="DA16" s="31">
        <f t="shared" ca="1" si="14"/>
        <v>0</v>
      </c>
      <c r="DB16" s="31">
        <f t="shared" ca="1" si="14"/>
        <v>5631.1799999999985</v>
      </c>
      <c r="DC16" s="31">
        <f t="shared" ca="1" si="14"/>
        <v>8563.9399999999987</v>
      </c>
      <c r="DD16" s="31">
        <f t="shared" ca="1" si="14"/>
        <v>19104.149999999994</v>
      </c>
      <c r="DE16" s="31">
        <f t="shared" ca="1" si="14"/>
        <v>13824.93</v>
      </c>
      <c r="DF16" s="31">
        <f t="shared" ca="1" si="14"/>
        <v>14456.2</v>
      </c>
      <c r="DG16" s="31">
        <f t="shared" ca="1" si="14"/>
        <v>22747.739999999998</v>
      </c>
      <c r="DH16" s="31">
        <f t="shared" ca="1" si="14"/>
        <v>6710.6900000000014</v>
      </c>
      <c r="DI16" s="32">
        <f t="shared" ca="1" si="11"/>
        <v>0</v>
      </c>
      <c r="DJ16" s="32">
        <f t="shared" ca="1" si="8"/>
        <v>0</v>
      </c>
      <c r="DK16" s="32">
        <f t="shared" ca="1" si="8"/>
        <v>0</v>
      </c>
      <c r="DL16" s="32">
        <f t="shared" ca="1" si="8"/>
        <v>0</v>
      </c>
      <c r="DM16" s="32">
        <f t="shared" ca="1" si="8"/>
        <v>0</v>
      </c>
      <c r="DN16" s="32">
        <f t="shared" ca="1" si="8"/>
        <v>281.56</v>
      </c>
      <c r="DO16" s="32">
        <f t="shared" ca="1" si="8"/>
        <v>428.2</v>
      </c>
      <c r="DP16" s="32">
        <f t="shared" ca="1" si="8"/>
        <v>955.21</v>
      </c>
      <c r="DQ16" s="32">
        <f t="shared" ca="1" si="8"/>
        <v>691.25</v>
      </c>
      <c r="DR16" s="32">
        <f t="shared" ca="1" si="8"/>
        <v>722.81</v>
      </c>
      <c r="DS16" s="32">
        <f t="shared" ca="1" si="8"/>
        <v>1137.3900000000001</v>
      </c>
      <c r="DT16" s="32">
        <f t="shared" ca="1" si="8"/>
        <v>335.53</v>
      </c>
      <c r="DU16" s="31">
        <f t="shared" ca="1" si="12"/>
        <v>0</v>
      </c>
      <c r="DV16" s="31">
        <f t="shared" ca="1" si="9"/>
        <v>0</v>
      </c>
      <c r="DW16" s="31">
        <f t="shared" ca="1" si="9"/>
        <v>0</v>
      </c>
      <c r="DX16" s="31">
        <f t="shared" ca="1" si="9"/>
        <v>0</v>
      </c>
      <c r="DY16" s="31">
        <f t="shared" ca="1" si="9"/>
        <v>0</v>
      </c>
      <c r="DZ16" s="31">
        <f t="shared" ca="1" si="9"/>
        <v>1469.35</v>
      </c>
      <c r="EA16" s="31">
        <f t="shared" ca="1" si="9"/>
        <v>2215.2399999999998</v>
      </c>
      <c r="EB16" s="31">
        <f t="shared" ca="1" si="9"/>
        <v>4897.05</v>
      </c>
      <c r="EC16" s="31">
        <f t="shared" ca="1" si="9"/>
        <v>3511.52</v>
      </c>
      <c r="ED16" s="31">
        <f t="shared" ca="1" si="9"/>
        <v>3639.18</v>
      </c>
      <c r="EE16" s="31">
        <f t="shared" ca="1" si="9"/>
        <v>5673.36</v>
      </c>
      <c r="EF16" s="31">
        <f t="shared" ca="1" si="9"/>
        <v>1658.5</v>
      </c>
      <c r="EG16" s="32">
        <f t="shared" ca="1" si="13"/>
        <v>0</v>
      </c>
      <c r="EH16" s="32">
        <f t="shared" ca="1" si="10"/>
        <v>0</v>
      </c>
      <c r="EI16" s="32">
        <f t="shared" ca="1" si="10"/>
        <v>0</v>
      </c>
      <c r="EJ16" s="32">
        <f t="shared" ca="1" si="10"/>
        <v>0</v>
      </c>
      <c r="EK16" s="32">
        <f t="shared" ca="1" si="10"/>
        <v>0</v>
      </c>
      <c r="EL16" s="32">
        <f t="shared" ca="1" si="10"/>
        <v>7382.0899999999983</v>
      </c>
      <c r="EM16" s="32">
        <f t="shared" ca="1" si="10"/>
        <v>11207.38</v>
      </c>
      <c r="EN16" s="32">
        <f t="shared" ca="1" si="10"/>
        <v>24956.409999999993</v>
      </c>
      <c r="EO16" s="32">
        <f t="shared" ca="1" si="10"/>
        <v>18027.7</v>
      </c>
      <c r="EP16" s="32">
        <f t="shared" ca="1" si="10"/>
        <v>18818.189999999999</v>
      </c>
      <c r="EQ16" s="32">
        <f t="shared" ca="1" si="10"/>
        <v>29558.489999999998</v>
      </c>
      <c r="ER16" s="32">
        <f t="shared" ca="1" si="10"/>
        <v>8704.7200000000012</v>
      </c>
    </row>
    <row r="17" spans="1:148" x14ac:dyDescent="0.25">
      <c r="A17" t="s">
        <v>442</v>
      </c>
      <c r="B17" s="1" t="s">
        <v>62</v>
      </c>
      <c r="C17" t="str">
        <f t="shared" ca="1" si="1"/>
        <v>AKE1</v>
      </c>
      <c r="D17" t="str">
        <f t="shared" ca="1" si="2"/>
        <v>McBride Lake Wind Facility</v>
      </c>
      <c r="E17" s="51">
        <v>24901.078300000001</v>
      </c>
      <c r="F17" s="51">
        <v>20722.589199999999</v>
      </c>
      <c r="G17" s="51">
        <v>13110.1572</v>
      </c>
      <c r="H17" s="51">
        <v>18533.037700000001</v>
      </c>
      <c r="I17" s="51">
        <v>14292.7163</v>
      </c>
      <c r="J17" s="51">
        <v>16876.006600000001</v>
      </c>
      <c r="K17" s="51">
        <v>17070.7808</v>
      </c>
      <c r="L17" s="51">
        <v>11026.4946</v>
      </c>
      <c r="M17" s="51">
        <v>16426.168900000001</v>
      </c>
      <c r="N17" s="51">
        <v>23715.745200000001</v>
      </c>
      <c r="O17" s="51">
        <v>27971.646100000002</v>
      </c>
      <c r="P17" s="51">
        <v>32332.673900000002</v>
      </c>
      <c r="Q17" s="32">
        <v>856711.24</v>
      </c>
      <c r="R17" s="32">
        <v>740112.81</v>
      </c>
      <c r="S17" s="32">
        <v>358589.84</v>
      </c>
      <c r="T17" s="32">
        <v>735041.04</v>
      </c>
      <c r="U17" s="32">
        <v>317380.61</v>
      </c>
      <c r="V17" s="32">
        <v>957337.53</v>
      </c>
      <c r="W17" s="32">
        <v>457007.72</v>
      </c>
      <c r="X17" s="32">
        <v>1324527.97</v>
      </c>
      <c r="Y17" s="32">
        <v>820641.16</v>
      </c>
      <c r="Z17" s="32">
        <v>991337.02</v>
      </c>
      <c r="AA17" s="32">
        <v>2230396.1800000002</v>
      </c>
      <c r="AB17" s="32">
        <v>1123283.83</v>
      </c>
      <c r="AC17" s="2">
        <v>0.61</v>
      </c>
      <c r="AD17" s="2">
        <v>0.61</v>
      </c>
      <c r="AE17" s="2">
        <v>0.61</v>
      </c>
      <c r="AF17" s="2">
        <v>0.61</v>
      </c>
      <c r="AG17" s="2">
        <v>0.61</v>
      </c>
      <c r="AH17" s="2">
        <v>0.61</v>
      </c>
      <c r="AI17" s="2">
        <v>2.2000000000000002</v>
      </c>
      <c r="AJ17" s="2">
        <v>2.2000000000000002</v>
      </c>
      <c r="AK17" s="2">
        <v>2.2000000000000002</v>
      </c>
      <c r="AL17" s="2">
        <v>2.2000000000000002</v>
      </c>
      <c r="AM17" s="2">
        <v>2.2000000000000002</v>
      </c>
      <c r="AN17" s="2">
        <v>2.2000000000000002</v>
      </c>
      <c r="AO17" s="33">
        <v>5225.9399999999996</v>
      </c>
      <c r="AP17" s="33">
        <v>4514.6899999999996</v>
      </c>
      <c r="AQ17" s="33">
        <v>2187.4</v>
      </c>
      <c r="AR17" s="33">
        <v>4483.75</v>
      </c>
      <c r="AS17" s="33">
        <v>1936.02</v>
      </c>
      <c r="AT17" s="33">
        <v>5839.76</v>
      </c>
      <c r="AU17" s="33">
        <v>10054.17</v>
      </c>
      <c r="AV17" s="33">
        <v>29139.62</v>
      </c>
      <c r="AW17" s="33">
        <v>18054.11</v>
      </c>
      <c r="AX17" s="33">
        <v>21809.41</v>
      </c>
      <c r="AY17" s="33">
        <v>49068.72</v>
      </c>
      <c r="AZ17" s="33">
        <v>24712.240000000002</v>
      </c>
      <c r="BA17" s="31">
        <f t="shared" si="3"/>
        <v>-342.68</v>
      </c>
      <c r="BB17" s="31">
        <f t="shared" si="3"/>
        <v>-296.05</v>
      </c>
      <c r="BC17" s="31">
        <f t="shared" si="3"/>
        <v>-143.44</v>
      </c>
      <c r="BD17" s="31">
        <f t="shared" si="3"/>
        <v>4263.24</v>
      </c>
      <c r="BE17" s="31">
        <f t="shared" si="3"/>
        <v>1840.81</v>
      </c>
      <c r="BF17" s="31">
        <f t="shared" si="3"/>
        <v>5552.56</v>
      </c>
      <c r="BG17" s="31">
        <f t="shared" si="3"/>
        <v>319.91000000000003</v>
      </c>
      <c r="BH17" s="31">
        <f t="shared" si="3"/>
        <v>927.17</v>
      </c>
      <c r="BI17" s="31">
        <f t="shared" si="3"/>
        <v>574.45000000000005</v>
      </c>
      <c r="BJ17" s="31">
        <f t="shared" si="3"/>
        <v>-2974.01</v>
      </c>
      <c r="BK17" s="31">
        <f t="shared" si="3"/>
        <v>-6691.19</v>
      </c>
      <c r="BL17" s="31">
        <f t="shared" si="3"/>
        <v>-3369.85</v>
      </c>
      <c r="BM17" s="6">
        <f t="shared" ca="1" si="4"/>
        <v>4.7800000000000002E-2</v>
      </c>
      <c r="BN17" s="6">
        <f t="shared" ca="1" si="4"/>
        <v>4.7800000000000002E-2</v>
      </c>
      <c r="BO17" s="6">
        <f t="shared" ca="1" si="4"/>
        <v>4.7800000000000002E-2</v>
      </c>
      <c r="BP17" s="6">
        <f t="shared" ca="1" si="4"/>
        <v>4.7800000000000002E-2</v>
      </c>
      <c r="BQ17" s="6">
        <f t="shared" ca="1" si="4"/>
        <v>4.7800000000000002E-2</v>
      </c>
      <c r="BR17" s="6">
        <f t="shared" ca="1" si="4"/>
        <v>4.7800000000000002E-2</v>
      </c>
      <c r="BS17" s="6">
        <f t="shared" ca="1" si="4"/>
        <v>4.7800000000000002E-2</v>
      </c>
      <c r="BT17" s="6">
        <f t="shared" ca="1" si="4"/>
        <v>4.7800000000000002E-2</v>
      </c>
      <c r="BU17" s="6">
        <f t="shared" ca="1" si="4"/>
        <v>4.7800000000000002E-2</v>
      </c>
      <c r="BV17" s="6">
        <f t="shared" ca="1" si="4"/>
        <v>4.7800000000000002E-2</v>
      </c>
      <c r="BW17" s="6">
        <f t="shared" ca="1" si="4"/>
        <v>4.7800000000000002E-2</v>
      </c>
      <c r="BX17" s="6">
        <f t="shared" ca="1" si="4"/>
        <v>4.7800000000000002E-2</v>
      </c>
      <c r="BY17" s="31">
        <f t="shared" ca="1" si="5"/>
        <v>40950.800000000003</v>
      </c>
      <c r="BZ17" s="31">
        <f t="shared" ca="1" si="5"/>
        <v>35377.39</v>
      </c>
      <c r="CA17" s="31">
        <f t="shared" ca="1" si="5"/>
        <v>17140.59</v>
      </c>
      <c r="CB17" s="31">
        <f t="shared" ca="1" si="5"/>
        <v>35134.959999999999</v>
      </c>
      <c r="CC17" s="31">
        <f t="shared" ca="1" si="5"/>
        <v>15170.79</v>
      </c>
      <c r="CD17" s="31">
        <f t="shared" ca="1" si="5"/>
        <v>45760.73</v>
      </c>
      <c r="CE17" s="31">
        <f t="shared" ca="1" si="5"/>
        <v>21844.97</v>
      </c>
      <c r="CF17" s="31">
        <f t="shared" ca="1" si="5"/>
        <v>63312.44</v>
      </c>
      <c r="CG17" s="31">
        <f t="shared" ca="1" si="5"/>
        <v>39226.65</v>
      </c>
      <c r="CH17" s="31">
        <f t="shared" ca="1" si="5"/>
        <v>47385.91</v>
      </c>
      <c r="CI17" s="31">
        <f t="shared" ca="1" si="5"/>
        <v>106612.94</v>
      </c>
      <c r="CJ17" s="31">
        <f t="shared" ca="1" si="5"/>
        <v>53692.97</v>
      </c>
      <c r="CK17" s="32">
        <f t="shared" ca="1" si="6"/>
        <v>1370.74</v>
      </c>
      <c r="CL17" s="32">
        <f t="shared" ca="1" si="6"/>
        <v>1184.18</v>
      </c>
      <c r="CM17" s="32">
        <f t="shared" ca="1" si="6"/>
        <v>573.74</v>
      </c>
      <c r="CN17" s="32">
        <f t="shared" ca="1" si="6"/>
        <v>1176.07</v>
      </c>
      <c r="CO17" s="32">
        <f t="shared" ca="1" si="6"/>
        <v>507.81</v>
      </c>
      <c r="CP17" s="32">
        <f t="shared" ca="1" si="6"/>
        <v>1531.74</v>
      </c>
      <c r="CQ17" s="32">
        <f t="shared" ca="1" si="6"/>
        <v>731.21</v>
      </c>
      <c r="CR17" s="32">
        <f t="shared" ca="1" si="6"/>
        <v>2119.2399999999998</v>
      </c>
      <c r="CS17" s="32">
        <f t="shared" ca="1" si="6"/>
        <v>1313.03</v>
      </c>
      <c r="CT17" s="32">
        <f t="shared" ca="1" si="6"/>
        <v>1586.14</v>
      </c>
      <c r="CU17" s="32">
        <f t="shared" ca="1" si="6"/>
        <v>3568.63</v>
      </c>
      <c r="CV17" s="32">
        <f t="shared" ca="1" si="6"/>
        <v>1797.25</v>
      </c>
      <c r="CW17" s="31">
        <f t="shared" ca="1" si="14"/>
        <v>37438.28</v>
      </c>
      <c r="CX17" s="31">
        <f t="shared" ca="1" si="14"/>
        <v>32342.93</v>
      </c>
      <c r="CY17" s="31">
        <f t="shared" ca="1" si="14"/>
        <v>15670.370000000003</v>
      </c>
      <c r="CZ17" s="31">
        <f t="shared" ca="1" si="14"/>
        <v>27564.04</v>
      </c>
      <c r="DA17" s="31">
        <f t="shared" ca="1" si="14"/>
        <v>11901.77</v>
      </c>
      <c r="DB17" s="31">
        <f t="shared" ca="1" si="14"/>
        <v>35900.15</v>
      </c>
      <c r="DC17" s="31">
        <f t="shared" ca="1" si="14"/>
        <v>12202.1</v>
      </c>
      <c r="DD17" s="31">
        <f t="shared" ca="1" si="14"/>
        <v>35364.89</v>
      </c>
      <c r="DE17" s="31">
        <f t="shared" ca="1" si="14"/>
        <v>21911.119999999999</v>
      </c>
      <c r="DF17" s="31">
        <f t="shared" ca="1" si="14"/>
        <v>30136.65</v>
      </c>
      <c r="DG17" s="31">
        <f t="shared" ca="1" si="14"/>
        <v>67804.040000000008</v>
      </c>
      <c r="DH17" s="31">
        <f t="shared" ca="1" si="14"/>
        <v>34147.83</v>
      </c>
      <c r="DI17" s="32">
        <f t="shared" ca="1" si="11"/>
        <v>1871.91</v>
      </c>
      <c r="DJ17" s="32">
        <f t="shared" ca="1" si="8"/>
        <v>1617.15</v>
      </c>
      <c r="DK17" s="32">
        <f t="shared" ca="1" si="8"/>
        <v>783.52</v>
      </c>
      <c r="DL17" s="32">
        <f t="shared" ca="1" si="8"/>
        <v>1378.2</v>
      </c>
      <c r="DM17" s="32">
        <f t="shared" ca="1" si="8"/>
        <v>595.09</v>
      </c>
      <c r="DN17" s="32">
        <f t="shared" ca="1" si="8"/>
        <v>1795.01</v>
      </c>
      <c r="DO17" s="32">
        <f t="shared" ca="1" si="8"/>
        <v>610.11</v>
      </c>
      <c r="DP17" s="32">
        <f t="shared" ca="1" si="8"/>
        <v>1768.24</v>
      </c>
      <c r="DQ17" s="32">
        <f t="shared" ca="1" si="8"/>
        <v>1095.56</v>
      </c>
      <c r="DR17" s="32">
        <f t="shared" ca="1" si="8"/>
        <v>1506.83</v>
      </c>
      <c r="DS17" s="32">
        <f t="shared" ca="1" si="8"/>
        <v>3390.2</v>
      </c>
      <c r="DT17" s="32">
        <f t="shared" ca="1" si="8"/>
        <v>1707.39</v>
      </c>
      <c r="DU17" s="31">
        <f t="shared" ca="1" si="12"/>
        <v>10194.709999999999</v>
      </c>
      <c r="DV17" s="31">
        <f t="shared" ca="1" si="9"/>
        <v>8731.67</v>
      </c>
      <c r="DW17" s="31">
        <f t="shared" ca="1" si="9"/>
        <v>4197.5</v>
      </c>
      <c r="DX17" s="31">
        <f t="shared" ca="1" si="9"/>
        <v>7318.98</v>
      </c>
      <c r="DY17" s="31">
        <f t="shared" ca="1" si="9"/>
        <v>3133.33</v>
      </c>
      <c r="DZ17" s="31">
        <f t="shared" ca="1" si="9"/>
        <v>9367.44</v>
      </c>
      <c r="EA17" s="31">
        <f t="shared" ca="1" si="9"/>
        <v>3156.32</v>
      </c>
      <c r="EB17" s="31">
        <f t="shared" ca="1" si="9"/>
        <v>9065.24</v>
      </c>
      <c r="EC17" s="31">
        <f t="shared" ca="1" si="9"/>
        <v>5565.4</v>
      </c>
      <c r="ED17" s="31">
        <f t="shared" ca="1" si="9"/>
        <v>7586.56</v>
      </c>
      <c r="EE17" s="31">
        <f t="shared" ca="1" si="9"/>
        <v>16910.54</v>
      </c>
      <c r="EF17" s="31">
        <f t="shared" ca="1" si="9"/>
        <v>8439.39</v>
      </c>
      <c r="EG17" s="32">
        <f t="shared" ca="1" si="13"/>
        <v>49504.9</v>
      </c>
      <c r="EH17" s="32">
        <f t="shared" ca="1" si="10"/>
        <v>42691.75</v>
      </c>
      <c r="EI17" s="32">
        <f t="shared" ca="1" si="10"/>
        <v>20651.390000000003</v>
      </c>
      <c r="EJ17" s="32">
        <f t="shared" ca="1" si="10"/>
        <v>36261.22</v>
      </c>
      <c r="EK17" s="32">
        <f t="shared" ca="1" si="10"/>
        <v>15630.19</v>
      </c>
      <c r="EL17" s="32">
        <f t="shared" ca="1" si="10"/>
        <v>47062.600000000006</v>
      </c>
      <c r="EM17" s="32">
        <f t="shared" ca="1" si="10"/>
        <v>15968.53</v>
      </c>
      <c r="EN17" s="32">
        <f t="shared" ca="1" si="10"/>
        <v>46198.369999999995</v>
      </c>
      <c r="EO17" s="32">
        <f t="shared" ca="1" si="10"/>
        <v>28572.080000000002</v>
      </c>
      <c r="EP17" s="32">
        <f t="shared" ca="1" si="10"/>
        <v>39230.04</v>
      </c>
      <c r="EQ17" s="32">
        <f t="shared" ca="1" si="10"/>
        <v>88104.78</v>
      </c>
      <c r="ER17" s="32">
        <f t="shared" ca="1" si="10"/>
        <v>44294.61</v>
      </c>
    </row>
    <row r="18" spans="1:148" x14ac:dyDescent="0.25">
      <c r="A18" t="s">
        <v>443</v>
      </c>
      <c r="B18" s="1" t="s">
        <v>157</v>
      </c>
      <c r="C18" t="str">
        <f t="shared" ca="1" si="1"/>
        <v>ARD1</v>
      </c>
      <c r="D18" t="str">
        <f t="shared" ca="1" si="2"/>
        <v>Ardenville Wind Facility</v>
      </c>
      <c r="E18" s="51">
        <v>16053.187</v>
      </c>
      <c r="F18" s="51">
        <v>13535.516600000001</v>
      </c>
      <c r="G18" s="51">
        <v>11919.4586</v>
      </c>
      <c r="H18" s="51">
        <v>18480.6698</v>
      </c>
      <c r="I18" s="51">
        <v>14381.9228</v>
      </c>
      <c r="J18" s="51">
        <v>17247.7222</v>
      </c>
      <c r="K18" s="51">
        <v>15218.841200000001</v>
      </c>
      <c r="L18" s="51">
        <v>11085.446099999999</v>
      </c>
      <c r="M18" s="51">
        <v>14592.8261</v>
      </c>
      <c r="N18" s="51">
        <v>20082.307700000001</v>
      </c>
      <c r="O18" s="51">
        <v>24147.672200000001</v>
      </c>
      <c r="P18" s="51">
        <v>22143.5092</v>
      </c>
      <c r="Q18" s="32">
        <v>556607.05000000005</v>
      </c>
      <c r="R18" s="32">
        <v>608103.51</v>
      </c>
      <c r="S18" s="32">
        <v>346510.89</v>
      </c>
      <c r="T18" s="32">
        <v>712135.41</v>
      </c>
      <c r="U18" s="32">
        <v>324478.90999999997</v>
      </c>
      <c r="V18" s="32">
        <v>933503.16</v>
      </c>
      <c r="W18" s="32">
        <v>417056.89</v>
      </c>
      <c r="X18" s="32">
        <v>1181652.24</v>
      </c>
      <c r="Y18" s="32">
        <v>717425.2</v>
      </c>
      <c r="Z18" s="32">
        <v>1068906.02</v>
      </c>
      <c r="AA18" s="32">
        <v>2234068.2400000002</v>
      </c>
      <c r="AB18" s="32">
        <v>805113.62</v>
      </c>
      <c r="AC18" s="2">
        <v>1.29</v>
      </c>
      <c r="AD18" s="2">
        <v>1.29</v>
      </c>
      <c r="AE18" s="2">
        <v>1.29</v>
      </c>
      <c r="AF18" s="2">
        <v>1.29</v>
      </c>
      <c r="AG18" s="2">
        <v>1.29</v>
      </c>
      <c r="AH18" s="2">
        <v>1.29</v>
      </c>
      <c r="AI18" s="2">
        <v>2.75</v>
      </c>
      <c r="AJ18" s="2">
        <v>2.75</v>
      </c>
      <c r="AK18" s="2">
        <v>2.75</v>
      </c>
      <c r="AL18" s="2">
        <v>2.75</v>
      </c>
      <c r="AM18" s="2">
        <v>2.75</v>
      </c>
      <c r="AN18" s="2">
        <v>2.75</v>
      </c>
      <c r="AO18" s="33">
        <v>7180.23</v>
      </c>
      <c r="AP18" s="33">
        <v>7844.54</v>
      </c>
      <c r="AQ18" s="33">
        <v>4469.99</v>
      </c>
      <c r="AR18" s="33">
        <v>9186.5499999999993</v>
      </c>
      <c r="AS18" s="33">
        <v>4185.78</v>
      </c>
      <c r="AT18" s="33">
        <v>12042.19</v>
      </c>
      <c r="AU18" s="33">
        <v>11469.06</v>
      </c>
      <c r="AV18" s="33">
        <v>32495.439999999999</v>
      </c>
      <c r="AW18" s="33">
        <v>19729.189999999999</v>
      </c>
      <c r="AX18" s="33">
        <v>29394.92</v>
      </c>
      <c r="AY18" s="33">
        <v>61436.88</v>
      </c>
      <c r="AZ18" s="33">
        <v>22140.62</v>
      </c>
      <c r="BA18" s="31">
        <f t="shared" si="3"/>
        <v>-222.64</v>
      </c>
      <c r="BB18" s="31">
        <f t="shared" si="3"/>
        <v>-243.24</v>
      </c>
      <c r="BC18" s="31">
        <f t="shared" si="3"/>
        <v>-138.6</v>
      </c>
      <c r="BD18" s="31">
        <f t="shared" si="3"/>
        <v>4130.3900000000003</v>
      </c>
      <c r="BE18" s="31">
        <f t="shared" si="3"/>
        <v>1881.98</v>
      </c>
      <c r="BF18" s="31">
        <f t="shared" si="3"/>
        <v>5414.32</v>
      </c>
      <c r="BG18" s="31">
        <f t="shared" si="3"/>
        <v>291.94</v>
      </c>
      <c r="BH18" s="31">
        <f t="shared" si="3"/>
        <v>827.16</v>
      </c>
      <c r="BI18" s="31">
        <f t="shared" si="3"/>
        <v>502.2</v>
      </c>
      <c r="BJ18" s="31">
        <f t="shared" si="3"/>
        <v>-3206.72</v>
      </c>
      <c r="BK18" s="31">
        <f t="shared" si="3"/>
        <v>-6702.2</v>
      </c>
      <c r="BL18" s="31">
        <f t="shared" si="3"/>
        <v>-2415.34</v>
      </c>
      <c r="BM18" s="6">
        <f t="shared" ca="1" si="4"/>
        <v>6.2700000000000006E-2</v>
      </c>
      <c r="BN18" s="6">
        <f t="shared" ca="1" si="4"/>
        <v>6.2700000000000006E-2</v>
      </c>
      <c r="BO18" s="6">
        <f t="shared" ca="1" si="4"/>
        <v>6.2700000000000006E-2</v>
      </c>
      <c r="BP18" s="6">
        <f t="shared" ca="1" si="4"/>
        <v>6.2700000000000006E-2</v>
      </c>
      <c r="BQ18" s="6">
        <f t="shared" ca="1" si="4"/>
        <v>6.2700000000000006E-2</v>
      </c>
      <c r="BR18" s="6">
        <f t="shared" ca="1" si="4"/>
        <v>6.2700000000000006E-2</v>
      </c>
      <c r="BS18" s="6">
        <f t="shared" ca="1" si="4"/>
        <v>6.2700000000000006E-2</v>
      </c>
      <c r="BT18" s="6">
        <f t="shared" ca="1" si="4"/>
        <v>6.2700000000000006E-2</v>
      </c>
      <c r="BU18" s="6">
        <f t="shared" ca="1" si="4"/>
        <v>6.2700000000000006E-2</v>
      </c>
      <c r="BV18" s="6">
        <f t="shared" ca="1" si="4"/>
        <v>6.2700000000000006E-2</v>
      </c>
      <c r="BW18" s="6">
        <f t="shared" ca="1" si="4"/>
        <v>6.2700000000000006E-2</v>
      </c>
      <c r="BX18" s="6">
        <f t="shared" ca="1" si="4"/>
        <v>6.2700000000000006E-2</v>
      </c>
      <c r="BY18" s="31">
        <f t="shared" ca="1" si="5"/>
        <v>34899.26</v>
      </c>
      <c r="BZ18" s="31">
        <f t="shared" ca="1" si="5"/>
        <v>38128.089999999997</v>
      </c>
      <c r="CA18" s="31">
        <f t="shared" ca="1" si="5"/>
        <v>21726.23</v>
      </c>
      <c r="CB18" s="31">
        <f t="shared" ca="1" si="5"/>
        <v>44650.89</v>
      </c>
      <c r="CC18" s="31">
        <f t="shared" ca="1" si="5"/>
        <v>20344.830000000002</v>
      </c>
      <c r="CD18" s="31">
        <f t="shared" ca="1" si="5"/>
        <v>58530.65</v>
      </c>
      <c r="CE18" s="31">
        <f t="shared" ca="1" si="5"/>
        <v>26149.47</v>
      </c>
      <c r="CF18" s="31">
        <f t="shared" ca="1" si="5"/>
        <v>74089.600000000006</v>
      </c>
      <c r="CG18" s="31">
        <f t="shared" ca="1" si="5"/>
        <v>44982.559999999998</v>
      </c>
      <c r="CH18" s="31">
        <f t="shared" ca="1" si="5"/>
        <v>67020.41</v>
      </c>
      <c r="CI18" s="31">
        <f t="shared" ca="1" si="5"/>
        <v>140076.07999999999</v>
      </c>
      <c r="CJ18" s="31">
        <f t="shared" ca="1" si="5"/>
        <v>50480.62</v>
      </c>
      <c r="CK18" s="32">
        <f t="shared" ca="1" si="6"/>
        <v>890.57</v>
      </c>
      <c r="CL18" s="32">
        <f t="shared" ca="1" si="6"/>
        <v>972.97</v>
      </c>
      <c r="CM18" s="32">
        <f t="shared" ca="1" si="6"/>
        <v>554.41999999999996</v>
      </c>
      <c r="CN18" s="32">
        <f t="shared" ca="1" si="6"/>
        <v>1139.42</v>
      </c>
      <c r="CO18" s="32">
        <f t="shared" ca="1" si="6"/>
        <v>519.16999999999996</v>
      </c>
      <c r="CP18" s="32">
        <f t="shared" ca="1" si="6"/>
        <v>1493.61</v>
      </c>
      <c r="CQ18" s="32">
        <f t="shared" ca="1" si="6"/>
        <v>667.29</v>
      </c>
      <c r="CR18" s="32">
        <f t="shared" ca="1" si="6"/>
        <v>1890.64</v>
      </c>
      <c r="CS18" s="32">
        <f t="shared" ca="1" si="6"/>
        <v>1147.8800000000001</v>
      </c>
      <c r="CT18" s="32">
        <f t="shared" ca="1" si="6"/>
        <v>1710.25</v>
      </c>
      <c r="CU18" s="32">
        <f t="shared" ca="1" si="6"/>
        <v>3574.51</v>
      </c>
      <c r="CV18" s="32">
        <f t="shared" ca="1" si="6"/>
        <v>1288.18</v>
      </c>
      <c r="CW18" s="31">
        <f t="shared" ca="1" si="14"/>
        <v>28832.240000000002</v>
      </c>
      <c r="CX18" s="31">
        <f t="shared" ca="1" si="14"/>
        <v>31499.759999999998</v>
      </c>
      <c r="CY18" s="31">
        <f t="shared" ca="1" si="14"/>
        <v>17949.259999999995</v>
      </c>
      <c r="CZ18" s="31">
        <f t="shared" ca="1" si="14"/>
        <v>32473.369999999995</v>
      </c>
      <c r="DA18" s="31">
        <f t="shared" ca="1" si="14"/>
        <v>14796.240000000002</v>
      </c>
      <c r="DB18" s="31">
        <f t="shared" ca="1" si="14"/>
        <v>42567.75</v>
      </c>
      <c r="DC18" s="31">
        <f t="shared" ca="1" si="14"/>
        <v>15055.760000000002</v>
      </c>
      <c r="DD18" s="31">
        <f t="shared" ca="1" si="14"/>
        <v>42657.64</v>
      </c>
      <c r="DE18" s="31">
        <f t="shared" ca="1" si="14"/>
        <v>25899.049999999996</v>
      </c>
      <c r="DF18" s="31">
        <f t="shared" ca="1" si="14"/>
        <v>42542.460000000006</v>
      </c>
      <c r="DG18" s="31">
        <f t="shared" ca="1" si="14"/>
        <v>88915.909999999989</v>
      </c>
      <c r="DH18" s="31">
        <f t="shared" ca="1" si="14"/>
        <v>32043.520000000004</v>
      </c>
      <c r="DI18" s="32">
        <f t="shared" ca="1" si="11"/>
        <v>1441.61</v>
      </c>
      <c r="DJ18" s="32">
        <f t="shared" ca="1" si="8"/>
        <v>1574.99</v>
      </c>
      <c r="DK18" s="32">
        <f t="shared" ca="1" si="8"/>
        <v>897.46</v>
      </c>
      <c r="DL18" s="32">
        <f t="shared" ca="1" si="8"/>
        <v>1623.67</v>
      </c>
      <c r="DM18" s="32">
        <f t="shared" ca="1" si="8"/>
        <v>739.81</v>
      </c>
      <c r="DN18" s="32">
        <f t="shared" ca="1" si="8"/>
        <v>2128.39</v>
      </c>
      <c r="DO18" s="32">
        <f t="shared" ca="1" si="8"/>
        <v>752.79</v>
      </c>
      <c r="DP18" s="32">
        <f t="shared" ca="1" si="8"/>
        <v>2132.88</v>
      </c>
      <c r="DQ18" s="32">
        <f t="shared" ca="1" si="8"/>
        <v>1294.95</v>
      </c>
      <c r="DR18" s="32">
        <f t="shared" ca="1" si="8"/>
        <v>2127.12</v>
      </c>
      <c r="DS18" s="32">
        <f t="shared" ca="1" si="8"/>
        <v>4445.8</v>
      </c>
      <c r="DT18" s="32">
        <f t="shared" ca="1" si="8"/>
        <v>1602.18</v>
      </c>
      <c r="DU18" s="31">
        <f t="shared" ca="1" si="12"/>
        <v>7851.23</v>
      </c>
      <c r="DV18" s="31">
        <f t="shared" ca="1" si="9"/>
        <v>8504.0400000000009</v>
      </c>
      <c r="DW18" s="31">
        <f t="shared" ca="1" si="9"/>
        <v>4807.92</v>
      </c>
      <c r="DX18" s="31">
        <f t="shared" ca="1" si="9"/>
        <v>8622.5400000000009</v>
      </c>
      <c r="DY18" s="31">
        <f t="shared" ca="1" si="9"/>
        <v>3895.35</v>
      </c>
      <c r="DZ18" s="31">
        <f t="shared" ca="1" si="9"/>
        <v>11107.22</v>
      </c>
      <c r="EA18" s="31">
        <f t="shared" ca="1" si="9"/>
        <v>3894.48</v>
      </c>
      <c r="EB18" s="31">
        <f t="shared" ca="1" si="9"/>
        <v>10934.63</v>
      </c>
      <c r="EC18" s="31">
        <f t="shared" ca="1" si="9"/>
        <v>6578.33</v>
      </c>
      <c r="ED18" s="31">
        <f t="shared" ca="1" si="9"/>
        <v>10709.58</v>
      </c>
      <c r="EE18" s="31">
        <f t="shared" ca="1" si="9"/>
        <v>22175.9</v>
      </c>
      <c r="EF18" s="31">
        <f t="shared" ca="1" si="9"/>
        <v>7919.32</v>
      </c>
      <c r="EG18" s="32">
        <f t="shared" ca="1" si="13"/>
        <v>38125.08</v>
      </c>
      <c r="EH18" s="32">
        <f t="shared" ca="1" si="10"/>
        <v>41578.79</v>
      </c>
      <c r="EI18" s="32">
        <f t="shared" ca="1" si="10"/>
        <v>23654.639999999992</v>
      </c>
      <c r="EJ18" s="32">
        <f t="shared" ca="1" si="10"/>
        <v>42719.579999999994</v>
      </c>
      <c r="EK18" s="32">
        <f t="shared" ca="1" si="10"/>
        <v>19431.400000000001</v>
      </c>
      <c r="EL18" s="32">
        <f t="shared" ca="1" si="10"/>
        <v>55803.360000000001</v>
      </c>
      <c r="EM18" s="32">
        <f t="shared" ca="1" si="10"/>
        <v>19703.030000000002</v>
      </c>
      <c r="EN18" s="32">
        <f t="shared" ca="1" si="10"/>
        <v>55725.149999999994</v>
      </c>
      <c r="EO18" s="32">
        <f t="shared" ca="1" si="10"/>
        <v>33772.329999999994</v>
      </c>
      <c r="EP18" s="32">
        <f t="shared" ca="1" si="10"/>
        <v>55379.160000000011</v>
      </c>
      <c r="EQ18" s="32">
        <f t="shared" ca="1" si="10"/>
        <v>115537.60999999999</v>
      </c>
      <c r="ER18" s="32">
        <f t="shared" ca="1" si="10"/>
        <v>41565.020000000004</v>
      </c>
    </row>
    <row r="19" spans="1:148" x14ac:dyDescent="0.25">
      <c r="A19" t="s">
        <v>444</v>
      </c>
      <c r="B19" s="1" t="s">
        <v>122</v>
      </c>
      <c r="C19" t="str">
        <f t="shared" ca="1" si="1"/>
        <v>BAR</v>
      </c>
      <c r="D19" t="str">
        <f t="shared" ca="1" si="2"/>
        <v>Barrier Hydro Facility</v>
      </c>
      <c r="E19" s="51">
        <v>3608.3704292000002</v>
      </c>
      <c r="F19" s="51">
        <v>3449.4152012999998</v>
      </c>
      <c r="G19" s="51">
        <v>3577.6102288000002</v>
      </c>
      <c r="H19" s="51">
        <v>2894.6604550000002</v>
      </c>
      <c r="I19" s="51">
        <v>3414.6921317000001</v>
      </c>
      <c r="J19" s="51">
        <v>7161.8411484999997</v>
      </c>
      <c r="K19" s="51">
        <v>5167.0473113999997</v>
      </c>
      <c r="L19" s="51">
        <v>3715.8714421</v>
      </c>
      <c r="M19" s="51">
        <v>2874.3847221999999</v>
      </c>
      <c r="N19" s="51">
        <v>2404.8549750000002</v>
      </c>
      <c r="O19" s="51">
        <v>2404.2048761000001</v>
      </c>
      <c r="P19" s="51">
        <v>2827.3410014999999</v>
      </c>
      <c r="Q19" s="32">
        <v>413368.9</v>
      </c>
      <c r="R19" s="32">
        <v>698936.16</v>
      </c>
      <c r="S19" s="32">
        <v>245631.46</v>
      </c>
      <c r="T19" s="32">
        <v>226011.14</v>
      </c>
      <c r="U19" s="32">
        <v>147655.53</v>
      </c>
      <c r="V19" s="32">
        <v>523586.86</v>
      </c>
      <c r="W19" s="32">
        <v>418026.2</v>
      </c>
      <c r="X19" s="32">
        <v>826790.69</v>
      </c>
      <c r="Y19" s="32">
        <v>541106.46</v>
      </c>
      <c r="Z19" s="32">
        <v>229589.26</v>
      </c>
      <c r="AA19" s="32">
        <v>280236.07</v>
      </c>
      <c r="AB19" s="32">
        <v>181501.88</v>
      </c>
      <c r="AC19" s="2">
        <v>-1.65</v>
      </c>
      <c r="AD19" s="2">
        <v>-1.65</v>
      </c>
      <c r="AE19" s="2">
        <v>-1.65</v>
      </c>
      <c r="AF19" s="2">
        <v>-1.65</v>
      </c>
      <c r="AG19" s="2">
        <v>-1.65</v>
      </c>
      <c r="AH19" s="2">
        <v>-1.65</v>
      </c>
      <c r="AI19" s="2">
        <v>-0.22</v>
      </c>
      <c r="AJ19" s="2">
        <v>-0.22</v>
      </c>
      <c r="AK19" s="2">
        <v>-0.22</v>
      </c>
      <c r="AL19" s="2">
        <v>-0.22</v>
      </c>
      <c r="AM19" s="2">
        <v>-0.22</v>
      </c>
      <c r="AN19" s="2">
        <v>-0.22</v>
      </c>
      <c r="AO19" s="33">
        <v>-6820.59</v>
      </c>
      <c r="AP19" s="33">
        <v>-11532.45</v>
      </c>
      <c r="AQ19" s="33">
        <v>-4052.92</v>
      </c>
      <c r="AR19" s="33">
        <v>-3729.18</v>
      </c>
      <c r="AS19" s="33">
        <v>-2436.3200000000002</v>
      </c>
      <c r="AT19" s="33">
        <v>-8639.18</v>
      </c>
      <c r="AU19" s="33">
        <v>-919.66</v>
      </c>
      <c r="AV19" s="33">
        <v>-1818.94</v>
      </c>
      <c r="AW19" s="33">
        <v>-1190.43</v>
      </c>
      <c r="AX19" s="33">
        <v>-505.1</v>
      </c>
      <c r="AY19" s="33">
        <v>-616.52</v>
      </c>
      <c r="AZ19" s="33">
        <v>-399.3</v>
      </c>
      <c r="BA19" s="31">
        <f t="shared" si="3"/>
        <v>-165.35</v>
      </c>
      <c r="BB19" s="31">
        <f t="shared" si="3"/>
        <v>-279.57</v>
      </c>
      <c r="BC19" s="31">
        <f t="shared" si="3"/>
        <v>-98.25</v>
      </c>
      <c r="BD19" s="31">
        <f t="shared" si="3"/>
        <v>1310.86</v>
      </c>
      <c r="BE19" s="31">
        <f t="shared" si="3"/>
        <v>856.4</v>
      </c>
      <c r="BF19" s="31">
        <f t="shared" si="3"/>
        <v>3036.8</v>
      </c>
      <c r="BG19" s="31">
        <f t="shared" si="3"/>
        <v>292.62</v>
      </c>
      <c r="BH19" s="31">
        <f t="shared" si="3"/>
        <v>578.75</v>
      </c>
      <c r="BI19" s="31">
        <f t="shared" si="3"/>
        <v>378.77</v>
      </c>
      <c r="BJ19" s="31">
        <f t="shared" si="3"/>
        <v>-688.77</v>
      </c>
      <c r="BK19" s="31">
        <f t="shared" si="3"/>
        <v>-840.71</v>
      </c>
      <c r="BL19" s="31">
        <f t="shared" si="3"/>
        <v>-544.51</v>
      </c>
      <c r="BM19" s="6">
        <f t="shared" ca="1" si="4"/>
        <v>-8.0000000000000002E-3</v>
      </c>
      <c r="BN19" s="6">
        <f t="shared" ca="1" si="4"/>
        <v>-8.0000000000000002E-3</v>
      </c>
      <c r="BO19" s="6">
        <f t="shared" ca="1" si="4"/>
        <v>-8.0000000000000002E-3</v>
      </c>
      <c r="BP19" s="6">
        <f t="shared" ca="1" si="4"/>
        <v>-8.0000000000000002E-3</v>
      </c>
      <c r="BQ19" s="6">
        <f t="shared" ca="1" si="4"/>
        <v>-8.0000000000000002E-3</v>
      </c>
      <c r="BR19" s="6">
        <f t="shared" ca="1" si="4"/>
        <v>-8.0000000000000002E-3</v>
      </c>
      <c r="BS19" s="6">
        <f t="shared" ca="1" si="4"/>
        <v>-8.0000000000000002E-3</v>
      </c>
      <c r="BT19" s="6">
        <f t="shared" ca="1" si="4"/>
        <v>-8.0000000000000002E-3</v>
      </c>
      <c r="BU19" s="6">
        <f t="shared" ca="1" si="4"/>
        <v>-8.0000000000000002E-3</v>
      </c>
      <c r="BV19" s="6">
        <f t="shared" ca="1" si="4"/>
        <v>-8.0000000000000002E-3</v>
      </c>
      <c r="BW19" s="6">
        <f t="shared" ca="1" si="4"/>
        <v>-8.0000000000000002E-3</v>
      </c>
      <c r="BX19" s="6">
        <f t="shared" ca="1" si="4"/>
        <v>-8.0000000000000002E-3</v>
      </c>
      <c r="BY19" s="31">
        <f t="shared" ca="1" si="5"/>
        <v>-3306.95</v>
      </c>
      <c r="BZ19" s="31">
        <f t="shared" ca="1" si="5"/>
        <v>-5591.49</v>
      </c>
      <c r="CA19" s="31">
        <f t="shared" ca="1" si="5"/>
        <v>-1965.05</v>
      </c>
      <c r="CB19" s="31">
        <f t="shared" ca="1" si="5"/>
        <v>-1808.09</v>
      </c>
      <c r="CC19" s="31">
        <f t="shared" ca="1" si="5"/>
        <v>-1181.24</v>
      </c>
      <c r="CD19" s="31">
        <f t="shared" ca="1" si="5"/>
        <v>-4188.6899999999996</v>
      </c>
      <c r="CE19" s="31">
        <f t="shared" ca="1" si="5"/>
        <v>-3344.21</v>
      </c>
      <c r="CF19" s="31">
        <f t="shared" ca="1" si="5"/>
        <v>-6614.33</v>
      </c>
      <c r="CG19" s="31">
        <f t="shared" ca="1" si="5"/>
        <v>-4328.8500000000004</v>
      </c>
      <c r="CH19" s="31">
        <f t="shared" ca="1" si="5"/>
        <v>-1836.71</v>
      </c>
      <c r="CI19" s="31">
        <f t="shared" ca="1" si="5"/>
        <v>-2241.89</v>
      </c>
      <c r="CJ19" s="31">
        <f t="shared" ca="1" si="5"/>
        <v>-1452.02</v>
      </c>
      <c r="CK19" s="32">
        <f t="shared" ca="1" si="6"/>
        <v>661.39</v>
      </c>
      <c r="CL19" s="32">
        <f t="shared" ca="1" si="6"/>
        <v>1118.3</v>
      </c>
      <c r="CM19" s="32">
        <f t="shared" ca="1" si="6"/>
        <v>393.01</v>
      </c>
      <c r="CN19" s="32">
        <f t="shared" ca="1" si="6"/>
        <v>361.62</v>
      </c>
      <c r="CO19" s="32">
        <f t="shared" ca="1" si="6"/>
        <v>236.25</v>
      </c>
      <c r="CP19" s="32">
        <f t="shared" ca="1" si="6"/>
        <v>837.74</v>
      </c>
      <c r="CQ19" s="32">
        <f t="shared" ca="1" si="6"/>
        <v>668.84</v>
      </c>
      <c r="CR19" s="32">
        <f t="shared" ca="1" si="6"/>
        <v>1322.87</v>
      </c>
      <c r="CS19" s="32">
        <f t="shared" ca="1" si="6"/>
        <v>865.77</v>
      </c>
      <c r="CT19" s="32">
        <f t="shared" ca="1" si="6"/>
        <v>367.34</v>
      </c>
      <c r="CU19" s="32">
        <f t="shared" ca="1" si="6"/>
        <v>448.38</v>
      </c>
      <c r="CV19" s="32">
        <f t="shared" ca="1" si="6"/>
        <v>290.39999999999998</v>
      </c>
      <c r="CW19" s="31">
        <f t="shared" ca="1" si="14"/>
        <v>4340.380000000001</v>
      </c>
      <c r="CX19" s="31">
        <f t="shared" ca="1" si="14"/>
        <v>7338.8300000000008</v>
      </c>
      <c r="CY19" s="31">
        <f t="shared" ca="1" si="14"/>
        <v>2579.13</v>
      </c>
      <c r="CZ19" s="31">
        <f t="shared" ca="1" si="14"/>
        <v>971.85000000000014</v>
      </c>
      <c r="DA19" s="31">
        <f t="shared" ca="1" si="14"/>
        <v>634.93000000000018</v>
      </c>
      <c r="DB19" s="31">
        <f t="shared" ca="1" si="14"/>
        <v>2251.4300000000003</v>
      </c>
      <c r="DC19" s="31">
        <f t="shared" ca="1" si="14"/>
        <v>-2048.33</v>
      </c>
      <c r="DD19" s="31">
        <f t="shared" ca="1" si="14"/>
        <v>-4051.27</v>
      </c>
      <c r="DE19" s="31">
        <f t="shared" ca="1" si="14"/>
        <v>-2651.4200000000005</v>
      </c>
      <c r="DF19" s="31">
        <f t="shared" ca="1" si="14"/>
        <v>-275.50000000000011</v>
      </c>
      <c r="DG19" s="31">
        <f t="shared" ca="1" si="14"/>
        <v>-336.27999999999975</v>
      </c>
      <c r="DH19" s="31">
        <f t="shared" ca="1" si="14"/>
        <v>-217.80999999999995</v>
      </c>
      <c r="DI19" s="32">
        <f t="shared" ca="1" si="11"/>
        <v>217.02</v>
      </c>
      <c r="DJ19" s="32">
        <f t="shared" ca="1" si="8"/>
        <v>366.94</v>
      </c>
      <c r="DK19" s="32">
        <f t="shared" ca="1" si="8"/>
        <v>128.96</v>
      </c>
      <c r="DL19" s="32">
        <f t="shared" ca="1" si="8"/>
        <v>48.59</v>
      </c>
      <c r="DM19" s="32">
        <f t="shared" ca="1" si="8"/>
        <v>31.75</v>
      </c>
      <c r="DN19" s="32">
        <f t="shared" ca="1" si="8"/>
        <v>112.57</v>
      </c>
      <c r="DO19" s="32">
        <f t="shared" ca="1" si="8"/>
        <v>-102.42</v>
      </c>
      <c r="DP19" s="32">
        <f t="shared" ca="1" si="8"/>
        <v>-202.56</v>
      </c>
      <c r="DQ19" s="32">
        <f t="shared" ca="1" si="8"/>
        <v>-132.57</v>
      </c>
      <c r="DR19" s="32">
        <f t="shared" ca="1" si="8"/>
        <v>-13.78</v>
      </c>
      <c r="DS19" s="32">
        <f t="shared" ca="1" si="8"/>
        <v>-16.809999999999999</v>
      </c>
      <c r="DT19" s="32">
        <f t="shared" ca="1" si="8"/>
        <v>-10.89</v>
      </c>
      <c r="DU19" s="31">
        <f t="shared" ca="1" si="12"/>
        <v>1181.92</v>
      </c>
      <c r="DV19" s="31">
        <f t="shared" ca="1" si="9"/>
        <v>1981.28</v>
      </c>
      <c r="DW19" s="31">
        <f t="shared" ca="1" si="9"/>
        <v>690.85</v>
      </c>
      <c r="DX19" s="31">
        <f t="shared" ca="1" si="9"/>
        <v>258.05</v>
      </c>
      <c r="DY19" s="31">
        <f t="shared" ca="1" si="9"/>
        <v>167.16</v>
      </c>
      <c r="DZ19" s="31">
        <f t="shared" ca="1" si="9"/>
        <v>587.47</v>
      </c>
      <c r="EA19" s="31">
        <f t="shared" ca="1" si="9"/>
        <v>-529.84</v>
      </c>
      <c r="EB19" s="31">
        <f t="shared" ca="1" si="9"/>
        <v>-1038.48</v>
      </c>
      <c r="EC19" s="31">
        <f t="shared" ca="1" si="9"/>
        <v>-673.46</v>
      </c>
      <c r="ED19" s="31">
        <f t="shared" ca="1" si="9"/>
        <v>-69.349999999999994</v>
      </c>
      <c r="EE19" s="31">
        <f t="shared" ca="1" si="9"/>
        <v>-83.87</v>
      </c>
      <c r="EF19" s="31">
        <f t="shared" ca="1" si="9"/>
        <v>-53.83</v>
      </c>
      <c r="EG19" s="32">
        <f t="shared" ca="1" si="13"/>
        <v>5739.3200000000015</v>
      </c>
      <c r="EH19" s="32">
        <f t="shared" ca="1" si="10"/>
        <v>9687.0500000000011</v>
      </c>
      <c r="EI19" s="32">
        <f t="shared" ca="1" si="10"/>
        <v>3398.94</v>
      </c>
      <c r="EJ19" s="32">
        <f t="shared" ca="1" si="10"/>
        <v>1278.4900000000002</v>
      </c>
      <c r="EK19" s="32">
        <f t="shared" ca="1" si="10"/>
        <v>833.84000000000015</v>
      </c>
      <c r="EL19" s="32">
        <f t="shared" ca="1" si="10"/>
        <v>2951.4700000000003</v>
      </c>
      <c r="EM19" s="32">
        <f t="shared" ca="1" si="10"/>
        <v>-2680.59</v>
      </c>
      <c r="EN19" s="32">
        <f t="shared" ca="1" si="10"/>
        <v>-5292.3099999999995</v>
      </c>
      <c r="EO19" s="32">
        <f t="shared" ca="1" si="10"/>
        <v>-3457.4500000000007</v>
      </c>
      <c r="EP19" s="32">
        <f t="shared" ca="1" si="10"/>
        <v>-358.63000000000011</v>
      </c>
      <c r="EQ19" s="32">
        <f t="shared" ca="1" si="10"/>
        <v>-436.95999999999975</v>
      </c>
      <c r="ER19" s="32">
        <f t="shared" ca="1" si="10"/>
        <v>-282.52999999999992</v>
      </c>
    </row>
    <row r="20" spans="1:148" x14ac:dyDescent="0.25">
      <c r="A20" t="s">
        <v>445</v>
      </c>
      <c r="B20" s="1" t="s">
        <v>138</v>
      </c>
      <c r="C20" t="str">
        <f t="shared" ca="1" si="1"/>
        <v>BCR2</v>
      </c>
      <c r="D20" t="str">
        <f t="shared" ca="1" si="2"/>
        <v>Bear Creek #2</v>
      </c>
      <c r="E20" s="51">
        <v>11331.1707222</v>
      </c>
      <c r="F20" s="51">
        <v>11684.345850399999</v>
      </c>
      <c r="G20" s="51">
        <v>9879.9517027999991</v>
      </c>
      <c r="H20" s="51">
        <v>6117.1023619999996</v>
      </c>
      <c r="I20" s="51">
        <v>7817.1796000000004</v>
      </c>
      <c r="J20" s="51">
        <v>11283.4353672</v>
      </c>
      <c r="K20" s="51">
        <v>12461.4188049</v>
      </c>
      <c r="L20" s="51">
        <v>13831.199135700001</v>
      </c>
      <c r="M20" s="51">
        <v>11066.5445654</v>
      </c>
      <c r="N20" s="51">
        <v>11515.235193799999</v>
      </c>
      <c r="O20" s="51">
        <v>10842.990420300001</v>
      </c>
      <c r="P20" s="51">
        <v>9232.4483464999994</v>
      </c>
      <c r="Q20" s="32">
        <v>1072042.3400000001</v>
      </c>
      <c r="R20" s="32">
        <v>1760956.1</v>
      </c>
      <c r="S20" s="32">
        <v>485589.22</v>
      </c>
      <c r="T20" s="32">
        <v>400565.78</v>
      </c>
      <c r="U20" s="32">
        <v>275261.76</v>
      </c>
      <c r="V20" s="32">
        <v>991379.18</v>
      </c>
      <c r="W20" s="32">
        <v>1065583.43</v>
      </c>
      <c r="X20" s="32">
        <v>2235751.96</v>
      </c>
      <c r="Y20" s="32">
        <v>1489407.02</v>
      </c>
      <c r="Z20" s="32">
        <v>1080330.3500000001</v>
      </c>
      <c r="AA20" s="32">
        <v>1543785.49</v>
      </c>
      <c r="AB20" s="32">
        <v>560267.14</v>
      </c>
      <c r="AC20" s="2">
        <v>-1.76</v>
      </c>
      <c r="AD20" s="2">
        <v>-1.76</v>
      </c>
      <c r="AE20" s="2">
        <v>-1.76</v>
      </c>
      <c r="AF20" s="2">
        <v>-1.76</v>
      </c>
      <c r="AG20" s="2">
        <v>-1.76</v>
      </c>
      <c r="AH20" s="2">
        <v>-1.76</v>
      </c>
      <c r="AI20" s="2">
        <v>-0.76</v>
      </c>
      <c r="AJ20" s="2">
        <v>-0.76</v>
      </c>
      <c r="AK20" s="2">
        <v>-0.76</v>
      </c>
      <c r="AL20" s="2">
        <v>-0.76</v>
      </c>
      <c r="AM20" s="2">
        <v>-0.76</v>
      </c>
      <c r="AN20" s="2">
        <v>-0.76</v>
      </c>
      <c r="AO20" s="33">
        <v>-18867.95</v>
      </c>
      <c r="AP20" s="33">
        <v>-30992.83</v>
      </c>
      <c r="AQ20" s="33">
        <v>-8546.3700000000008</v>
      </c>
      <c r="AR20" s="33">
        <v>-7049.96</v>
      </c>
      <c r="AS20" s="33">
        <v>-4844.6099999999997</v>
      </c>
      <c r="AT20" s="33">
        <v>-17448.27</v>
      </c>
      <c r="AU20" s="33">
        <v>-8098.43</v>
      </c>
      <c r="AV20" s="33">
        <v>-16991.71</v>
      </c>
      <c r="AW20" s="33">
        <v>-11319.49</v>
      </c>
      <c r="AX20" s="33">
        <v>-8210.51</v>
      </c>
      <c r="AY20" s="33">
        <v>-11732.77</v>
      </c>
      <c r="AZ20" s="33">
        <v>-4258.03</v>
      </c>
      <c r="BA20" s="31">
        <f t="shared" si="3"/>
        <v>-428.82</v>
      </c>
      <c r="BB20" s="31">
        <f t="shared" si="3"/>
        <v>-704.38</v>
      </c>
      <c r="BC20" s="31">
        <f t="shared" si="3"/>
        <v>-194.24</v>
      </c>
      <c r="BD20" s="31">
        <f t="shared" si="3"/>
        <v>2323.2800000000002</v>
      </c>
      <c r="BE20" s="31">
        <f t="shared" si="3"/>
        <v>1596.52</v>
      </c>
      <c r="BF20" s="31">
        <f t="shared" si="3"/>
        <v>5750</v>
      </c>
      <c r="BG20" s="31">
        <f t="shared" si="3"/>
        <v>745.91</v>
      </c>
      <c r="BH20" s="31">
        <f t="shared" si="3"/>
        <v>1565.03</v>
      </c>
      <c r="BI20" s="31">
        <f t="shared" si="3"/>
        <v>1042.58</v>
      </c>
      <c r="BJ20" s="31">
        <f t="shared" si="3"/>
        <v>-3240.99</v>
      </c>
      <c r="BK20" s="31">
        <f t="shared" si="3"/>
        <v>-4631.3599999999997</v>
      </c>
      <c r="BL20" s="31">
        <f t="shared" si="3"/>
        <v>-1680.8</v>
      </c>
      <c r="BM20" s="6">
        <f t="shared" ca="1" si="4"/>
        <v>-0.1024</v>
      </c>
      <c r="BN20" s="6">
        <f t="shared" ca="1" si="4"/>
        <v>-0.1024</v>
      </c>
      <c r="BO20" s="6">
        <f t="shared" ca="1" si="4"/>
        <v>-0.1024</v>
      </c>
      <c r="BP20" s="6">
        <f t="shared" ca="1" si="4"/>
        <v>-0.1024</v>
      </c>
      <c r="BQ20" s="6">
        <f t="shared" ca="1" si="4"/>
        <v>-0.1024</v>
      </c>
      <c r="BR20" s="6">
        <f t="shared" ca="1" si="4"/>
        <v>-0.1024</v>
      </c>
      <c r="BS20" s="6">
        <f t="shared" ca="1" si="4"/>
        <v>-0.1024</v>
      </c>
      <c r="BT20" s="6">
        <f t="shared" ca="1" si="4"/>
        <v>-0.1024</v>
      </c>
      <c r="BU20" s="6">
        <f t="shared" ca="1" si="4"/>
        <v>-0.1024</v>
      </c>
      <c r="BV20" s="6">
        <f t="shared" ca="1" si="4"/>
        <v>-0.1024</v>
      </c>
      <c r="BW20" s="6">
        <f t="shared" ca="1" si="4"/>
        <v>-0.1024</v>
      </c>
      <c r="BX20" s="6">
        <f t="shared" ca="1" si="4"/>
        <v>-0.1024</v>
      </c>
      <c r="BY20" s="31">
        <f t="shared" ca="1" si="5"/>
        <v>-109777.14</v>
      </c>
      <c r="BZ20" s="31">
        <f t="shared" ca="1" si="5"/>
        <v>-180321.9</v>
      </c>
      <c r="CA20" s="31">
        <f t="shared" ca="1" si="5"/>
        <v>-49724.34</v>
      </c>
      <c r="CB20" s="31">
        <f t="shared" ca="1" si="5"/>
        <v>-41017.94</v>
      </c>
      <c r="CC20" s="31">
        <f t="shared" ca="1" si="5"/>
        <v>-28186.799999999999</v>
      </c>
      <c r="CD20" s="31">
        <f t="shared" ca="1" si="5"/>
        <v>-101517.23</v>
      </c>
      <c r="CE20" s="31">
        <f t="shared" ca="1" si="5"/>
        <v>-109115.74</v>
      </c>
      <c r="CF20" s="31">
        <f t="shared" ca="1" si="5"/>
        <v>-228941</v>
      </c>
      <c r="CG20" s="31">
        <f t="shared" ca="1" si="5"/>
        <v>-152515.28</v>
      </c>
      <c r="CH20" s="31">
        <f t="shared" ca="1" si="5"/>
        <v>-110625.83</v>
      </c>
      <c r="CI20" s="31">
        <f t="shared" ca="1" si="5"/>
        <v>-158083.63</v>
      </c>
      <c r="CJ20" s="31">
        <f t="shared" ca="1" si="5"/>
        <v>-57371.360000000001</v>
      </c>
      <c r="CK20" s="32">
        <f t="shared" ca="1" si="6"/>
        <v>1715.27</v>
      </c>
      <c r="CL20" s="32">
        <f t="shared" ca="1" si="6"/>
        <v>2817.53</v>
      </c>
      <c r="CM20" s="32">
        <f t="shared" ca="1" si="6"/>
        <v>776.94</v>
      </c>
      <c r="CN20" s="32">
        <f t="shared" ca="1" si="6"/>
        <v>640.91</v>
      </c>
      <c r="CO20" s="32">
        <f t="shared" ca="1" si="6"/>
        <v>440.42</v>
      </c>
      <c r="CP20" s="32">
        <f t="shared" ca="1" si="6"/>
        <v>1586.21</v>
      </c>
      <c r="CQ20" s="32">
        <f t="shared" ca="1" si="6"/>
        <v>1704.93</v>
      </c>
      <c r="CR20" s="32">
        <f t="shared" ca="1" si="6"/>
        <v>3577.2</v>
      </c>
      <c r="CS20" s="32">
        <f t="shared" ca="1" si="6"/>
        <v>2383.0500000000002</v>
      </c>
      <c r="CT20" s="32">
        <f t="shared" ca="1" si="6"/>
        <v>1728.53</v>
      </c>
      <c r="CU20" s="32">
        <f t="shared" ca="1" si="6"/>
        <v>2470.06</v>
      </c>
      <c r="CV20" s="32">
        <f t="shared" ca="1" si="6"/>
        <v>896.43</v>
      </c>
      <c r="CW20" s="31">
        <f t="shared" ca="1" si="14"/>
        <v>-88765.099999999991</v>
      </c>
      <c r="CX20" s="31">
        <f t="shared" ca="1" si="14"/>
        <v>-145807.15999999997</v>
      </c>
      <c r="CY20" s="31">
        <f t="shared" ca="1" si="14"/>
        <v>-40206.789999999994</v>
      </c>
      <c r="CZ20" s="31">
        <f t="shared" ca="1" si="14"/>
        <v>-35650.35</v>
      </c>
      <c r="DA20" s="31">
        <f t="shared" ca="1" si="14"/>
        <v>-24498.29</v>
      </c>
      <c r="DB20" s="31">
        <f t="shared" ca="1" si="14"/>
        <v>-88232.749999999985</v>
      </c>
      <c r="DC20" s="31">
        <f t="shared" ca="1" si="14"/>
        <v>-100058.29000000001</v>
      </c>
      <c r="DD20" s="31">
        <f t="shared" ca="1" si="14"/>
        <v>-209937.12</v>
      </c>
      <c r="DE20" s="31">
        <f t="shared" ca="1" si="14"/>
        <v>-139855.32</v>
      </c>
      <c r="DF20" s="31">
        <f t="shared" ca="1" si="14"/>
        <v>-97445.8</v>
      </c>
      <c r="DG20" s="31">
        <f t="shared" ca="1" si="14"/>
        <v>-139249.44000000003</v>
      </c>
      <c r="DH20" s="31">
        <f t="shared" ca="1" si="14"/>
        <v>-50536.1</v>
      </c>
      <c r="DI20" s="32">
        <f t="shared" ca="1" si="11"/>
        <v>-4438.26</v>
      </c>
      <c r="DJ20" s="32">
        <f t="shared" ca="1" si="8"/>
        <v>-7290.36</v>
      </c>
      <c r="DK20" s="32">
        <f t="shared" ca="1" si="8"/>
        <v>-2010.34</v>
      </c>
      <c r="DL20" s="32">
        <f t="shared" ca="1" si="8"/>
        <v>-1782.52</v>
      </c>
      <c r="DM20" s="32">
        <f t="shared" ca="1" si="8"/>
        <v>-1224.9100000000001</v>
      </c>
      <c r="DN20" s="32">
        <f t="shared" ca="1" si="8"/>
        <v>-4411.6400000000003</v>
      </c>
      <c r="DO20" s="32">
        <f t="shared" ca="1" si="8"/>
        <v>-5002.91</v>
      </c>
      <c r="DP20" s="32">
        <f t="shared" ca="1" si="8"/>
        <v>-10496.86</v>
      </c>
      <c r="DQ20" s="32">
        <f t="shared" ca="1" si="8"/>
        <v>-6992.77</v>
      </c>
      <c r="DR20" s="32">
        <f t="shared" ca="1" si="8"/>
        <v>-4872.29</v>
      </c>
      <c r="DS20" s="32">
        <f t="shared" ca="1" si="8"/>
        <v>-6962.47</v>
      </c>
      <c r="DT20" s="32">
        <f t="shared" ca="1" si="8"/>
        <v>-2526.81</v>
      </c>
      <c r="DU20" s="31">
        <f t="shared" ca="1" si="12"/>
        <v>-24171.37</v>
      </c>
      <c r="DV20" s="31">
        <f t="shared" ca="1" si="9"/>
        <v>-39363.79</v>
      </c>
      <c r="DW20" s="31">
        <f t="shared" ca="1" si="9"/>
        <v>-10769.87</v>
      </c>
      <c r="DX20" s="31">
        <f t="shared" ca="1" si="9"/>
        <v>-9466.11</v>
      </c>
      <c r="DY20" s="31">
        <f t="shared" ca="1" si="9"/>
        <v>-6449.57</v>
      </c>
      <c r="DZ20" s="31">
        <f t="shared" ca="1" si="9"/>
        <v>-23022.61</v>
      </c>
      <c r="EA20" s="31">
        <f t="shared" ca="1" si="9"/>
        <v>-25882.1</v>
      </c>
      <c r="EB20" s="31">
        <f t="shared" ca="1" si="9"/>
        <v>-53814.14</v>
      </c>
      <c r="EC20" s="31">
        <f t="shared" ca="1" si="9"/>
        <v>-35523.1</v>
      </c>
      <c r="ED20" s="31">
        <f t="shared" ca="1" si="9"/>
        <v>-24530.880000000001</v>
      </c>
      <c r="EE20" s="31">
        <f t="shared" ca="1" si="9"/>
        <v>-34729.24</v>
      </c>
      <c r="EF20" s="31">
        <f t="shared" ca="1" si="9"/>
        <v>-12489.63</v>
      </c>
      <c r="EG20" s="32">
        <f t="shared" ca="1" si="13"/>
        <v>-117374.72999999998</v>
      </c>
      <c r="EH20" s="32">
        <f t="shared" ca="1" si="10"/>
        <v>-192461.30999999997</v>
      </c>
      <c r="EI20" s="32">
        <f t="shared" ca="1" si="10"/>
        <v>-52986.999999999993</v>
      </c>
      <c r="EJ20" s="32">
        <f t="shared" ca="1" si="10"/>
        <v>-46898.979999999996</v>
      </c>
      <c r="EK20" s="32">
        <f t="shared" ca="1" si="10"/>
        <v>-32172.77</v>
      </c>
      <c r="EL20" s="32">
        <f t="shared" ca="1" si="10"/>
        <v>-115666.99999999999</v>
      </c>
      <c r="EM20" s="32">
        <f t="shared" ca="1" si="10"/>
        <v>-130943.30000000002</v>
      </c>
      <c r="EN20" s="32">
        <f t="shared" ca="1" si="10"/>
        <v>-274248.12</v>
      </c>
      <c r="EO20" s="32">
        <f t="shared" ca="1" si="10"/>
        <v>-182371.19</v>
      </c>
      <c r="EP20" s="32">
        <f t="shared" ca="1" si="10"/>
        <v>-126848.97</v>
      </c>
      <c r="EQ20" s="32">
        <f t="shared" ca="1" si="10"/>
        <v>-180941.15000000002</v>
      </c>
      <c r="ER20" s="32">
        <f t="shared" ca="1" si="10"/>
        <v>-65552.539999999994</v>
      </c>
    </row>
    <row r="21" spans="1:148" x14ac:dyDescent="0.25">
      <c r="A21" t="s">
        <v>445</v>
      </c>
      <c r="B21" s="1" t="s">
        <v>139</v>
      </c>
      <c r="C21" t="str">
        <f t="shared" ca="1" si="1"/>
        <v>BCRK</v>
      </c>
      <c r="D21" t="str">
        <f t="shared" ca="1" si="2"/>
        <v>Bear Creek #1</v>
      </c>
      <c r="E21" s="51">
        <v>17621.198577800002</v>
      </c>
      <c r="F21" s="51">
        <v>20469.3325496</v>
      </c>
      <c r="G21" s="51">
        <v>10455.849197199999</v>
      </c>
      <c r="H21" s="51">
        <v>3938.9458380000001</v>
      </c>
      <c r="I21" s="51">
        <v>0</v>
      </c>
      <c r="J21" s="51">
        <v>995.64433280000003</v>
      </c>
      <c r="K21" s="51">
        <v>5653.3630950999996</v>
      </c>
      <c r="L21" s="51">
        <v>9351.1852643000002</v>
      </c>
      <c r="M21" s="51">
        <v>3115.5943345999999</v>
      </c>
      <c r="N21" s="51">
        <v>7067.5875061999996</v>
      </c>
      <c r="O21" s="51">
        <v>10267.979079700001</v>
      </c>
      <c r="P21" s="51">
        <v>1675.3443534999999</v>
      </c>
      <c r="Q21" s="32">
        <v>1996556.19</v>
      </c>
      <c r="R21" s="32">
        <v>3756359.56</v>
      </c>
      <c r="S21" s="32">
        <v>531566.07999999996</v>
      </c>
      <c r="T21" s="32">
        <v>120137.25</v>
      </c>
      <c r="U21" s="32">
        <v>0</v>
      </c>
      <c r="V21" s="32">
        <v>379310.59</v>
      </c>
      <c r="W21" s="32">
        <v>1196518.53</v>
      </c>
      <c r="X21" s="32">
        <v>2951431.95</v>
      </c>
      <c r="Y21" s="32">
        <v>1352565.2</v>
      </c>
      <c r="Z21" s="32">
        <v>1269417.74</v>
      </c>
      <c r="AA21" s="32">
        <v>2222506.9500000002</v>
      </c>
      <c r="AB21" s="32">
        <v>390740.46</v>
      </c>
      <c r="AC21" s="2">
        <v>-1.76</v>
      </c>
      <c r="AD21" s="2">
        <v>-1.76</v>
      </c>
      <c r="AE21" s="2">
        <v>-1.76</v>
      </c>
      <c r="AF21" s="2">
        <v>-1.76</v>
      </c>
      <c r="AG21" s="2">
        <v>-1.76</v>
      </c>
      <c r="AH21" s="2">
        <v>-1.76</v>
      </c>
      <c r="AI21" s="2">
        <v>-0.76</v>
      </c>
      <c r="AJ21" s="2">
        <v>-0.76</v>
      </c>
      <c r="AK21" s="2">
        <v>-0.76</v>
      </c>
      <c r="AL21" s="2">
        <v>-0.76</v>
      </c>
      <c r="AM21" s="2">
        <v>-0.76</v>
      </c>
      <c r="AN21" s="2">
        <v>-0.76</v>
      </c>
      <c r="AO21" s="33">
        <v>-35139.39</v>
      </c>
      <c r="AP21" s="33">
        <v>-66111.929999999993</v>
      </c>
      <c r="AQ21" s="33">
        <v>-9355.56</v>
      </c>
      <c r="AR21" s="33">
        <v>-2114.42</v>
      </c>
      <c r="AS21" s="33">
        <v>0</v>
      </c>
      <c r="AT21" s="33">
        <v>-6675.87</v>
      </c>
      <c r="AU21" s="33">
        <v>-9093.5400000000009</v>
      </c>
      <c r="AV21" s="33">
        <v>-22430.880000000001</v>
      </c>
      <c r="AW21" s="33">
        <v>-10279.5</v>
      </c>
      <c r="AX21" s="33">
        <v>-9647.57</v>
      </c>
      <c r="AY21" s="33">
        <v>-16891.05</v>
      </c>
      <c r="AZ21" s="33">
        <v>-2969.63</v>
      </c>
      <c r="BA21" s="31">
        <f t="shared" ref="BA21:BL42" si="15">ROUND(Q21*BA$3,2)</f>
        <v>-798.62</v>
      </c>
      <c r="BB21" s="31">
        <f t="shared" si="15"/>
        <v>-1502.54</v>
      </c>
      <c r="BC21" s="31">
        <f t="shared" si="15"/>
        <v>-212.63</v>
      </c>
      <c r="BD21" s="31">
        <f t="shared" si="15"/>
        <v>696.8</v>
      </c>
      <c r="BE21" s="31">
        <f t="shared" si="15"/>
        <v>0</v>
      </c>
      <c r="BF21" s="31">
        <f t="shared" si="15"/>
        <v>2200</v>
      </c>
      <c r="BG21" s="31">
        <f t="shared" si="15"/>
        <v>837.56</v>
      </c>
      <c r="BH21" s="31">
        <f t="shared" si="15"/>
        <v>2066</v>
      </c>
      <c r="BI21" s="31">
        <f t="shared" si="15"/>
        <v>946.8</v>
      </c>
      <c r="BJ21" s="31">
        <f t="shared" si="15"/>
        <v>-3808.25</v>
      </c>
      <c r="BK21" s="31">
        <f t="shared" si="15"/>
        <v>-6667.52</v>
      </c>
      <c r="BL21" s="31">
        <f t="shared" si="15"/>
        <v>-1172.22</v>
      </c>
      <c r="BM21" s="6">
        <f t="shared" ref="BM21:BX42" ca="1" si="16">VLOOKUP($C21,LossFactorLookup,3,FALSE)</f>
        <v>-7.3499999999999996E-2</v>
      </c>
      <c r="BN21" s="6">
        <f t="shared" ca="1" si="16"/>
        <v>-7.3499999999999996E-2</v>
      </c>
      <c r="BO21" s="6">
        <f t="shared" ca="1" si="16"/>
        <v>-7.3499999999999996E-2</v>
      </c>
      <c r="BP21" s="6">
        <f t="shared" ca="1" si="16"/>
        <v>-7.3499999999999996E-2</v>
      </c>
      <c r="BQ21" s="6">
        <f t="shared" ca="1" si="16"/>
        <v>-7.3499999999999996E-2</v>
      </c>
      <c r="BR21" s="6">
        <f t="shared" ca="1" si="16"/>
        <v>-7.3499999999999996E-2</v>
      </c>
      <c r="BS21" s="6">
        <f t="shared" ca="1" si="16"/>
        <v>-7.3499999999999996E-2</v>
      </c>
      <c r="BT21" s="6">
        <f t="shared" ca="1" si="16"/>
        <v>-7.3499999999999996E-2</v>
      </c>
      <c r="BU21" s="6">
        <f t="shared" ca="1" si="16"/>
        <v>-7.3499999999999996E-2</v>
      </c>
      <c r="BV21" s="6">
        <f t="shared" ca="1" si="16"/>
        <v>-7.3499999999999996E-2</v>
      </c>
      <c r="BW21" s="6">
        <f t="shared" ca="1" si="16"/>
        <v>-7.3499999999999996E-2</v>
      </c>
      <c r="BX21" s="6">
        <f t="shared" ca="1" si="16"/>
        <v>-7.3499999999999996E-2</v>
      </c>
      <c r="BY21" s="31">
        <f t="shared" ca="1" si="5"/>
        <v>-146746.88</v>
      </c>
      <c r="BZ21" s="31">
        <f t="shared" ca="1" si="5"/>
        <v>-276092.43</v>
      </c>
      <c r="CA21" s="31">
        <f t="shared" ca="1" si="5"/>
        <v>-39070.11</v>
      </c>
      <c r="CB21" s="31">
        <f t="shared" ca="1" si="5"/>
        <v>-8830.09</v>
      </c>
      <c r="CC21" s="31">
        <f t="shared" ca="1" si="5"/>
        <v>0</v>
      </c>
      <c r="CD21" s="31">
        <f t="shared" ca="1" si="5"/>
        <v>-27879.33</v>
      </c>
      <c r="CE21" s="31">
        <f t="shared" ca="1" si="5"/>
        <v>-87944.11</v>
      </c>
      <c r="CF21" s="31">
        <f t="shared" ca="1" si="5"/>
        <v>-216930.25</v>
      </c>
      <c r="CG21" s="31">
        <f t="shared" ca="1" si="5"/>
        <v>-99413.54</v>
      </c>
      <c r="CH21" s="31">
        <f t="shared" ca="1" si="5"/>
        <v>-93302.2</v>
      </c>
      <c r="CI21" s="31">
        <f t="shared" ca="1" si="5"/>
        <v>-163354.26</v>
      </c>
      <c r="CJ21" s="31">
        <f t="shared" ca="1" si="5"/>
        <v>-28719.42</v>
      </c>
      <c r="CK21" s="32">
        <f t="shared" ref="CK21:CV42" ca="1" si="17">ROUND(Q21*$CV$3,2)</f>
        <v>3194.49</v>
      </c>
      <c r="CL21" s="32">
        <f t="shared" ca="1" si="17"/>
        <v>6010.18</v>
      </c>
      <c r="CM21" s="32">
        <f t="shared" ca="1" si="17"/>
        <v>850.51</v>
      </c>
      <c r="CN21" s="32">
        <f t="shared" ca="1" si="17"/>
        <v>192.22</v>
      </c>
      <c r="CO21" s="32">
        <f t="shared" ca="1" si="17"/>
        <v>0</v>
      </c>
      <c r="CP21" s="32">
        <f t="shared" ca="1" si="17"/>
        <v>606.9</v>
      </c>
      <c r="CQ21" s="32">
        <f t="shared" ca="1" si="17"/>
        <v>1914.43</v>
      </c>
      <c r="CR21" s="32">
        <f t="shared" ca="1" si="17"/>
        <v>4722.29</v>
      </c>
      <c r="CS21" s="32">
        <f t="shared" ca="1" si="17"/>
        <v>2164.1</v>
      </c>
      <c r="CT21" s="32">
        <f t="shared" ca="1" si="17"/>
        <v>2031.07</v>
      </c>
      <c r="CU21" s="32">
        <f t="shared" ca="1" si="17"/>
        <v>3556.01</v>
      </c>
      <c r="CV21" s="32">
        <f t="shared" ca="1" si="17"/>
        <v>625.17999999999995</v>
      </c>
      <c r="CW21" s="31">
        <f t="shared" ca="1" si="14"/>
        <v>-107614.38000000002</v>
      </c>
      <c r="CX21" s="31">
        <f t="shared" ca="1" si="14"/>
        <v>-202467.78</v>
      </c>
      <c r="CY21" s="31">
        <f t="shared" ca="1" si="14"/>
        <v>-28651.41</v>
      </c>
      <c r="CZ21" s="31">
        <f t="shared" ca="1" si="14"/>
        <v>-7220.2500000000009</v>
      </c>
      <c r="DA21" s="31">
        <f t="shared" ca="1" si="14"/>
        <v>0</v>
      </c>
      <c r="DB21" s="31">
        <f t="shared" ca="1" si="14"/>
        <v>-22796.560000000001</v>
      </c>
      <c r="DC21" s="31">
        <f t="shared" ca="1" si="14"/>
        <v>-77773.700000000012</v>
      </c>
      <c r="DD21" s="31">
        <f t="shared" ca="1" si="14"/>
        <v>-191843.08</v>
      </c>
      <c r="DE21" s="31">
        <f t="shared" ca="1" si="14"/>
        <v>-87916.739999999991</v>
      </c>
      <c r="DF21" s="31">
        <f t="shared" ca="1" si="14"/>
        <v>-77815.31</v>
      </c>
      <c r="DG21" s="31">
        <f t="shared" ca="1" si="14"/>
        <v>-136239.68000000002</v>
      </c>
      <c r="DH21" s="31">
        <f t="shared" ca="1" si="14"/>
        <v>-23952.389999999996</v>
      </c>
      <c r="DI21" s="32">
        <f t="shared" ca="1" si="11"/>
        <v>-5380.72</v>
      </c>
      <c r="DJ21" s="32">
        <f t="shared" ca="1" si="11"/>
        <v>-10123.39</v>
      </c>
      <c r="DK21" s="32">
        <f t="shared" ca="1" si="11"/>
        <v>-1432.57</v>
      </c>
      <c r="DL21" s="32">
        <f t="shared" ca="1" si="11"/>
        <v>-361.01</v>
      </c>
      <c r="DM21" s="32">
        <f t="shared" ca="1" si="11"/>
        <v>0</v>
      </c>
      <c r="DN21" s="32">
        <f t="shared" ca="1" si="11"/>
        <v>-1139.83</v>
      </c>
      <c r="DO21" s="32">
        <f t="shared" ca="1" si="11"/>
        <v>-3888.69</v>
      </c>
      <c r="DP21" s="32">
        <f t="shared" ca="1" si="11"/>
        <v>-9592.15</v>
      </c>
      <c r="DQ21" s="32">
        <f t="shared" ca="1" si="11"/>
        <v>-4395.84</v>
      </c>
      <c r="DR21" s="32">
        <f t="shared" ca="1" si="11"/>
        <v>-3890.77</v>
      </c>
      <c r="DS21" s="32">
        <f t="shared" ca="1" si="11"/>
        <v>-6811.98</v>
      </c>
      <c r="DT21" s="32">
        <f t="shared" ca="1" si="11"/>
        <v>-1197.6199999999999</v>
      </c>
      <c r="DU21" s="31">
        <f t="shared" ca="1" si="12"/>
        <v>-29304.17</v>
      </c>
      <c r="DV21" s="31">
        <f t="shared" ca="1" si="12"/>
        <v>-54660.54</v>
      </c>
      <c r="DW21" s="31">
        <f t="shared" ca="1" si="12"/>
        <v>-7674.62</v>
      </c>
      <c r="DX21" s="31">
        <f t="shared" ca="1" si="12"/>
        <v>-1917.17</v>
      </c>
      <c r="DY21" s="31">
        <f t="shared" ca="1" si="12"/>
        <v>0</v>
      </c>
      <c r="DZ21" s="31">
        <f t="shared" ca="1" si="12"/>
        <v>-5948.32</v>
      </c>
      <c r="EA21" s="31">
        <f t="shared" ca="1" si="12"/>
        <v>-20117.740000000002</v>
      </c>
      <c r="EB21" s="31">
        <f t="shared" ca="1" si="12"/>
        <v>-49176.01</v>
      </c>
      <c r="EC21" s="31">
        <f t="shared" ca="1" si="12"/>
        <v>-22330.76</v>
      </c>
      <c r="ED21" s="31">
        <f t="shared" ca="1" si="12"/>
        <v>-19589.12</v>
      </c>
      <c r="EE21" s="31">
        <f t="shared" ca="1" si="12"/>
        <v>-33978.589999999997</v>
      </c>
      <c r="EF21" s="31">
        <f t="shared" ca="1" si="12"/>
        <v>-5919.66</v>
      </c>
      <c r="EG21" s="32">
        <f t="shared" ca="1" si="13"/>
        <v>-142299.27000000002</v>
      </c>
      <c r="EH21" s="32">
        <f t="shared" ca="1" si="13"/>
        <v>-267251.70999999996</v>
      </c>
      <c r="EI21" s="32">
        <f t="shared" ca="1" si="13"/>
        <v>-37758.6</v>
      </c>
      <c r="EJ21" s="32">
        <f t="shared" ca="1" si="13"/>
        <v>-9498.43</v>
      </c>
      <c r="EK21" s="32">
        <f t="shared" ca="1" si="13"/>
        <v>0</v>
      </c>
      <c r="EL21" s="32">
        <f t="shared" ca="1" si="13"/>
        <v>-29884.71</v>
      </c>
      <c r="EM21" s="32">
        <f t="shared" ca="1" si="13"/>
        <v>-101780.13000000002</v>
      </c>
      <c r="EN21" s="32">
        <f t="shared" ca="1" si="13"/>
        <v>-250611.24</v>
      </c>
      <c r="EO21" s="32">
        <f t="shared" ca="1" si="13"/>
        <v>-114643.33999999998</v>
      </c>
      <c r="EP21" s="32">
        <f t="shared" ca="1" si="13"/>
        <v>-101295.2</v>
      </c>
      <c r="EQ21" s="32">
        <f t="shared" ca="1" si="13"/>
        <v>-177030.25000000003</v>
      </c>
      <c r="ER21" s="32">
        <f t="shared" ca="1" si="13"/>
        <v>-31069.669999999995</v>
      </c>
    </row>
    <row r="22" spans="1:148" x14ac:dyDescent="0.25">
      <c r="A22" t="s">
        <v>444</v>
      </c>
      <c r="B22" s="1" t="s">
        <v>123</v>
      </c>
      <c r="C22" t="str">
        <f t="shared" ca="1" si="1"/>
        <v>BIG</v>
      </c>
      <c r="D22" t="str">
        <f t="shared" ca="1" si="2"/>
        <v>Bighorn Hydro Facility</v>
      </c>
      <c r="E22" s="51">
        <v>26328.030835000001</v>
      </c>
      <c r="F22" s="51">
        <v>24095.224115199999</v>
      </c>
      <c r="G22" s="51">
        <v>31590.657603</v>
      </c>
      <c r="H22" s="51">
        <v>30252.869828999999</v>
      </c>
      <c r="I22" s="51">
        <v>26815.612371700001</v>
      </c>
      <c r="J22" s="51">
        <v>30403.140855000001</v>
      </c>
      <c r="K22" s="51">
        <v>36233.193163000004</v>
      </c>
      <c r="L22" s="51">
        <v>33236.558410999998</v>
      </c>
      <c r="M22" s="51">
        <v>28093.4236399</v>
      </c>
      <c r="N22" s="51">
        <v>30445.207508</v>
      </c>
      <c r="O22" s="51">
        <v>31562.786604000001</v>
      </c>
      <c r="P22" s="51">
        <v>36201.991903000002</v>
      </c>
      <c r="Q22" s="32">
        <v>1957726.99</v>
      </c>
      <c r="R22" s="32">
        <v>3487230.43</v>
      </c>
      <c r="S22" s="32">
        <v>1656902.59</v>
      </c>
      <c r="T22" s="32">
        <v>1675751.45</v>
      </c>
      <c r="U22" s="32">
        <v>958948.86</v>
      </c>
      <c r="V22" s="32">
        <v>2382334.2599999998</v>
      </c>
      <c r="W22" s="32">
        <v>2712330.27</v>
      </c>
      <c r="X22" s="32">
        <v>4993953.3899999997</v>
      </c>
      <c r="Y22" s="32">
        <v>2851624.7</v>
      </c>
      <c r="Z22" s="32">
        <v>2558891.91</v>
      </c>
      <c r="AA22" s="32">
        <v>4249217.42</v>
      </c>
      <c r="AB22" s="32">
        <v>2186813.71</v>
      </c>
      <c r="AC22" s="2">
        <v>1.6</v>
      </c>
      <c r="AD22" s="2">
        <v>1.6</v>
      </c>
      <c r="AE22" s="2">
        <v>1.6</v>
      </c>
      <c r="AF22" s="2">
        <v>1.6</v>
      </c>
      <c r="AG22" s="2">
        <v>1.6</v>
      </c>
      <c r="AH22" s="2">
        <v>1.6</v>
      </c>
      <c r="AI22" s="2">
        <v>2.64</v>
      </c>
      <c r="AJ22" s="2">
        <v>2.64</v>
      </c>
      <c r="AK22" s="2">
        <v>2.64</v>
      </c>
      <c r="AL22" s="2">
        <v>2.64</v>
      </c>
      <c r="AM22" s="2">
        <v>2.64</v>
      </c>
      <c r="AN22" s="2">
        <v>2.64</v>
      </c>
      <c r="AO22" s="33">
        <v>31323.63</v>
      </c>
      <c r="AP22" s="33">
        <v>55795.69</v>
      </c>
      <c r="AQ22" s="33">
        <v>26510.44</v>
      </c>
      <c r="AR22" s="33">
        <v>26812.02</v>
      </c>
      <c r="AS22" s="33">
        <v>15343.18</v>
      </c>
      <c r="AT22" s="33">
        <v>38117.35</v>
      </c>
      <c r="AU22" s="33">
        <v>71605.52</v>
      </c>
      <c r="AV22" s="33">
        <v>131840.37</v>
      </c>
      <c r="AW22" s="33">
        <v>75282.89</v>
      </c>
      <c r="AX22" s="33">
        <v>67554.75</v>
      </c>
      <c r="AY22" s="33">
        <v>112179.34</v>
      </c>
      <c r="AZ22" s="33">
        <v>57731.88</v>
      </c>
      <c r="BA22" s="31">
        <f t="shared" si="15"/>
        <v>-783.09</v>
      </c>
      <c r="BB22" s="31">
        <f t="shared" si="15"/>
        <v>-1394.89</v>
      </c>
      <c r="BC22" s="31">
        <f t="shared" si="15"/>
        <v>-662.76</v>
      </c>
      <c r="BD22" s="31">
        <f t="shared" si="15"/>
        <v>9719.36</v>
      </c>
      <c r="BE22" s="31">
        <f t="shared" si="15"/>
        <v>5561.9</v>
      </c>
      <c r="BF22" s="31">
        <f t="shared" si="15"/>
        <v>13817.54</v>
      </c>
      <c r="BG22" s="31">
        <f t="shared" si="15"/>
        <v>1898.63</v>
      </c>
      <c r="BH22" s="31">
        <f t="shared" si="15"/>
        <v>3495.77</v>
      </c>
      <c r="BI22" s="31">
        <f t="shared" si="15"/>
        <v>1996.14</v>
      </c>
      <c r="BJ22" s="31">
        <f t="shared" si="15"/>
        <v>-7676.68</v>
      </c>
      <c r="BK22" s="31">
        <f t="shared" si="15"/>
        <v>-12747.65</v>
      </c>
      <c r="BL22" s="31">
        <f t="shared" si="15"/>
        <v>-6560.44</v>
      </c>
      <c r="BM22" s="6">
        <f t="shared" ca="1" si="16"/>
        <v>-1.06E-2</v>
      </c>
      <c r="BN22" s="6">
        <f t="shared" ca="1" si="16"/>
        <v>-1.06E-2</v>
      </c>
      <c r="BO22" s="6">
        <f t="shared" ca="1" si="16"/>
        <v>-1.06E-2</v>
      </c>
      <c r="BP22" s="6">
        <f t="shared" ca="1" si="16"/>
        <v>-1.06E-2</v>
      </c>
      <c r="BQ22" s="6">
        <f t="shared" ca="1" si="16"/>
        <v>-1.06E-2</v>
      </c>
      <c r="BR22" s="6">
        <f t="shared" ca="1" si="16"/>
        <v>-1.06E-2</v>
      </c>
      <c r="BS22" s="6">
        <f t="shared" ca="1" si="16"/>
        <v>-1.06E-2</v>
      </c>
      <c r="BT22" s="6">
        <f t="shared" ca="1" si="16"/>
        <v>-1.06E-2</v>
      </c>
      <c r="BU22" s="6">
        <f t="shared" ca="1" si="16"/>
        <v>-1.06E-2</v>
      </c>
      <c r="BV22" s="6">
        <f t="shared" ca="1" si="16"/>
        <v>-1.06E-2</v>
      </c>
      <c r="BW22" s="6">
        <f t="shared" ca="1" si="16"/>
        <v>-1.06E-2</v>
      </c>
      <c r="BX22" s="6">
        <f t="shared" ca="1" si="16"/>
        <v>-1.06E-2</v>
      </c>
      <c r="BY22" s="31">
        <f t="shared" ca="1" si="5"/>
        <v>-20751.91</v>
      </c>
      <c r="BZ22" s="31">
        <f t="shared" ca="1" si="5"/>
        <v>-36964.639999999999</v>
      </c>
      <c r="CA22" s="31">
        <f t="shared" ca="1" si="5"/>
        <v>-17563.169999999998</v>
      </c>
      <c r="CB22" s="31">
        <f t="shared" ca="1" si="5"/>
        <v>-17762.97</v>
      </c>
      <c r="CC22" s="31">
        <f t="shared" ca="1" si="5"/>
        <v>-10164.86</v>
      </c>
      <c r="CD22" s="31">
        <f t="shared" ca="1" si="5"/>
        <v>-25252.74</v>
      </c>
      <c r="CE22" s="31">
        <f t="shared" ca="1" si="5"/>
        <v>-28750.7</v>
      </c>
      <c r="CF22" s="31">
        <f t="shared" ca="1" si="5"/>
        <v>-52935.91</v>
      </c>
      <c r="CG22" s="31">
        <f t="shared" ca="1" si="5"/>
        <v>-30227.22</v>
      </c>
      <c r="CH22" s="31">
        <f t="shared" ca="1" si="5"/>
        <v>-27124.25</v>
      </c>
      <c r="CI22" s="31">
        <f t="shared" ca="1" si="5"/>
        <v>-45041.7</v>
      </c>
      <c r="CJ22" s="31">
        <f t="shared" ca="1" si="5"/>
        <v>-23180.23</v>
      </c>
      <c r="CK22" s="32">
        <f t="shared" ca="1" si="17"/>
        <v>3132.36</v>
      </c>
      <c r="CL22" s="32">
        <f t="shared" ca="1" si="17"/>
        <v>5579.57</v>
      </c>
      <c r="CM22" s="32">
        <f t="shared" ca="1" si="17"/>
        <v>2651.04</v>
      </c>
      <c r="CN22" s="32">
        <f t="shared" ca="1" si="17"/>
        <v>2681.2</v>
      </c>
      <c r="CO22" s="32">
        <f t="shared" ca="1" si="17"/>
        <v>1534.32</v>
      </c>
      <c r="CP22" s="32">
        <f t="shared" ca="1" si="17"/>
        <v>3811.73</v>
      </c>
      <c r="CQ22" s="32">
        <f t="shared" ca="1" si="17"/>
        <v>4339.7299999999996</v>
      </c>
      <c r="CR22" s="32">
        <f t="shared" ca="1" si="17"/>
        <v>7990.33</v>
      </c>
      <c r="CS22" s="32">
        <f t="shared" ca="1" si="17"/>
        <v>4562.6000000000004</v>
      </c>
      <c r="CT22" s="32">
        <f t="shared" ca="1" si="17"/>
        <v>4094.23</v>
      </c>
      <c r="CU22" s="32">
        <f t="shared" ca="1" si="17"/>
        <v>6798.75</v>
      </c>
      <c r="CV22" s="32">
        <f t="shared" ca="1" si="17"/>
        <v>3498.9</v>
      </c>
      <c r="CW22" s="31">
        <f t="shared" ca="1" si="14"/>
        <v>-48160.090000000004</v>
      </c>
      <c r="CX22" s="31">
        <f t="shared" ca="1" si="14"/>
        <v>-85785.87000000001</v>
      </c>
      <c r="CY22" s="31">
        <f t="shared" ca="1" si="14"/>
        <v>-40759.80999999999</v>
      </c>
      <c r="CZ22" s="31">
        <f t="shared" ca="1" si="14"/>
        <v>-51613.15</v>
      </c>
      <c r="DA22" s="31">
        <f t="shared" ca="1" si="14"/>
        <v>-29535.620000000003</v>
      </c>
      <c r="DB22" s="31">
        <f t="shared" ca="1" si="14"/>
        <v>-73375.899999999994</v>
      </c>
      <c r="DC22" s="31">
        <f t="shared" ca="1" si="14"/>
        <v>-97915.12000000001</v>
      </c>
      <c r="DD22" s="31">
        <f t="shared" ca="1" si="14"/>
        <v>-180281.72</v>
      </c>
      <c r="DE22" s="31">
        <f t="shared" ca="1" si="14"/>
        <v>-102943.65000000001</v>
      </c>
      <c r="DF22" s="31">
        <f t="shared" ca="1" si="14"/>
        <v>-82908.09</v>
      </c>
      <c r="DG22" s="31">
        <f t="shared" ca="1" si="14"/>
        <v>-137674.63999999998</v>
      </c>
      <c r="DH22" s="31">
        <f t="shared" ca="1" si="14"/>
        <v>-70852.76999999999</v>
      </c>
      <c r="DI22" s="32">
        <f t="shared" ca="1" si="11"/>
        <v>-2408</v>
      </c>
      <c r="DJ22" s="32">
        <f t="shared" ca="1" si="11"/>
        <v>-4289.29</v>
      </c>
      <c r="DK22" s="32">
        <f t="shared" ca="1" si="11"/>
        <v>-2037.99</v>
      </c>
      <c r="DL22" s="32">
        <f t="shared" ca="1" si="11"/>
        <v>-2580.66</v>
      </c>
      <c r="DM22" s="32">
        <f t="shared" ca="1" si="11"/>
        <v>-1476.78</v>
      </c>
      <c r="DN22" s="32">
        <f t="shared" ca="1" si="11"/>
        <v>-3668.8</v>
      </c>
      <c r="DO22" s="32">
        <f t="shared" ca="1" si="11"/>
        <v>-4895.76</v>
      </c>
      <c r="DP22" s="32">
        <f t="shared" ca="1" si="11"/>
        <v>-9014.09</v>
      </c>
      <c r="DQ22" s="32">
        <f t="shared" ca="1" si="11"/>
        <v>-5147.18</v>
      </c>
      <c r="DR22" s="32">
        <f t="shared" ca="1" si="11"/>
        <v>-4145.3999999999996</v>
      </c>
      <c r="DS22" s="32">
        <f t="shared" ca="1" si="11"/>
        <v>-6883.73</v>
      </c>
      <c r="DT22" s="32">
        <f t="shared" ca="1" si="11"/>
        <v>-3542.64</v>
      </c>
      <c r="DU22" s="31">
        <f t="shared" ca="1" si="12"/>
        <v>-13114.34</v>
      </c>
      <c r="DV22" s="31">
        <f t="shared" ca="1" si="12"/>
        <v>-23159.74</v>
      </c>
      <c r="DW22" s="31">
        <f t="shared" ca="1" si="12"/>
        <v>-10918</v>
      </c>
      <c r="DX22" s="31">
        <f t="shared" ca="1" si="12"/>
        <v>-13704.65</v>
      </c>
      <c r="DY22" s="31">
        <f t="shared" ca="1" si="12"/>
        <v>-7775.73</v>
      </c>
      <c r="DZ22" s="31">
        <f t="shared" ca="1" si="12"/>
        <v>-19146.009999999998</v>
      </c>
      <c r="EA22" s="31">
        <f t="shared" ca="1" si="12"/>
        <v>-25327.72</v>
      </c>
      <c r="EB22" s="31">
        <f t="shared" ca="1" si="12"/>
        <v>-46212.44</v>
      </c>
      <c r="EC22" s="31">
        <f t="shared" ca="1" si="12"/>
        <v>-26147.58</v>
      </c>
      <c r="ED22" s="31">
        <f t="shared" ca="1" si="12"/>
        <v>-20871.169999999998</v>
      </c>
      <c r="EE22" s="31">
        <f t="shared" ca="1" si="12"/>
        <v>-34336.480000000003</v>
      </c>
      <c r="EF22" s="31">
        <f t="shared" ca="1" si="12"/>
        <v>-17510.75</v>
      </c>
      <c r="EG22" s="32">
        <f t="shared" ca="1" si="13"/>
        <v>-63682.430000000008</v>
      </c>
      <c r="EH22" s="32">
        <f t="shared" ca="1" si="13"/>
        <v>-113234.90000000001</v>
      </c>
      <c r="EI22" s="32">
        <f t="shared" ca="1" si="13"/>
        <v>-53715.799999999988</v>
      </c>
      <c r="EJ22" s="32">
        <f t="shared" ca="1" si="13"/>
        <v>-67898.459999999992</v>
      </c>
      <c r="EK22" s="32">
        <f t="shared" ca="1" si="13"/>
        <v>-38788.130000000005</v>
      </c>
      <c r="EL22" s="32">
        <f t="shared" ca="1" si="13"/>
        <v>-96190.709999999992</v>
      </c>
      <c r="EM22" s="32">
        <f t="shared" ca="1" si="13"/>
        <v>-128138.6</v>
      </c>
      <c r="EN22" s="32">
        <f t="shared" ca="1" si="13"/>
        <v>-235508.25</v>
      </c>
      <c r="EO22" s="32">
        <f t="shared" ca="1" si="13"/>
        <v>-134238.41000000003</v>
      </c>
      <c r="EP22" s="32">
        <f t="shared" ca="1" si="13"/>
        <v>-107924.65999999999</v>
      </c>
      <c r="EQ22" s="32">
        <f t="shared" ca="1" si="13"/>
        <v>-178894.85</v>
      </c>
      <c r="ER22" s="32">
        <f t="shared" ca="1" si="13"/>
        <v>-91906.159999999989</v>
      </c>
    </row>
    <row r="23" spans="1:148" x14ac:dyDescent="0.25">
      <c r="A23" t="s">
        <v>444</v>
      </c>
      <c r="B23" s="1" t="s">
        <v>124</v>
      </c>
      <c r="C23" t="str">
        <f t="shared" ca="1" si="1"/>
        <v>BPW</v>
      </c>
      <c r="D23" t="str">
        <f t="shared" ca="1" si="2"/>
        <v>Bearspaw Hydro Facility</v>
      </c>
      <c r="E23" s="51">
        <v>4803.8855020000001</v>
      </c>
      <c r="F23" s="51">
        <v>4311.1103380000004</v>
      </c>
      <c r="G23" s="51">
        <v>4901.2602989999996</v>
      </c>
      <c r="H23" s="51">
        <v>5126.5663720000002</v>
      </c>
      <c r="I23" s="51">
        <v>7561.5051517000002</v>
      </c>
      <c r="J23" s="51">
        <v>9741.1720280999998</v>
      </c>
      <c r="K23" s="51">
        <v>10551.372943</v>
      </c>
      <c r="L23" s="51">
        <v>9826.2415007</v>
      </c>
      <c r="M23" s="51">
        <v>7296.095824</v>
      </c>
      <c r="N23" s="51">
        <v>5930.1777220000004</v>
      </c>
      <c r="O23" s="51">
        <v>3617.1604831999998</v>
      </c>
      <c r="P23" s="51">
        <v>4647.3399261000004</v>
      </c>
      <c r="Q23" s="32">
        <v>380144.58</v>
      </c>
      <c r="R23" s="32">
        <v>525752.67000000004</v>
      </c>
      <c r="S23" s="32">
        <v>237506.89</v>
      </c>
      <c r="T23" s="32">
        <v>277173.31</v>
      </c>
      <c r="U23" s="32">
        <v>249837.98</v>
      </c>
      <c r="V23" s="32">
        <v>707334.82</v>
      </c>
      <c r="W23" s="32">
        <v>648594.21</v>
      </c>
      <c r="X23" s="32">
        <v>1201882.27</v>
      </c>
      <c r="Y23" s="32">
        <v>726851.34</v>
      </c>
      <c r="Z23" s="32">
        <v>444193.7</v>
      </c>
      <c r="AA23" s="32">
        <v>384682.07</v>
      </c>
      <c r="AB23" s="32">
        <v>241287.22</v>
      </c>
      <c r="AC23" s="2">
        <v>-1.1299999999999999</v>
      </c>
      <c r="AD23" s="2">
        <v>-1.1299999999999999</v>
      </c>
      <c r="AE23" s="2">
        <v>-1.1299999999999999</v>
      </c>
      <c r="AF23" s="2">
        <v>-1.1299999999999999</v>
      </c>
      <c r="AG23" s="2">
        <v>-1.1299999999999999</v>
      </c>
      <c r="AH23" s="2">
        <v>-1.1299999999999999</v>
      </c>
      <c r="AI23" s="2">
        <v>0.16</v>
      </c>
      <c r="AJ23" s="2">
        <v>0.16</v>
      </c>
      <c r="AK23" s="2">
        <v>0.16</v>
      </c>
      <c r="AL23" s="2">
        <v>0.16</v>
      </c>
      <c r="AM23" s="2">
        <v>0.16</v>
      </c>
      <c r="AN23" s="2">
        <v>0.16</v>
      </c>
      <c r="AO23" s="33">
        <v>-4295.63</v>
      </c>
      <c r="AP23" s="33">
        <v>-5941.01</v>
      </c>
      <c r="AQ23" s="33">
        <v>-2683.83</v>
      </c>
      <c r="AR23" s="33">
        <v>-3132.06</v>
      </c>
      <c r="AS23" s="33">
        <v>-2823.17</v>
      </c>
      <c r="AT23" s="33">
        <v>-7992.88</v>
      </c>
      <c r="AU23" s="33">
        <v>1037.75</v>
      </c>
      <c r="AV23" s="33">
        <v>1923.01</v>
      </c>
      <c r="AW23" s="33">
        <v>1162.96</v>
      </c>
      <c r="AX23" s="33">
        <v>710.71</v>
      </c>
      <c r="AY23" s="33">
        <v>615.49</v>
      </c>
      <c r="AZ23" s="33">
        <v>386.06</v>
      </c>
      <c r="BA23" s="31">
        <f t="shared" si="15"/>
        <v>-152.06</v>
      </c>
      <c r="BB23" s="31">
        <f t="shared" si="15"/>
        <v>-210.3</v>
      </c>
      <c r="BC23" s="31">
        <f t="shared" si="15"/>
        <v>-95</v>
      </c>
      <c r="BD23" s="31">
        <f t="shared" si="15"/>
        <v>1607.61</v>
      </c>
      <c r="BE23" s="31">
        <f t="shared" si="15"/>
        <v>1449.06</v>
      </c>
      <c r="BF23" s="31">
        <f t="shared" si="15"/>
        <v>4102.54</v>
      </c>
      <c r="BG23" s="31">
        <f t="shared" si="15"/>
        <v>454.02</v>
      </c>
      <c r="BH23" s="31">
        <f t="shared" si="15"/>
        <v>841.32</v>
      </c>
      <c r="BI23" s="31">
        <f t="shared" si="15"/>
        <v>508.8</v>
      </c>
      <c r="BJ23" s="31">
        <f t="shared" si="15"/>
        <v>-1332.58</v>
      </c>
      <c r="BK23" s="31">
        <f t="shared" si="15"/>
        <v>-1154.05</v>
      </c>
      <c r="BL23" s="31">
        <f t="shared" si="15"/>
        <v>-723.86</v>
      </c>
      <c r="BM23" s="6">
        <f t="shared" ca="1" si="16"/>
        <v>-1.67E-2</v>
      </c>
      <c r="BN23" s="6">
        <f t="shared" ca="1" si="16"/>
        <v>-1.67E-2</v>
      </c>
      <c r="BO23" s="6">
        <f t="shared" ca="1" si="16"/>
        <v>-1.67E-2</v>
      </c>
      <c r="BP23" s="6">
        <f t="shared" ca="1" si="16"/>
        <v>-1.67E-2</v>
      </c>
      <c r="BQ23" s="6">
        <f t="shared" ca="1" si="16"/>
        <v>-1.67E-2</v>
      </c>
      <c r="BR23" s="6">
        <f t="shared" ca="1" si="16"/>
        <v>-1.67E-2</v>
      </c>
      <c r="BS23" s="6">
        <f t="shared" ca="1" si="16"/>
        <v>-1.67E-2</v>
      </c>
      <c r="BT23" s="6">
        <f t="shared" ca="1" si="16"/>
        <v>-1.67E-2</v>
      </c>
      <c r="BU23" s="6">
        <f t="shared" ca="1" si="16"/>
        <v>-1.67E-2</v>
      </c>
      <c r="BV23" s="6">
        <f t="shared" ca="1" si="16"/>
        <v>-1.67E-2</v>
      </c>
      <c r="BW23" s="6">
        <f t="shared" ca="1" si="16"/>
        <v>-1.67E-2</v>
      </c>
      <c r="BX23" s="6">
        <f t="shared" ca="1" si="16"/>
        <v>-1.67E-2</v>
      </c>
      <c r="BY23" s="31">
        <f t="shared" ca="1" si="5"/>
        <v>-6348.41</v>
      </c>
      <c r="BZ23" s="31">
        <f t="shared" ca="1" si="5"/>
        <v>-8780.07</v>
      </c>
      <c r="CA23" s="31">
        <f t="shared" ca="1" si="5"/>
        <v>-3966.37</v>
      </c>
      <c r="CB23" s="31">
        <f t="shared" ca="1" si="5"/>
        <v>-4628.79</v>
      </c>
      <c r="CC23" s="31">
        <f t="shared" ca="1" si="5"/>
        <v>-4172.29</v>
      </c>
      <c r="CD23" s="31">
        <f t="shared" ca="1" si="5"/>
        <v>-11812.49</v>
      </c>
      <c r="CE23" s="31">
        <f t="shared" ca="1" si="5"/>
        <v>-10831.52</v>
      </c>
      <c r="CF23" s="31">
        <f t="shared" ca="1" si="5"/>
        <v>-20071.43</v>
      </c>
      <c r="CG23" s="31">
        <f t="shared" ca="1" si="5"/>
        <v>-12138.42</v>
      </c>
      <c r="CH23" s="31">
        <f t="shared" ca="1" si="5"/>
        <v>-7418.03</v>
      </c>
      <c r="CI23" s="31">
        <f t="shared" ca="1" si="5"/>
        <v>-6424.19</v>
      </c>
      <c r="CJ23" s="31">
        <f t="shared" ca="1" si="5"/>
        <v>-4029.5</v>
      </c>
      <c r="CK23" s="32">
        <f t="shared" ca="1" si="17"/>
        <v>608.23</v>
      </c>
      <c r="CL23" s="32">
        <f t="shared" ca="1" si="17"/>
        <v>841.2</v>
      </c>
      <c r="CM23" s="32">
        <f t="shared" ca="1" si="17"/>
        <v>380.01</v>
      </c>
      <c r="CN23" s="32">
        <f t="shared" ca="1" si="17"/>
        <v>443.48</v>
      </c>
      <c r="CO23" s="32">
        <f t="shared" ca="1" si="17"/>
        <v>399.74</v>
      </c>
      <c r="CP23" s="32">
        <f t="shared" ca="1" si="17"/>
        <v>1131.74</v>
      </c>
      <c r="CQ23" s="32">
        <f t="shared" ca="1" si="17"/>
        <v>1037.75</v>
      </c>
      <c r="CR23" s="32">
        <f t="shared" ca="1" si="17"/>
        <v>1923.01</v>
      </c>
      <c r="CS23" s="32">
        <f t="shared" ca="1" si="17"/>
        <v>1162.96</v>
      </c>
      <c r="CT23" s="32">
        <f t="shared" ca="1" si="17"/>
        <v>710.71</v>
      </c>
      <c r="CU23" s="32">
        <f t="shared" ca="1" si="17"/>
        <v>615.49</v>
      </c>
      <c r="CV23" s="32">
        <f t="shared" ca="1" si="17"/>
        <v>386.06</v>
      </c>
      <c r="CW23" s="31">
        <f t="shared" ca="1" si="14"/>
        <v>-1292.4900000000002</v>
      </c>
      <c r="CX23" s="31">
        <f t="shared" ca="1" si="14"/>
        <v>-1787.5599999999997</v>
      </c>
      <c r="CY23" s="31">
        <f t="shared" ca="1" si="14"/>
        <v>-807.52999999999975</v>
      </c>
      <c r="CZ23" s="31">
        <f t="shared" ca="1" si="14"/>
        <v>-2660.8599999999997</v>
      </c>
      <c r="DA23" s="31">
        <f t="shared" ca="1" si="14"/>
        <v>-2398.44</v>
      </c>
      <c r="DB23" s="31">
        <f t="shared" ca="1" si="14"/>
        <v>-6790.41</v>
      </c>
      <c r="DC23" s="31">
        <f t="shared" ca="1" si="14"/>
        <v>-11285.54</v>
      </c>
      <c r="DD23" s="31">
        <f t="shared" ca="1" si="14"/>
        <v>-20912.75</v>
      </c>
      <c r="DE23" s="31">
        <f t="shared" ca="1" si="14"/>
        <v>-12647.219999999998</v>
      </c>
      <c r="DF23" s="31">
        <f t="shared" ca="1" si="14"/>
        <v>-6085.45</v>
      </c>
      <c r="DG23" s="31">
        <f t="shared" ca="1" si="14"/>
        <v>-5270.1399999999994</v>
      </c>
      <c r="DH23" s="31">
        <f t="shared" ca="1" si="14"/>
        <v>-3305.64</v>
      </c>
      <c r="DI23" s="32">
        <f t="shared" ca="1" si="11"/>
        <v>-64.62</v>
      </c>
      <c r="DJ23" s="32">
        <f t="shared" ca="1" si="11"/>
        <v>-89.38</v>
      </c>
      <c r="DK23" s="32">
        <f t="shared" ca="1" si="11"/>
        <v>-40.380000000000003</v>
      </c>
      <c r="DL23" s="32">
        <f t="shared" ca="1" si="11"/>
        <v>-133.04</v>
      </c>
      <c r="DM23" s="32">
        <f t="shared" ca="1" si="11"/>
        <v>-119.92</v>
      </c>
      <c r="DN23" s="32">
        <f t="shared" ca="1" si="11"/>
        <v>-339.52</v>
      </c>
      <c r="DO23" s="32">
        <f t="shared" ca="1" si="11"/>
        <v>-564.28</v>
      </c>
      <c r="DP23" s="32">
        <f t="shared" ca="1" si="11"/>
        <v>-1045.6400000000001</v>
      </c>
      <c r="DQ23" s="32">
        <f t="shared" ca="1" si="11"/>
        <v>-632.36</v>
      </c>
      <c r="DR23" s="32">
        <f t="shared" ca="1" si="11"/>
        <v>-304.27</v>
      </c>
      <c r="DS23" s="32">
        <f t="shared" ca="1" si="11"/>
        <v>-263.51</v>
      </c>
      <c r="DT23" s="32">
        <f t="shared" ca="1" si="11"/>
        <v>-165.28</v>
      </c>
      <c r="DU23" s="31">
        <f t="shared" ca="1" si="12"/>
        <v>-351.95</v>
      </c>
      <c r="DV23" s="31">
        <f t="shared" ca="1" si="12"/>
        <v>-482.59</v>
      </c>
      <c r="DW23" s="31">
        <f t="shared" ca="1" si="12"/>
        <v>-216.31</v>
      </c>
      <c r="DX23" s="31">
        <f t="shared" ca="1" si="12"/>
        <v>-706.53</v>
      </c>
      <c r="DY23" s="31">
        <f t="shared" ca="1" si="12"/>
        <v>-631.42999999999995</v>
      </c>
      <c r="DZ23" s="31">
        <f t="shared" ca="1" si="12"/>
        <v>-1771.82</v>
      </c>
      <c r="EA23" s="31">
        <f t="shared" ca="1" si="12"/>
        <v>-2919.23</v>
      </c>
      <c r="EB23" s="31">
        <f t="shared" ca="1" si="12"/>
        <v>-5360.66</v>
      </c>
      <c r="EC23" s="31">
        <f t="shared" ca="1" si="12"/>
        <v>-3212.38</v>
      </c>
      <c r="ED23" s="31">
        <f t="shared" ca="1" si="12"/>
        <v>-1531.94</v>
      </c>
      <c r="EE23" s="31">
        <f t="shared" ca="1" si="12"/>
        <v>-1314.39</v>
      </c>
      <c r="EF23" s="31">
        <f t="shared" ca="1" si="12"/>
        <v>-816.97</v>
      </c>
      <c r="EG23" s="32">
        <f t="shared" ca="1" si="13"/>
        <v>-1709.0600000000002</v>
      </c>
      <c r="EH23" s="32">
        <f t="shared" ca="1" si="13"/>
        <v>-2359.5299999999997</v>
      </c>
      <c r="EI23" s="32">
        <f t="shared" ca="1" si="13"/>
        <v>-1064.2199999999998</v>
      </c>
      <c r="EJ23" s="32">
        <f t="shared" ca="1" si="13"/>
        <v>-3500.4299999999994</v>
      </c>
      <c r="EK23" s="32">
        <f t="shared" ca="1" si="13"/>
        <v>-3149.79</v>
      </c>
      <c r="EL23" s="32">
        <f t="shared" ca="1" si="13"/>
        <v>-8901.75</v>
      </c>
      <c r="EM23" s="32">
        <f t="shared" ca="1" si="13"/>
        <v>-14769.050000000001</v>
      </c>
      <c r="EN23" s="32">
        <f t="shared" ca="1" si="13"/>
        <v>-27319.05</v>
      </c>
      <c r="EO23" s="32">
        <f t="shared" ca="1" si="13"/>
        <v>-16491.96</v>
      </c>
      <c r="EP23" s="32">
        <f t="shared" ca="1" si="13"/>
        <v>-7921.66</v>
      </c>
      <c r="EQ23" s="32">
        <f t="shared" ca="1" si="13"/>
        <v>-6848.04</v>
      </c>
      <c r="ER23" s="32">
        <f t="shared" ca="1" si="13"/>
        <v>-4287.8900000000003</v>
      </c>
    </row>
    <row r="24" spans="1:148" x14ac:dyDescent="0.25">
      <c r="A24" t="s">
        <v>446</v>
      </c>
      <c r="B24" s="1" t="s">
        <v>12</v>
      </c>
      <c r="C24" t="str">
        <f t="shared" ca="1" si="1"/>
        <v>BR3</v>
      </c>
      <c r="D24" t="str">
        <f t="shared" ca="1" si="2"/>
        <v>Battle River #3</v>
      </c>
      <c r="E24" s="51">
        <v>99246.681748999996</v>
      </c>
      <c r="F24" s="51">
        <v>90816.442832500004</v>
      </c>
      <c r="G24" s="51">
        <v>102827.60807430001</v>
      </c>
      <c r="H24" s="51">
        <v>93190.628226000001</v>
      </c>
      <c r="I24" s="51">
        <v>68681.726747099994</v>
      </c>
      <c r="J24" s="51">
        <v>25596.784863699999</v>
      </c>
      <c r="K24" s="51">
        <v>101841.9496187</v>
      </c>
      <c r="L24" s="51">
        <v>99619.643219799997</v>
      </c>
      <c r="M24" s="51">
        <v>101594.5806587</v>
      </c>
      <c r="N24" s="51">
        <v>88771.209635899999</v>
      </c>
      <c r="O24" s="51">
        <v>93361.059814399996</v>
      </c>
      <c r="P24" s="51">
        <v>94889.024836099998</v>
      </c>
      <c r="Q24" s="32">
        <v>8119481.7300000004</v>
      </c>
      <c r="R24" s="32">
        <v>11821134.109999999</v>
      </c>
      <c r="S24" s="32">
        <v>5168135.3099999996</v>
      </c>
      <c r="T24" s="32">
        <v>5022385.32</v>
      </c>
      <c r="U24" s="32">
        <v>2442919.52</v>
      </c>
      <c r="V24" s="32">
        <v>3783372.67</v>
      </c>
      <c r="W24" s="32">
        <v>6526345.9800000004</v>
      </c>
      <c r="X24" s="32">
        <v>13196030.029999999</v>
      </c>
      <c r="Y24" s="32">
        <v>10072577.140000001</v>
      </c>
      <c r="Z24" s="32">
        <v>6423920.5899999999</v>
      </c>
      <c r="AA24" s="32">
        <v>9835116.0399999991</v>
      </c>
      <c r="AB24" s="32">
        <v>5245603.42</v>
      </c>
      <c r="AC24" s="2">
        <v>4.92</v>
      </c>
      <c r="AD24" s="2">
        <v>4.92</v>
      </c>
      <c r="AE24" s="2">
        <v>4.92</v>
      </c>
      <c r="AF24" s="2">
        <v>4.92</v>
      </c>
      <c r="AG24" s="2">
        <v>4.92</v>
      </c>
      <c r="AH24" s="2">
        <v>4.92</v>
      </c>
      <c r="AI24" s="2">
        <v>6.39</v>
      </c>
      <c r="AJ24" s="2">
        <v>6.39</v>
      </c>
      <c r="AK24" s="2">
        <v>6.39</v>
      </c>
      <c r="AL24" s="2">
        <v>6.39</v>
      </c>
      <c r="AM24" s="2">
        <v>6.39</v>
      </c>
      <c r="AN24" s="2">
        <v>6.39</v>
      </c>
      <c r="AO24" s="33">
        <v>399478.5</v>
      </c>
      <c r="AP24" s="33">
        <v>581599.80000000005</v>
      </c>
      <c r="AQ24" s="33">
        <v>254272.26</v>
      </c>
      <c r="AR24" s="33">
        <v>247101.36</v>
      </c>
      <c r="AS24" s="33">
        <v>120191.64</v>
      </c>
      <c r="AT24" s="33">
        <v>186141.94</v>
      </c>
      <c r="AU24" s="33">
        <v>417033.51</v>
      </c>
      <c r="AV24" s="33">
        <v>843226.32</v>
      </c>
      <c r="AW24" s="33">
        <v>643637.68000000005</v>
      </c>
      <c r="AX24" s="33">
        <v>410488.53</v>
      </c>
      <c r="AY24" s="33">
        <v>628463.92000000004</v>
      </c>
      <c r="AZ24" s="33">
        <v>335194.06</v>
      </c>
      <c r="BA24" s="31">
        <f t="shared" si="15"/>
        <v>-3247.79</v>
      </c>
      <c r="BB24" s="31">
        <f t="shared" si="15"/>
        <v>-4728.45</v>
      </c>
      <c r="BC24" s="31">
        <f t="shared" si="15"/>
        <v>-2067.25</v>
      </c>
      <c r="BD24" s="31">
        <f t="shared" si="15"/>
        <v>29129.83</v>
      </c>
      <c r="BE24" s="31">
        <f t="shared" si="15"/>
        <v>14168.93</v>
      </c>
      <c r="BF24" s="31">
        <f t="shared" si="15"/>
        <v>21943.56</v>
      </c>
      <c r="BG24" s="31">
        <f t="shared" si="15"/>
        <v>4568.4399999999996</v>
      </c>
      <c r="BH24" s="31">
        <f t="shared" si="15"/>
        <v>9237.2199999999993</v>
      </c>
      <c r="BI24" s="31">
        <f t="shared" si="15"/>
        <v>7050.8</v>
      </c>
      <c r="BJ24" s="31">
        <f t="shared" si="15"/>
        <v>-19271.759999999998</v>
      </c>
      <c r="BK24" s="31">
        <f t="shared" si="15"/>
        <v>-29505.35</v>
      </c>
      <c r="BL24" s="31">
        <f t="shared" si="15"/>
        <v>-15736.81</v>
      </c>
      <c r="BM24" s="6">
        <f t="shared" ca="1" si="16"/>
        <v>8.8099999999999998E-2</v>
      </c>
      <c r="BN24" s="6">
        <f t="shared" ca="1" si="16"/>
        <v>8.8099999999999998E-2</v>
      </c>
      <c r="BO24" s="6">
        <f t="shared" ca="1" si="16"/>
        <v>8.8099999999999998E-2</v>
      </c>
      <c r="BP24" s="6">
        <f t="shared" ca="1" si="16"/>
        <v>8.8099999999999998E-2</v>
      </c>
      <c r="BQ24" s="6">
        <f t="shared" ca="1" si="16"/>
        <v>8.8099999999999998E-2</v>
      </c>
      <c r="BR24" s="6">
        <f t="shared" ca="1" si="16"/>
        <v>8.8099999999999998E-2</v>
      </c>
      <c r="BS24" s="6">
        <f t="shared" ca="1" si="16"/>
        <v>8.8099999999999998E-2</v>
      </c>
      <c r="BT24" s="6">
        <f t="shared" ca="1" si="16"/>
        <v>8.8099999999999998E-2</v>
      </c>
      <c r="BU24" s="6">
        <f t="shared" ca="1" si="16"/>
        <v>8.8099999999999998E-2</v>
      </c>
      <c r="BV24" s="6">
        <f t="shared" ca="1" si="16"/>
        <v>8.8099999999999998E-2</v>
      </c>
      <c r="BW24" s="6">
        <f t="shared" ca="1" si="16"/>
        <v>8.8099999999999998E-2</v>
      </c>
      <c r="BX24" s="6">
        <f t="shared" ca="1" si="16"/>
        <v>8.8099999999999998E-2</v>
      </c>
      <c r="BY24" s="31">
        <f t="shared" ca="1" si="5"/>
        <v>715326.34</v>
      </c>
      <c r="BZ24" s="31">
        <f t="shared" ca="1" si="5"/>
        <v>1041441.92</v>
      </c>
      <c r="CA24" s="31">
        <f t="shared" ca="1" si="5"/>
        <v>455312.72</v>
      </c>
      <c r="CB24" s="31">
        <f t="shared" ca="1" si="5"/>
        <v>442472.15</v>
      </c>
      <c r="CC24" s="31">
        <f t="shared" ca="1" si="5"/>
        <v>215221.21</v>
      </c>
      <c r="CD24" s="31">
        <f t="shared" ca="1" si="5"/>
        <v>333315.13</v>
      </c>
      <c r="CE24" s="31">
        <f t="shared" ca="1" si="5"/>
        <v>574971.07999999996</v>
      </c>
      <c r="CF24" s="31">
        <f t="shared" ca="1" si="5"/>
        <v>1162570.25</v>
      </c>
      <c r="CG24" s="31">
        <f t="shared" ca="1" si="5"/>
        <v>887394.05</v>
      </c>
      <c r="CH24" s="31">
        <f t="shared" ca="1" si="5"/>
        <v>565947.4</v>
      </c>
      <c r="CI24" s="31">
        <f t="shared" ca="1" si="5"/>
        <v>866473.72</v>
      </c>
      <c r="CJ24" s="31">
        <f t="shared" ca="1" si="5"/>
        <v>462137.66</v>
      </c>
      <c r="CK24" s="32">
        <f t="shared" ca="1" si="17"/>
        <v>12991.17</v>
      </c>
      <c r="CL24" s="32">
        <f t="shared" ca="1" si="17"/>
        <v>18913.810000000001</v>
      </c>
      <c r="CM24" s="32">
        <f t="shared" ca="1" si="17"/>
        <v>8269.02</v>
      </c>
      <c r="CN24" s="32">
        <f t="shared" ca="1" si="17"/>
        <v>8035.82</v>
      </c>
      <c r="CO24" s="32">
        <f t="shared" ca="1" si="17"/>
        <v>3908.67</v>
      </c>
      <c r="CP24" s="32">
        <f t="shared" ca="1" si="17"/>
        <v>6053.4</v>
      </c>
      <c r="CQ24" s="32">
        <f t="shared" ca="1" si="17"/>
        <v>10442.15</v>
      </c>
      <c r="CR24" s="32">
        <f t="shared" ca="1" si="17"/>
        <v>21113.65</v>
      </c>
      <c r="CS24" s="32">
        <f t="shared" ca="1" si="17"/>
        <v>16116.12</v>
      </c>
      <c r="CT24" s="32">
        <f t="shared" ca="1" si="17"/>
        <v>10278.27</v>
      </c>
      <c r="CU24" s="32">
        <f t="shared" ca="1" si="17"/>
        <v>15736.19</v>
      </c>
      <c r="CV24" s="32">
        <f t="shared" ca="1" si="17"/>
        <v>8392.9699999999993</v>
      </c>
      <c r="CW24" s="31">
        <f t="shared" ref="CW24:DH45" ca="1" si="18">BY24+CK24-AO24-BA24</f>
        <v>332086.8</v>
      </c>
      <c r="CX24" s="31">
        <f t="shared" ca="1" si="18"/>
        <v>483484.37999999995</v>
      </c>
      <c r="CY24" s="31">
        <f t="shared" ca="1" si="18"/>
        <v>211376.72999999998</v>
      </c>
      <c r="CZ24" s="31">
        <f t="shared" ca="1" si="18"/>
        <v>174276.78000000003</v>
      </c>
      <c r="DA24" s="31">
        <f t="shared" ca="1" si="18"/>
        <v>84769.31</v>
      </c>
      <c r="DB24" s="31">
        <f t="shared" ca="1" si="18"/>
        <v>131283.03000000003</v>
      </c>
      <c r="DC24" s="31">
        <f t="shared" ca="1" si="18"/>
        <v>163811.27999999997</v>
      </c>
      <c r="DD24" s="31">
        <f t="shared" ca="1" si="18"/>
        <v>331220.36</v>
      </c>
      <c r="DE24" s="31">
        <f t="shared" ca="1" si="18"/>
        <v>252821.69</v>
      </c>
      <c r="DF24" s="31">
        <f t="shared" ca="1" si="18"/>
        <v>185008.90000000002</v>
      </c>
      <c r="DG24" s="31">
        <f t="shared" ca="1" si="18"/>
        <v>283251.33999999985</v>
      </c>
      <c r="DH24" s="31">
        <f t="shared" ca="1" si="18"/>
        <v>151073.37999999995</v>
      </c>
      <c r="DI24" s="32">
        <f t="shared" ca="1" si="11"/>
        <v>16604.34</v>
      </c>
      <c r="DJ24" s="32">
        <f t="shared" ca="1" si="11"/>
        <v>24174.22</v>
      </c>
      <c r="DK24" s="32">
        <f t="shared" ca="1" si="11"/>
        <v>10568.84</v>
      </c>
      <c r="DL24" s="32">
        <f t="shared" ca="1" si="11"/>
        <v>8713.84</v>
      </c>
      <c r="DM24" s="32">
        <f t="shared" ca="1" si="11"/>
        <v>4238.47</v>
      </c>
      <c r="DN24" s="32">
        <f t="shared" ca="1" si="11"/>
        <v>6564.15</v>
      </c>
      <c r="DO24" s="32">
        <f t="shared" ca="1" si="11"/>
        <v>8190.56</v>
      </c>
      <c r="DP24" s="32">
        <f t="shared" ca="1" si="11"/>
        <v>16561.02</v>
      </c>
      <c r="DQ24" s="32">
        <f t="shared" ca="1" si="11"/>
        <v>12641.08</v>
      </c>
      <c r="DR24" s="32">
        <f t="shared" ca="1" si="11"/>
        <v>9250.4500000000007</v>
      </c>
      <c r="DS24" s="32">
        <f t="shared" ca="1" si="11"/>
        <v>14162.57</v>
      </c>
      <c r="DT24" s="32">
        <f t="shared" ca="1" si="11"/>
        <v>7553.67</v>
      </c>
      <c r="DU24" s="31">
        <f t="shared" ca="1" si="12"/>
        <v>90429.62</v>
      </c>
      <c r="DV24" s="31">
        <f t="shared" ca="1" si="12"/>
        <v>130527.03</v>
      </c>
      <c r="DW24" s="31">
        <f t="shared" ca="1" si="12"/>
        <v>56619.79</v>
      </c>
      <c r="DX24" s="31">
        <f t="shared" ca="1" si="12"/>
        <v>46275.08</v>
      </c>
      <c r="DY24" s="31">
        <f t="shared" ca="1" si="12"/>
        <v>22316.880000000001</v>
      </c>
      <c r="DZ24" s="31">
        <f t="shared" ca="1" si="12"/>
        <v>34255.74</v>
      </c>
      <c r="EA24" s="31">
        <f t="shared" ca="1" si="12"/>
        <v>42373.09</v>
      </c>
      <c r="EB24" s="31">
        <f t="shared" ca="1" si="12"/>
        <v>84903.23</v>
      </c>
      <c r="EC24" s="31">
        <f t="shared" ca="1" si="12"/>
        <v>64216.44</v>
      </c>
      <c r="ED24" s="31">
        <f t="shared" ca="1" si="12"/>
        <v>46573.9</v>
      </c>
      <c r="EE24" s="31">
        <f t="shared" ca="1" si="12"/>
        <v>70643.75</v>
      </c>
      <c r="EF24" s="31">
        <f t="shared" ca="1" si="12"/>
        <v>37336.699999999997</v>
      </c>
      <c r="EG24" s="32">
        <f t="shared" ca="1" si="13"/>
        <v>439120.76</v>
      </c>
      <c r="EH24" s="32">
        <f t="shared" ca="1" si="13"/>
        <v>638185.63</v>
      </c>
      <c r="EI24" s="32">
        <f t="shared" ca="1" si="13"/>
        <v>278565.36</v>
      </c>
      <c r="EJ24" s="32">
        <f t="shared" ca="1" si="13"/>
        <v>229265.7</v>
      </c>
      <c r="EK24" s="32">
        <f t="shared" ca="1" si="13"/>
        <v>111324.66</v>
      </c>
      <c r="EL24" s="32">
        <f t="shared" ca="1" si="13"/>
        <v>172102.92</v>
      </c>
      <c r="EM24" s="32">
        <f t="shared" ca="1" si="13"/>
        <v>214374.92999999996</v>
      </c>
      <c r="EN24" s="32">
        <f t="shared" ca="1" si="13"/>
        <v>432684.61</v>
      </c>
      <c r="EO24" s="32">
        <f t="shared" ca="1" si="13"/>
        <v>329679.21000000002</v>
      </c>
      <c r="EP24" s="32">
        <f t="shared" ca="1" si="13"/>
        <v>240833.25000000003</v>
      </c>
      <c r="EQ24" s="32">
        <f t="shared" ca="1" si="13"/>
        <v>368057.65999999986</v>
      </c>
      <c r="ER24" s="32">
        <f t="shared" ca="1" si="13"/>
        <v>195963.74999999994</v>
      </c>
    </row>
    <row r="25" spans="1:148" x14ac:dyDescent="0.25">
      <c r="A25" t="s">
        <v>446</v>
      </c>
      <c r="B25" s="1" t="s">
        <v>13</v>
      </c>
      <c r="C25" t="str">
        <f t="shared" ca="1" si="1"/>
        <v>BR4</v>
      </c>
      <c r="D25" t="str">
        <f t="shared" ca="1" si="2"/>
        <v>Battle River #4</v>
      </c>
      <c r="E25" s="51">
        <v>100036.8811042</v>
      </c>
      <c r="F25" s="51">
        <v>90861.1839645</v>
      </c>
      <c r="G25" s="51">
        <v>105543.7667543</v>
      </c>
      <c r="H25" s="51">
        <v>103912.43834560001</v>
      </c>
      <c r="I25" s="51">
        <v>91558.805511099999</v>
      </c>
      <c r="J25" s="51">
        <v>99944.159595699995</v>
      </c>
      <c r="K25" s="51">
        <v>89458.925825300001</v>
      </c>
      <c r="L25" s="51">
        <v>76468.736165599999</v>
      </c>
      <c r="M25" s="51">
        <v>7762.0594202000002</v>
      </c>
      <c r="N25" s="51">
        <v>100061.50220990001</v>
      </c>
      <c r="O25" s="51">
        <v>91886.390888900001</v>
      </c>
      <c r="P25" s="51">
        <v>100119.7566049</v>
      </c>
      <c r="Q25" s="32">
        <v>8002427.46</v>
      </c>
      <c r="R25" s="32">
        <v>12473247.359999999</v>
      </c>
      <c r="S25" s="32">
        <v>5312700.4000000004</v>
      </c>
      <c r="T25" s="32">
        <v>5665356.6799999997</v>
      </c>
      <c r="U25" s="32">
        <v>3208830.93</v>
      </c>
      <c r="V25" s="32">
        <v>7738898.2300000004</v>
      </c>
      <c r="W25" s="32">
        <v>6301244.71</v>
      </c>
      <c r="X25" s="32">
        <v>9460967.5600000005</v>
      </c>
      <c r="Y25" s="32">
        <v>433506.7</v>
      </c>
      <c r="Z25" s="32">
        <v>7097736.0800000001</v>
      </c>
      <c r="AA25" s="32">
        <v>10956983.75</v>
      </c>
      <c r="AB25" s="32">
        <v>5441446.9500000002</v>
      </c>
      <c r="AC25" s="2">
        <v>4.92</v>
      </c>
      <c r="AD25" s="2">
        <v>4.92</v>
      </c>
      <c r="AE25" s="2">
        <v>4.92</v>
      </c>
      <c r="AF25" s="2">
        <v>4.92</v>
      </c>
      <c r="AG25" s="2">
        <v>4.92</v>
      </c>
      <c r="AH25" s="2">
        <v>4.92</v>
      </c>
      <c r="AI25" s="2">
        <v>6.39</v>
      </c>
      <c r="AJ25" s="2">
        <v>6.39</v>
      </c>
      <c r="AK25" s="2">
        <v>6.39</v>
      </c>
      <c r="AL25" s="2">
        <v>6.39</v>
      </c>
      <c r="AM25" s="2">
        <v>6.39</v>
      </c>
      <c r="AN25" s="2">
        <v>6.39</v>
      </c>
      <c r="AO25" s="33">
        <v>393719.43</v>
      </c>
      <c r="AP25" s="33">
        <v>613683.77</v>
      </c>
      <c r="AQ25" s="33">
        <v>261384.86</v>
      </c>
      <c r="AR25" s="33">
        <v>278735.55</v>
      </c>
      <c r="AS25" s="33">
        <v>157874.48000000001</v>
      </c>
      <c r="AT25" s="33">
        <v>380753.79</v>
      </c>
      <c r="AU25" s="33">
        <v>402649.54</v>
      </c>
      <c r="AV25" s="33">
        <v>604555.82999999996</v>
      </c>
      <c r="AW25" s="33">
        <v>27701.08</v>
      </c>
      <c r="AX25" s="33">
        <v>453545.34</v>
      </c>
      <c r="AY25" s="33">
        <v>700151.26</v>
      </c>
      <c r="AZ25" s="33">
        <v>347708.46</v>
      </c>
      <c r="BA25" s="31">
        <f t="shared" si="15"/>
        <v>-3200.97</v>
      </c>
      <c r="BB25" s="31">
        <f t="shared" si="15"/>
        <v>-4989.3</v>
      </c>
      <c r="BC25" s="31">
        <f t="shared" si="15"/>
        <v>-2125.08</v>
      </c>
      <c r="BD25" s="31">
        <f t="shared" si="15"/>
        <v>32859.07</v>
      </c>
      <c r="BE25" s="31">
        <f t="shared" si="15"/>
        <v>18611.22</v>
      </c>
      <c r="BF25" s="31">
        <f t="shared" si="15"/>
        <v>44885.61</v>
      </c>
      <c r="BG25" s="31">
        <f t="shared" si="15"/>
        <v>4410.87</v>
      </c>
      <c r="BH25" s="31">
        <f t="shared" si="15"/>
        <v>6622.68</v>
      </c>
      <c r="BI25" s="31">
        <f t="shared" si="15"/>
        <v>303.45</v>
      </c>
      <c r="BJ25" s="31">
        <f t="shared" si="15"/>
        <v>-21293.21</v>
      </c>
      <c r="BK25" s="31">
        <f t="shared" si="15"/>
        <v>-32870.949999999997</v>
      </c>
      <c r="BL25" s="31">
        <f t="shared" si="15"/>
        <v>-16324.34</v>
      </c>
      <c r="BM25" s="6">
        <f t="shared" ca="1" si="16"/>
        <v>8.6499999999999994E-2</v>
      </c>
      <c r="BN25" s="6">
        <f t="shared" ca="1" si="16"/>
        <v>8.6499999999999994E-2</v>
      </c>
      <c r="BO25" s="6">
        <f t="shared" ca="1" si="16"/>
        <v>8.6499999999999994E-2</v>
      </c>
      <c r="BP25" s="6">
        <f t="shared" ca="1" si="16"/>
        <v>8.6499999999999994E-2</v>
      </c>
      <c r="BQ25" s="6">
        <f t="shared" ca="1" si="16"/>
        <v>8.6499999999999994E-2</v>
      </c>
      <c r="BR25" s="6">
        <f t="shared" ca="1" si="16"/>
        <v>8.6499999999999994E-2</v>
      </c>
      <c r="BS25" s="6">
        <f t="shared" ca="1" si="16"/>
        <v>8.6499999999999994E-2</v>
      </c>
      <c r="BT25" s="6">
        <f t="shared" ca="1" si="16"/>
        <v>8.6499999999999994E-2</v>
      </c>
      <c r="BU25" s="6">
        <f t="shared" ca="1" si="16"/>
        <v>8.6499999999999994E-2</v>
      </c>
      <c r="BV25" s="6">
        <f t="shared" ca="1" si="16"/>
        <v>8.6499999999999994E-2</v>
      </c>
      <c r="BW25" s="6">
        <f t="shared" ca="1" si="16"/>
        <v>8.6499999999999994E-2</v>
      </c>
      <c r="BX25" s="6">
        <f t="shared" ca="1" si="16"/>
        <v>8.6499999999999994E-2</v>
      </c>
      <c r="BY25" s="31">
        <f t="shared" ca="1" si="5"/>
        <v>692209.98</v>
      </c>
      <c r="BZ25" s="31">
        <f t="shared" ca="1" si="5"/>
        <v>1078935.8999999999</v>
      </c>
      <c r="CA25" s="31">
        <f t="shared" ca="1" si="5"/>
        <v>459548.58</v>
      </c>
      <c r="CB25" s="31">
        <f t="shared" ca="1" si="5"/>
        <v>490053.35</v>
      </c>
      <c r="CC25" s="31">
        <f t="shared" ca="1" si="5"/>
        <v>277563.88</v>
      </c>
      <c r="CD25" s="31">
        <f t="shared" ca="1" si="5"/>
        <v>669414.69999999995</v>
      </c>
      <c r="CE25" s="31">
        <f t="shared" ca="1" si="5"/>
        <v>545057.67000000004</v>
      </c>
      <c r="CF25" s="31">
        <f t="shared" ca="1" si="5"/>
        <v>818373.69</v>
      </c>
      <c r="CG25" s="31">
        <f t="shared" ca="1" si="5"/>
        <v>37498.33</v>
      </c>
      <c r="CH25" s="31">
        <f t="shared" ca="1" si="5"/>
        <v>613954.17000000004</v>
      </c>
      <c r="CI25" s="31">
        <f t="shared" ca="1" si="5"/>
        <v>947779.09</v>
      </c>
      <c r="CJ25" s="31">
        <f t="shared" ca="1" si="5"/>
        <v>470685.16</v>
      </c>
      <c r="CK25" s="32">
        <f t="shared" ca="1" si="17"/>
        <v>12803.88</v>
      </c>
      <c r="CL25" s="32">
        <f t="shared" ca="1" si="17"/>
        <v>19957.2</v>
      </c>
      <c r="CM25" s="32">
        <f t="shared" ca="1" si="17"/>
        <v>8500.32</v>
      </c>
      <c r="CN25" s="32">
        <f t="shared" ca="1" si="17"/>
        <v>9064.57</v>
      </c>
      <c r="CO25" s="32">
        <f t="shared" ca="1" si="17"/>
        <v>5134.13</v>
      </c>
      <c r="CP25" s="32">
        <f t="shared" ca="1" si="17"/>
        <v>12382.24</v>
      </c>
      <c r="CQ25" s="32">
        <f t="shared" ca="1" si="17"/>
        <v>10081.99</v>
      </c>
      <c r="CR25" s="32">
        <f t="shared" ca="1" si="17"/>
        <v>15137.55</v>
      </c>
      <c r="CS25" s="32">
        <f t="shared" ca="1" si="17"/>
        <v>693.61</v>
      </c>
      <c r="CT25" s="32">
        <f t="shared" ca="1" si="17"/>
        <v>11356.38</v>
      </c>
      <c r="CU25" s="32">
        <f t="shared" ca="1" si="17"/>
        <v>17531.169999999998</v>
      </c>
      <c r="CV25" s="32">
        <f t="shared" ca="1" si="17"/>
        <v>8706.32</v>
      </c>
      <c r="CW25" s="31">
        <f t="shared" ca="1" si="18"/>
        <v>314495.39999999997</v>
      </c>
      <c r="CX25" s="31">
        <f t="shared" ca="1" si="18"/>
        <v>490198.62999999983</v>
      </c>
      <c r="CY25" s="31">
        <f t="shared" ca="1" si="18"/>
        <v>208789.12000000002</v>
      </c>
      <c r="CZ25" s="31">
        <f t="shared" ca="1" si="18"/>
        <v>187523.3</v>
      </c>
      <c r="DA25" s="31">
        <f t="shared" ca="1" si="18"/>
        <v>106212.31</v>
      </c>
      <c r="DB25" s="31">
        <f t="shared" ca="1" si="18"/>
        <v>256157.53999999998</v>
      </c>
      <c r="DC25" s="31">
        <f t="shared" ca="1" si="18"/>
        <v>148079.25000000006</v>
      </c>
      <c r="DD25" s="31">
        <f t="shared" ca="1" si="18"/>
        <v>222332.73000000004</v>
      </c>
      <c r="DE25" s="31">
        <f t="shared" ca="1" si="18"/>
        <v>10187.41</v>
      </c>
      <c r="DF25" s="31">
        <f t="shared" ca="1" si="18"/>
        <v>193058.42</v>
      </c>
      <c r="DG25" s="31">
        <f t="shared" ca="1" si="18"/>
        <v>298029.95</v>
      </c>
      <c r="DH25" s="31">
        <f t="shared" ca="1" si="18"/>
        <v>148007.35999999996</v>
      </c>
      <c r="DI25" s="32">
        <f t="shared" ca="1" si="11"/>
        <v>15724.77</v>
      </c>
      <c r="DJ25" s="32">
        <f t="shared" ca="1" si="11"/>
        <v>24509.93</v>
      </c>
      <c r="DK25" s="32">
        <f t="shared" ca="1" si="11"/>
        <v>10439.459999999999</v>
      </c>
      <c r="DL25" s="32">
        <f t="shared" ca="1" si="11"/>
        <v>9376.17</v>
      </c>
      <c r="DM25" s="32">
        <f t="shared" ca="1" si="11"/>
        <v>5310.62</v>
      </c>
      <c r="DN25" s="32">
        <f t="shared" ca="1" si="11"/>
        <v>12807.88</v>
      </c>
      <c r="DO25" s="32">
        <f t="shared" ca="1" si="11"/>
        <v>7403.96</v>
      </c>
      <c r="DP25" s="32">
        <f t="shared" ca="1" si="11"/>
        <v>11116.64</v>
      </c>
      <c r="DQ25" s="32">
        <f t="shared" ca="1" si="11"/>
        <v>509.37</v>
      </c>
      <c r="DR25" s="32">
        <f t="shared" ca="1" si="11"/>
        <v>9652.92</v>
      </c>
      <c r="DS25" s="32">
        <f t="shared" ca="1" si="11"/>
        <v>14901.5</v>
      </c>
      <c r="DT25" s="32">
        <f t="shared" ca="1" si="11"/>
        <v>7400.37</v>
      </c>
      <c r="DU25" s="31">
        <f t="shared" ca="1" si="12"/>
        <v>85639.35</v>
      </c>
      <c r="DV25" s="31">
        <f t="shared" ca="1" si="12"/>
        <v>132339.69</v>
      </c>
      <c r="DW25" s="31">
        <f t="shared" ca="1" si="12"/>
        <v>55926.66</v>
      </c>
      <c r="DX25" s="31">
        <f t="shared" ca="1" si="12"/>
        <v>49792.38</v>
      </c>
      <c r="DY25" s="31">
        <f t="shared" ca="1" si="12"/>
        <v>27962.1</v>
      </c>
      <c r="DZ25" s="31">
        <f t="shared" ca="1" si="12"/>
        <v>66839.3</v>
      </c>
      <c r="EA25" s="31">
        <f t="shared" ca="1" si="12"/>
        <v>38303.69</v>
      </c>
      <c r="EB25" s="31">
        <f t="shared" ca="1" si="12"/>
        <v>56991.56</v>
      </c>
      <c r="EC25" s="31">
        <f t="shared" ca="1" si="12"/>
        <v>2587.59</v>
      </c>
      <c r="ED25" s="31">
        <f t="shared" ca="1" si="12"/>
        <v>48600.27</v>
      </c>
      <c r="EE25" s="31">
        <f t="shared" ca="1" si="12"/>
        <v>74329.58</v>
      </c>
      <c r="EF25" s="31">
        <f t="shared" ca="1" si="12"/>
        <v>36578.949999999997</v>
      </c>
      <c r="EG25" s="32">
        <f t="shared" ca="1" si="13"/>
        <v>415859.52</v>
      </c>
      <c r="EH25" s="32">
        <f t="shared" ca="1" si="13"/>
        <v>647048.24999999977</v>
      </c>
      <c r="EI25" s="32">
        <f t="shared" ca="1" si="13"/>
        <v>275155.24</v>
      </c>
      <c r="EJ25" s="32">
        <f t="shared" ca="1" si="13"/>
        <v>246691.85</v>
      </c>
      <c r="EK25" s="32">
        <f t="shared" ca="1" si="13"/>
        <v>139485.03</v>
      </c>
      <c r="EL25" s="32">
        <f t="shared" ca="1" si="13"/>
        <v>335804.72</v>
      </c>
      <c r="EM25" s="32">
        <f t="shared" ca="1" si="13"/>
        <v>193786.90000000005</v>
      </c>
      <c r="EN25" s="32">
        <f t="shared" ca="1" si="13"/>
        <v>290440.93000000005</v>
      </c>
      <c r="EO25" s="32">
        <f t="shared" ca="1" si="13"/>
        <v>13284.37</v>
      </c>
      <c r="EP25" s="32">
        <f t="shared" ca="1" si="13"/>
        <v>251311.61000000002</v>
      </c>
      <c r="EQ25" s="32">
        <f t="shared" ca="1" si="13"/>
        <v>387261.03</v>
      </c>
      <c r="ER25" s="32">
        <f t="shared" ca="1" si="13"/>
        <v>191986.67999999993</v>
      </c>
    </row>
    <row r="26" spans="1:148" x14ac:dyDescent="0.25">
      <c r="A26" t="s">
        <v>446</v>
      </c>
      <c r="B26" s="1" t="s">
        <v>25</v>
      </c>
      <c r="C26" t="str">
        <f t="shared" ca="1" si="1"/>
        <v>BR5</v>
      </c>
      <c r="D26" t="str">
        <f t="shared" ca="1" si="2"/>
        <v>Battle River #5</v>
      </c>
      <c r="E26" s="51">
        <v>258904.0820612</v>
      </c>
      <c r="F26" s="51">
        <v>239944.66698770001</v>
      </c>
      <c r="G26" s="51">
        <v>264182.40041499998</v>
      </c>
      <c r="H26" s="51">
        <v>239108.7595594</v>
      </c>
      <c r="I26" s="51">
        <v>253378.73429699999</v>
      </c>
      <c r="J26" s="51">
        <v>237103.3147935</v>
      </c>
      <c r="K26" s="51">
        <v>197048.3302544</v>
      </c>
      <c r="L26" s="51">
        <v>251478.05888960001</v>
      </c>
      <c r="M26" s="51">
        <v>262230.67702599999</v>
      </c>
      <c r="N26" s="51">
        <v>259672.16991570001</v>
      </c>
      <c r="O26" s="51">
        <v>245020.90645360001</v>
      </c>
      <c r="P26" s="51">
        <v>254256.1486818</v>
      </c>
      <c r="Q26" s="32">
        <v>21447133.120000001</v>
      </c>
      <c r="R26" s="32">
        <v>30857700.760000002</v>
      </c>
      <c r="S26" s="32">
        <v>13129419.279999999</v>
      </c>
      <c r="T26" s="32">
        <v>13210045.85</v>
      </c>
      <c r="U26" s="32">
        <v>8607966.1400000006</v>
      </c>
      <c r="V26" s="32">
        <v>17840241.149999999</v>
      </c>
      <c r="W26" s="32">
        <v>9618514.9100000001</v>
      </c>
      <c r="X26" s="32">
        <v>33571352.049999997</v>
      </c>
      <c r="Y26" s="32">
        <v>26185258.239999998</v>
      </c>
      <c r="Z26" s="32">
        <v>18888797.050000001</v>
      </c>
      <c r="AA26" s="32">
        <v>27806178.260000002</v>
      </c>
      <c r="AB26" s="32">
        <v>13281913.41</v>
      </c>
      <c r="AC26" s="2">
        <v>4.1500000000000004</v>
      </c>
      <c r="AD26" s="2">
        <v>4.1500000000000004</v>
      </c>
      <c r="AE26" s="2">
        <v>4.1500000000000004</v>
      </c>
      <c r="AF26" s="2">
        <v>4.1500000000000004</v>
      </c>
      <c r="AG26" s="2">
        <v>4.1500000000000004</v>
      </c>
      <c r="AH26" s="2">
        <v>4.1500000000000004</v>
      </c>
      <c r="AI26" s="2">
        <v>5.61</v>
      </c>
      <c r="AJ26" s="2">
        <v>5.61</v>
      </c>
      <c r="AK26" s="2">
        <v>5.61</v>
      </c>
      <c r="AL26" s="2">
        <v>5.61</v>
      </c>
      <c r="AM26" s="2">
        <v>5.61</v>
      </c>
      <c r="AN26" s="2">
        <v>5.61</v>
      </c>
      <c r="AO26" s="33">
        <v>890056.02</v>
      </c>
      <c r="AP26" s="33">
        <v>1280594.58</v>
      </c>
      <c r="AQ26" s="33">
        <v>544870.9</v>
      </c>
      <c r="AR26" s="33">
        <v>548216.9</v>
      </c>
      <c r="AS26" s="33">
        <v>357230.59</v>
      </c>
      <c r="AT26" s="33">
        <v>740370.01</v>
      </c>
      <c r="AU26" s="33">
        <v>539598.68999999994</v>
      </c>
      <c r="AV26" s="33">
        <v>1883352.85</v>
      </c>
      <c r="AW26" s="33">
        <v>1468992.99</v>
      </c>
      <c r="AX26" s="33">
        <v>1059661.51</v>
      </c>
      <c r="AY26" s="33">
        <v>1559926.6</v>
      </c>
      <c r="AZ26" s="33">
        <v>745115.34</v>
      </c>
      <c r="BA26" s="31">
        <f t="shared" si="15"/>
        <v>-8578.85</v>
      </c>
      <c r="BB26" s="31">
        <f t="shared" si="15"/>
        <v>-12343.08</v>
      </c>
      <c r="BC26" s="31">
        <f t="shared" si="15"/>
        <v>-5251.77</v>
      </c>
      <c r="BD26" s="31">
        <f t="shared" si="15"/>
        <v>76618.27</v>
      </c>
      <c r="BE26" s="31">
        <f t="shared" si="15"/>
        <v>49926.2</v>
      </c>
      <c r="BF26" s="31">
        <f t="shared" si="15"/>
        <v>103473.4</v>
      </c>
      <c r="BG26" s="31">
        <f t="shared" si="15"/>
        <v>6732.96</v>
      </c>
      <c r="BH26" s="31">
        <f t="shared" si="15"/>
        <v>23499.95</v>
      </c>
      <c r="BI26" s="31">
        <f t="shared" si="15"/>
        <v>18329.68</v>
      </c>
      <c r="BJ26" s="31">
        <f t="shared" si="15"/>
        <v>-56666.39</v>
      </c>
      <c r="BK26" s="31">
        <f t="shared" si="15"/>
        <v>-83418.53</v>
      </c>
      <c r="BL26" s="31">
        <f t="shared" si="15"/>
        <v>-39845.74</v>
      </c>
      <c r="BM26" s="6">
        <f t="shared" ca="1" si="16"/>
        <v>6.0900000000000003E-2</v>
      </c>
      <c r="BN26" s="6">
        <f t="shared" ca="1" si="16"/>
        <v>6.0900000000000003E-2</v>
      </c>
      <c r="BO26" s="6">
        <f t="shared" ca="1" si="16"/>
        <v>6.0900000000000003E-2</v>
      </c>
      <c r="BP26" s="6">
        <f t="shared" ca="1" si="16"/>
        <v>6.0900000000000003E-2</v>
      </c>
      <c r="BQ26" s="6">
        <f t="shared" ca="1" si="16"/>
        <v>6.0900000000000003E-2</v>
      </c>
      <c r="BR26" s="6">
        <f t="shared" ca="1" si="16"/>
        <v>6.0900000000000003E-2</v>
      </c>
      <c r="BS26" s="6">
        <f t="shared" ca="1" si="16"/>
        <v>6.0900000000000003E-2</v>
      </c>
      <c r="BT26" s="6">
        <f t="shared" ca="1" si="16"/>
        <v>6.0900000000000003E-2</v>
      </c>
      <c r="BU26" s="6">
        <f t="shared" ca="1" si="16"/>
        <v>6.0900000000000003E-2</v>
      </c>
      <c r="BV26" s="6">
        <f t="shared" ca="1" si="16"/>
        <v>6.0900000000000003E-2</v>
      </c>
      <c r="BW26" s="6">
        <f t="shared" ca="1" si="16"/>
        <v>6.0900000000000003E-2</v>
      </c>
      <c r="BX26" s="6">
        <f t="shared" ca="1" si="16"/>
        <v>6.0900000000000003E-2</v>
      </c>
      <c r="BY26" s="31">
        <f t="shared" ca="1" si="5"/>
        <v>1306130.4099999999</v>
      </c>
      <c r="BZ26" s="31">
        <f t="shared" ca="1" si="5"/>
        <v>1879233.98</v>
      </c>
      <c r="CA26" s="31">
        <f t="shared" ca="1" si="5"/>
        <v>799581.63</v>
      </c>
      <c r="CB26" s="31">
        <f t="shared" ref="CB26:CJ54" ca="1" si="19">IFERROR(VLOOKUP($C26,DOSDetail,CELL("col",CB$4)+58,FALSE),ROUND(T26*BP26,2))</f>
        <v>804491.79</v>
      </c>
      <c r="CC26" s="31">
        <f t="shared" ca="1" si="19"/>
        <v>524225.14</v>
      </c>
      <c r="CD26" s="31">
        <f t="shared" ca="1" si="19"/>
        <v>1086470.69</v>
      </c>
      <c r="CE26" s="31">
        <f t="shared" ca="1" si="19"/>
        <v>585767.56000000006</v>
      </c>
      <c r="CF26" s="31">
        <f t="shared" ca="1" si="19"/>
        <v>2044495.34</v>
      </c>
      <c r="CG26" s="31">
        <f t="shared" ca="1" si="19"/>
        <v>1594682.23</v>
      </c>
      <c r="CH26" s="31">
        <f t="shared" ca="1" si="19"/>
        <v>1150327.74</v>
      </c>
      <c r="CI26" s="31">
        <f t="shared" ca="1" si="19"/>
        <v>1693396.26</v>
      </c>
      <c r="CJ26" s="31">
        <f t="shared" ca="1" si="19"/>
        <v>808868.53</v>
      </c>
      <c r="CK26" s="32">
        <f t="shared" ca="1" si="17"/>
        <v>34315.410000000003</v>
      </c>
      <c r="CL26" s="32">
        <f t="shared" ca="1" si="17"/>
        <v>49372.32</v>
      </c>
      <c r="CM26" s="32">
        <f t="shared" ca="1" si="17"/>
        <v>21007.07</v>
      </c>
      <c r="CN26" s="32">
        <f t="shared" ca="1" si="17"/>
        <v>21136.07</v>
      </c>
      <c r="CO26" s="32">
        <f t="shared" ca="1" si="17"/>
        <v>13772.75</v>
      </c>
      <c r="CP26" s="32">
        <f t="shared" ca="1" si="17"/>
        <v>28544.39</v>
      </c>
      <c r="CQ26" s="32">
        <f t="shared" ca="1" si="17"/>
        <v>15389.62</v>
      </c>
      <c r="CR26" s="32">
        <f t="shared" ca="1" si="17"/>
        <v>53714.16</v>
      </c>
      <c r="CS26" s="32">
        <f t="shared" ca="1" si="17"/>
        <v>41896.410000000003</v>
      </c>
      <c r="CT26" s="32">
        <f t="shared" ca="1" si="17"/>
        <v>30222.080000000002</v>
      </c>
      <c r="CU26" s="32">
        <f t="shared" ca="1" si="17"/>
        <v>44489.89</v>
      </c>
      <c r="CV26" s="32">
        <f t="shared" ca="1" si="17"/>
        <v>21251.06</v>
      </c>
      <c r="CW26" s="31">
        <f t="shared" ca="1" si="18"/>
        <v>458968.64999999979</v>
      </c>
      <c r="CX26" s="31">
        <f t="shared" ca="1" si="18"/>
        <v>660354.79999999993</v>
      </c>
      <c r="CY26" s="31">
        <f t="shared" ca="1" si="18"/>
        <v>280969.56999999995</v>
      </c>
      <c r="CZ26" s="31">
        <f t="shared" ca="1" si="18"/>
        <v>200792.68999999994</v>
      </c>
      <c r="DA26" s="31">
        <f t="shared" ca="1" si="18"/>
        <v>130841.09999999999</v>
      </c>
      <c r="DB26" s="31">
        <f t="shared" ca="1" si="18"/>
        <v>271171.66999999981</v>
      </c>
      <c r="DC26" s="31">
        <f t="shared" ca="1" si="18"/>
        <v>54825.530000000108</v>
      </c>
      <c r="DD26" s="31">
        <f t="shared" ca="1" si="18"/>
        <v>191356.6999999999</v>
      </c>
      <c r="DE26" s="31">
        <f t="shared" ca="1" si="18"/>
        <v>149255.96999999991</v>
      </c>
      <c r="DF26" s="31">
        <f t="shared" ca="1" si="18"/>
        <v>177554.70000000007</v>
      </c>
      <c r="DG26" s="31">
        <f t="shared" ca="1" si="18"/>
        <v>261378.07999999981</v>
      </c>
      <c r="DH26" s="31">
        <f t="shared" ca="1" si="18"/>
        <v>124849.99000000011</v>
      </c>
      <c r="DI26" s="32">
        <f t="shared" ca="1" si="11"/>
        <v>22948.43</v>
      </c>
      <c r="DJ26" s="32">
        <f t="shared" ca="1" si="11"/>
        <v>33017.74</v>
      </c>
      <c r="DK26" s="32">
        <f t="shared" ca="1" si="11"/>
        <v>14048.48</v>
      </c>
      <c r="DL26" s="32">
        <f t="shared" ca="1" si="11"/>
        <v>10039.629999999999</v>
      </c>
      <c r="DM26" s="32">
        <f t="shared" ca="1" si="11"/>
        <v>6542.06</v>
      </c>
      <c r="DN26" s="32">
        <f t="shared" ca="1" si="11"/>
        <v>13558.58</v>
      </c>
      <c r="DO26" s="32">
        <f t="shared" ca="1" si="11"/>
        <v>2741.28</v>
      </c>
      <c r="DP26" s="32">
        <f t="shared" ca="1" si="11"/>
        <v>9567.84</v>
      </c>
      <c r="DQ26" s="32">
        <f t="shared" ca="1" si="11"/>
        <v>7462.8</v>
      </c>
      <c r="DR26" s="32">
        <f t="shared" ca="1" si="11"/>
        <v>8877.74</v>
      </c>
      <c r="DS26" s="32">
        <f t="shared" ca="1" si="11"/>
        <v>13068.9</v>
      </c>
      <c r="DT26" s="32">
        <f t="shared" ca="1" si="11"/>
        <v>6242.5</v>
      </c>
      <c r="DU26" s="31">
        <f t="shared" ca="1" si="12"/>
        <v>124980.45</v>
      </c>
      <c r="DV26" s="31">
        <f t="shared" ca="1" si="12"/>
        <v>178277.01</v>
      </c>
      <c r="DW26" s="31">
        <f t="shared" ca="1" si="12"/>
        <v>75261.06</v>
      </c>
      <c r="DX26" s="31">
        <f t="shared" ca="1" si="12"/>
        <v>53315.75</v>
      </c>
      <c r="DY26" s="31">
        <f t="shared" ca="1" si="12"/>
        <v>34446.019999999997</v>
      </c>
      <c r="DZ26" s="31">
        <f t="shared" ca="1" si="12"/>
        <v>70756.95</v>
      </c>
      <c r="EA26" s="31">
        <f t="shared" ca="1" si="12"/>
        <v>14181.73</v>
      </c>
      <c r="EB26" s="31">
        <f t="shared" ca="1" si="12"/>
        <v>49051.34</v>
      </c>
      <c r="EC26" s="31">
        <f t="shared" ca="1" si="12"/>
        <v>37910.86</v>
      </c>
      <c r="ED26" s="31">
        <f t="shared" ca="1" si="12"/>
        <v>44697.39</v>
      </c>
      <c r="EE26" s="31">
        <f t="shared" ca="1" si="12"/>
        <v>65188.49</v>
      </c>
      <c r="EF26" s="31">
        <f t="shared" ca="1" si="12"/>
        <v>30855.77</v>
      </c>
      <c r="EG26" s="32">
        <f t="shared" ca="1" si="13"/>
        <v>606897.5299999998</v>
      </c>
      <c r="EH26" s="32">
        <f t="shared" ca="1" si="13"/>
        <v>871649.54999999993</v>
      </c>
      <c r="EI26" s="32">
        <f t="shared" ca="1" si="13"/>
        <v>370279.10999999993</v>
      </c>
      <c r="EJ26" s="32">
        <f t="shared" ca="1" si="13"/>
        <v>264148.06999999995</v>
      </c>
      <c r="EK26" s="32">
        <f t="shared" ca="1" si="13"/>
        <v>171829.18</v>
      </c>
      <c r="EL26" s="32">
        <f t="shared" ca="1" si="13"/>
        <v>355487.19999999984</v>
      </c>
      <c r="EM26" s="32">
        <f t="shared" ca="1" si="13"/>
        <v>71748.54000000011</v>
      </c>
      <c r="EN26" s="32">
        <f t="shared" ca="1" si="13"/>
        <v>249975.87999999989</v>
      </c>
      <c r="EO26" s="32">
        <f t="shared" ca="1" si="13"/>
        <v>194629.62999999989</v>
      </c>
      <c r="EP26" s="32">
        <f t="shared" ca="1" si="13"/>
        <v>231129.83000000007</v>
      </c>
      <c r="EQ26" s="32">
        <f t="shared" ca="1" si="13"/>
        <v>339635.4699999998</v>
      </c>
      <c r="ER26" s="32">
        <f t="shared" ca="1" si="13"/>
        <v>161948.2600000001</v>
      </c>
    </row>
    <row r="27" spans="1:148" x14ac:dyDescent="0.25">
      <c r="A27" t="s">
        <v>444</v>
      </c>
      <c r="B27" s="1" t="s">
        <v>125</v>
      </c>
      <c r="C27" t="str">
        <f t="shared" ca="1" si="1"/>
        <v>BRA</v>
      </c>
      <c r="D27" t="str">
        <f t="shared" ca="1" si="2"/>
        <v>Brazeau Hydro Facility</v>
      </c>
      <c r="E27" s="51">
        <v>31615.2778125</v>
      </c>
      <c r="F27" s="51">
        <v>25804.057199399998</v>
      </c>
      <c r="G27" s="51">
        <v>25137.282163899999</v>
      </c>
      <c r="H27" s="51">
        <v>20237.217157899999</v>
      </c>
      <c r="I27" s="51">
        <v>37187.079149099998</v>
      </c>
      <c r="J27" s="51">
        <v>137768.039491</v>
      </c>
      <c r="K27" s="51">
        <v>95162.683003300001</v>
      </c>
      <c r="L27" s="51">
        <v>32820.993831</v>
      </c>
      <c r="M27" s="51">
        <v>16614.8015366</v>
      </c>
      <c r="N27" s="51">
        <v>15769.970517100001</v>
      </c>
      <c r="O27" s="51">
        <v>20508.2003033</v>
      </c>
      <c r="P27" s="51">
        <v>17615.934220399999</v>
      </c>
      <c r="Q27" s="32">
        <v>4440672.8600000003</v>
      </c>
      <c r="R27" s="32">
        <v>6439423.2800000003</v>
      </c>
      <c r="S27" s="32">
        <v>2090104.68</v>
      </c>
      <c r="T27" s="32">
        <v>1463816.34</v>
      </c>
      <c r="U27" s="32">
        <v>1685095.37</v>
      </c>
      <c r="V27" s="32">
        <v>13433488.93</v>
      </c>
      <c r="W27" s="32">
        <v>8754079.1500000004</v>
      </c>
      <c r="X27" s="32">
        <v>6553843.0599999996</v>
      </c>
      <c r="Y27" s="32">
        <v>3180422.13</v>
      </c>
      <c r="Z27" s="32">
        <v>1601772.61</v>
      </c>
      <c r="AA27" s="32">
        <v>4507675.42</v>
      </c>
      <c r="AB27" s="32">
        <v>1966227.81</v>
      </c>
      <c r="AC27" s="2">
        <v>1.57</v>
      </c>
      <c r="AD27" s="2">
        <v>1.57</v>
      </c>
      <c r="AE27" s="2">
        <v>1.57</v>
      </c>
      <c r="AF27" s="2">
        <v>1.57</v>
      </c>
      <c r="AG27" s="2">
        <v>1.57</v>
      </c>
      <c r="AH27" s="2">
        <v>1.57</v>
      </c>
      <c r="AI27" s="2">
        <v>2.2000000000000002</v>
      </c>
      <c r="AJ27" s="2">
        <v>2.2000000000000002</v>
      </c>
      <c r="AK27" s="2">
        <v>2.2000000000000002</v>
      </c>
      <c r="AL27" s="2">
        <v>2.2000000000000002</v>
      </c>
      <c r="AM27" s="2">
        <v>2.2000000000000002</v>
      </c>
      <c r="AN27" s="2">
        <v>2.2000000000000002</v>
      </c>
      <c r="AO27" s="33">
        <v>69718.559999999998</v>
      </c>
      <c r="AP27" s="33">
        <v>101098.95</v>
      </c>
      <c r="AQ27" s="33">
        <v>32814.639999999999</v>
      </c>
      <c r="AR27" s="33">
        <v>22981.919999999998</v>
      </c>
      <c r="AS27" s="33">
        <v>26456</v>
      </c>
      <c r="AT27" s="33">
        <v>210905.78</v>
      </c>
      <c r="AU27" s="33">
        <v>192589.74</v>
      </c>
      <c r="AV27" s="33">
        <v>144184.54999999999</v>
      </c>
      <c r="AW27" s="33">
        <v>69969.289999999994</v>
      </c>
      <c r="AX27" s="33">
        <v>35239</v>
      </c>
      <c r="AY27" s="33">
        <v>99168.86</v>
      </c>
      <c r="AZ27" s="33">
        <v>43257.01</v>
      </c>
      <c r="BA27" s="31">
        <f t="shared" si="15"/>
        <v>-1776.27</v>
      </c>
      <c r="BB27" s="31">
        <f t="shared" si="15"/>
        <v>-2575.77</v>
      </c>
      <c r="BC27" s="31">
        <f t="shared" si="15"/>
        <v>-836.04</v>
      </c>
      <c r="BD27" s="31">
        <f t="shared" si="15"/>
        <v>8490.1299999999992</v>
      </c>
      <c r="BE27" s="31">
        <f t="shared" si="15"/>
        <v>9773.5499999999993</v>
      </c>
      <c r="BF27" s="31">
        <f t="shared" si="15"/>
        <v>77914.240000000005</v>
      </c>
      <c r="BG27" s="31">
        <f t="shared" si="15"/>
        <v>6127.86</v>
      </c>
      <c r="BH27" s="31">
        <f t="shared" si="15"/>
        <v>4587.6899999999996</v>
      </c>
      <c r="BI27" s="31">
        <f t="shared" si="15"/>
        <v>2226.3000000000002</v>
      </c>
      <c r="BJ27" s="31">
        <f t="shared" si="15"/>
        <v>-4805.32</v>
      </c>
      <c r="BK27" s="31">
        <f t="shared" si="15"/>
        <v>-13523.03</v>
      </c>
      <c r="BL27" s="31">
        <f t="shared" si="15"/>
        <v>-5898.68</v>
      </c>
      <c r="BM27" s="6">
        <f t="shared" ca="1" si="16"/>
        <v>3.1099999999999999E-2</v>
      </c>
      <c r="BN27" s="6">
        <f t="shared" ca="1" si="16"/>
        <v>3.1099999999999999E-2</v>
      </c>
      <c r="BO27" s="6">
        <f t="shared" ca="1" si="16"/>
        <v>3.1099999999999999E-2</v>
      </c>
      <c r="BP27" s="6">
        <f t="shared" ca="1" si="16"/>
        <v>3.1099999999999999E-2</v>
      </c>
      <c r="BQ27" s="6">
        <f t="shared" ca="1" si="16"/>
        <v>3.1099999999999999E-2</v>
      </c>
      <c r="BR27" s="6">
        <f t="shared" ca="1" si="16"/>
        <v>3.1099999999999999E-2</v>
      </c>
      <c r="BS27" s="6">
        <f t="shared" ca="1" si="16"/>
        <v>3.1099999999999999E-2</v>
      </c>
      <c r="BT27" s="6">
        <f t="shared" ca="1" si="16"/>
        <v>3.1099999999999999E-2</v>
      </c>
      <c r="BU27" s="6">
        <f t="shared" ca="1" si="16"/>
        <v>3.1099999999999999E-2</v>
      </c>
      <c r="BV27" s="6">
        <f t="shared" ca="1" si="16"/>
        <v>3.1099999999999999E-2</v>
      </c>
      <c r="BW27" s="6">
        <f t="shared" ca="1" si="16"/>
        <v>3.1099999999999999E-2</v>
      </c>
      <c r="BX27" s="6">
        <f t="shared" ca="1" si="16"/>
        <v>3.1099999999999999E-2</v>
      </c>
      <c r="BY27" s="31">
        <f t="shared" ref="BY27:CD58" ca="1" si="20">IFERROR(VLOOKUP($C27,DOSDetail,CELL("col",BY$4)+58,FALSE),ROUND(Q27*BM27,2))</f>
        <v>138104.93</v>
      </c>
      <c r="BZ27" s="31">
        <f t="shared" ca="1" si="20"/>
        <v>200266.06</v>
      </c>
      <c r="CA27" s="31">
        <f t="shared" ca="1" si="20"/>
        <v>65002.26</v>
      </c>
      <c r="CB27" s="31">
        <f t="shared" ca="1" si="19"/>
        <v>45524.69</v>
      </c>
      <c r="CC27" s="31">
        <f t="shared" ca="1" si="19"/>
        <v>52406.47</v>
      </c>
      <c r="CD27" s="31">
        <f t="shared" ca="1" si="19"/>
        <v>417781.51</v>
      </c>
      <c r="CE27" s="31">
        <f t="shared" ca="1" si="19"/>
        <v>272251.86</v>
      </c>
      <c r="CF27" s="31">
        <f t="shared" ca="1" si="19"/>
        <v>203824.52</v>
      </c>
      <c r="CG27" s="31">
        <f t="shared" ca="1" si="19"/>
        <v>98911.13</v>
      </c>
      <c r="CH27" s="31">
        <f t="shared" ca="1" si="19"/>
        <v>49815.13</v>
      </c>
      <c r="CI27" s="31">
        <f t="shared" ca="1" si="19"/>
        <v>140188.71</v>
      </c>
      <c r="CJ27" s="31">
        <f t="shared" ca="1" si="19"/>
        <v>61149.68</v>
      </c>
      <c r="CK27" s="32">
        <f t="shared" ca="1" si="17"/>
        <v>7105.08</v>
      </c>
      <c r="CL27" s="32">
        <f t="shared" ca="1" si="17"/>
        <v>10303.08</v>
      </c>
      <c r="CM27" s="32">
        <f t="shared" ca="1" si="17"/>
        <v>3344.17</v>
      </c>
      <c r="CN27" s="32">
        <f t="shared" ca="1" si="17"/>
        <v>2342.11</v>
      </c>
      <c r="CO27" s="32">
        <f t="shared" ca="1" si="17"/>
        <v>2696.15</v>
      </c>
      <c r="CP27" s="32">
        <f t="shared" ca="1" si="17"/>
        <v>21493.58</v>
      </c>
      <c r="CQ27" s="32">
        <f t="shared" ca="1" si="17"/>
        <v>14006.53</v>
      </c>
      <c r="CR27" s="32">
        <f t="shared" ca="1" si="17"/>
        <v>10486.15</v>
      </c>
      <c r="CS27" s="32">
        <f t="shared" ca="1" si="17"/>
        <v>5088.68</v>
      </c>
      <c r="CT27" s="32">
        <f t="shared" ca="1" si="17"/>
        <v>2562.84</v>
      </c>
      <c r="CU27" s="32">
        <f t="shared" ca="1" si="17"/>
        <v>7212.28</v>
      </c>
      <c r="CV27" s="32">
        <f t="shared" ca="1" si="17"/>
        <v>3145.96</v>
      </c>
      <c r="CW27" s="31">
        <f t="shared" ca="1" si="18"/>
        <v>77267.719999999987</v>
      </c>
      <c r="CX27" s="31">
        <f t="shared" ca="1" si="18"/>
        <v>112045.95999999999</v>
      </c>
      <c r="CY27" s="31">
        <f t="shared" ca="1" si="18"/>
        <v>36367.830000000009</v>
      </c>
      <c r="CZ27" s="31">
        <f t="shared" ca="1" si="18"/>
        <v>16394.750000000007</v>
      </c>
      <c r="DA27" s="31">
        <f t="shared" ca="1" si="18"/>
        <v>18873.070000000003</v>
      </c>
      <c r="DB27" s="31">
        <f t="shared" ca="1" si="18"/>
        <v>150455.07</v>
      </c>
      <c r="DC27" s="31">
        <f t="shared" ca="1" si="18"/>
        <v>87540.790000000023</v>
      </c>
      <c r="DD27" s="31">
        <f t="shared" ca="1" si="18"/>
        <v>65538.429999999993</v>
      </c>
      <c r="DE27" s="31">
        <f t="shared" ca="1" si="18"/>
        <v>31804.220000000005</v>
      </c>
      <c r="DF27" s="31">
        <f t="shared" ca="1" si="18"/>
        <v>21944.29</v>
      </c>
      <c r="DG27" s="31">
        <f t="shared" ca="1" si="18"/>
        <v>61755.159999999989</v>
      </c>
      <c r="DH27" s="31">
        <f t="shared" ca="1" si="18"/>
        <v>26937.309999999998</v>
      </c>
      <c r="DI27" s="32">
        <f t="shared" ca="1" si="11"/>
        <v>3863.39</v>
      </c>
      <c r="DJ27" s="32">
        <f t="shared" ca="1" si="11"/>
        <v>5602.3</v>
      </c>
      <c r="DK27" s="32">
        <f t="shared" ca="1" si="11"/>
        <v>1818.39</v>
      </c>
      <c r="DL27" s="32">
        <f t="shared" ca="1" si="11"/>
        <v>819.74</v>
      </c>
      <c r="DM27" s="32">
        <f t="shared" ca="1" si="11"/>
        <v>943.65</v>
      </c>
      <c r="DN27" s="32">
        <f t="shared" ca="1" si="11"/>
        <v>7522.75</v>
      </c>
      <c r="DO27" s="32">
        <f t="shared" ca="1" si="11"/>
        <v>4377.04</v>
      </c>
      <c r="DP27" s="32">
        <f t="shared" ca="1" si="11"/>
        <v>3276.92</v>
      </c>
      <c r="DQ27" s="32">
        <f t="shared" ca="1" si="11"/>
        <v>1590.21</v>
      </c>
      <c r="DR27" s="32">
        <f t="shared" ca="1" si="11"/>
        <v>1097.21</v>
      </c>
      <c r="DS27" s="32">
        <f t="shared" ca="1" si="11"/>
        <v>3087.76</v>
      </c>
      <c r="DT27" s="32">
        <f t="shared" ca="1" si="11"/>
        <v>1346.87</v>
      </c>
      <c r="DU27" s="31">
        <f t="shared" ca="1" si="12"/>
        <v>21040.55</v>
      </c>
      <c r="DV27" s="31">
        <f t="shared" ca="1" si="12"/>
        <v>30249.22</v>
      </c>
      <c r="DW27" s="31">
        <f t="shared" ca="1" si="12"/>
        <v>9741.56</v>
      </c>
      <c r="DX27" s="31">
        <f t="shared" ca="1" si="12"/>
        <v>4353.24</v>
      </c>
      <c r="DY27" s="31">
        <f t="shared" ca="1" si="12"/>
        <v>4968.6400000000003</v>
      </c>
      <c r="DZ27" s="31">
        <f t="shared" ca="1" si="12"/>
        <v>39258.31</v>
      </c>
      <c r="EA27" s="31">
        <f t="shared" ca="1" si="12"/>
        <v>22644.19</v>
      </c>
      <c r="EB27" s="31">
        <f t="shared" ca="1" si="12"/>
        <v>16799.77</v>
      </c>
      <c r="EC27" s="31">
        <f t="shared" ca="1" si="12"/>
        <v>8078.24</v>
      </c>
      <c r="ED27" s="31">
        <f t="shared" ca="1" si="12"/>
        <v>5524.23</v>
      </c>
      <c r="EE27" s="31">
        <f t="shared" ca="1" si="12"/>
        <v>15401.93</v>
      </c>
      <c r="EF27" s="31">
        <f t="shared" ca="1" si="12"/>
        <v>6657.36</v>
      </c>
      <c r="EG27" s="32">
        <f t="shared" ca="1" si="13"/>
        <v>102171.65999999999</v>
      </c>
      <c r="EH27" s="32">
        <f t="shared" ca="1" si="13"/>
        <v>147897.47999999998</v>
      </c>
      <c r="EI27" s="32">
        <f t="shared" ca="1" si="13"/>
        <v>47927.780000000006</v>
      </c>
      <c r="EJ27" s="32">
        <f t="shared" ca="1" si="13"/>
        <v>21567.73000000001</v>
      </c>
      <c r="EK27" s="32">
        <f t="shared" ca="1" si="13"/>
        <v>24785.360000000004</v>
      </c>
      <c r="EL27" s="32">
        <f t="shared" ca="1" si="13"/>
        <v>197236.13</v>
      </c>
      <c r="EM27" s="32">
        <f t="shared" ca="1" si="13"/>
        <v>114562.02000000002</v>
      </c>
      <c r="EN27" s="32">
        <f t="shared" ca="1" si="13"/>
        <v>85615.12</v>
      </c>
      <c r="EO27" s="32">
        <f t="shared" ca="1" si="13"/>
        <v>41472.670000000006</v>
      </c>
      <c r="EP27" s="32">
        <f t="shared" ca="1" si="13"/>
        <v>28565.73</v>
      </c>
      <c r="EQ27" s="32">
        <f t="shared" ca="1" si="13"/>
        <v>80244.849999999991</v>
      </c>
      <c r="ER27" s="32">
        <f t="shared" ca="1" si="13"/>
        <v>34941.539999999994</v>
      </c>
    </row>
    <row r="28" spans="1:148" x14ac:dyDescent="0.25">
      <c r="A28" t="s">
        <v>443</v>
      </c>
      <c r="B28" s="1" t="s">
        <v>158</v>
      </c>
      <c r="C28" t="str">
        <f t="shared" ca="1" si="1"/>
        <v>BTR1</v>
      </c>
      <c r="D28" t="str">
        <f t="shared" ca="1" si="2"/>
        <v>Blue Trail Wind Facility</v>
      </c>
      <c r="E28" s="51">
        <v>18876.428800000002</v>
      </c>
      <c r="F28" s="51">
        <v>14864.0038</v>
      </c>
      <c r="G28" s="51">
        <v>10730.753500000001</v>
      </c>
      <c r="H28" s="51">
        <v>17433.3596</v>
      </c>
      <c r="I28" s="51">
        <v>13144.818300000001</v>
      </c>
      <c r="J28" s="51">
        <v>14938.3159</v>
      </c>
      <c r="K28" s="51">
        <v>14794.340099999999</v>
      </c>
      <c r="L28" s="51">
        <v>9816.7857999999997</v>
      </c>
      <c r="M28" s="51">
        <v>15069.3856</v>
      </c>
      <c r="N28" s="51">
        <v>19613.162499999999</v>
      </c>
      <c r="O28" s="51">
        <v>22726.3593</v>
      </c>
      <c r="P28" s="51">
        <v>23688.1957</v>
      </c>
      <c r="Q28" s="32">
        <v>669825.97</v>
      </c>
      <c r="R28" s="32">
        <v>705148.75</v>
      </c>
      <c r="S28" s="32">
        <v>301611.13</v>
      </c>
      <c r="T28" s="32">
        <v>664414.82999999996</v>
      </c>
      <c r="U28" s="32">
        <v>301827.40000000002</v>
      </c>
      <c r="V28" s="32">
        <v>825485.08</v>
      </c>
      <c r="W28" s="32">
        <v>457733.42</v>
      </c>
      <c r="X28" s="32">
        <v>1044203.14</v>
      </c>
      <c r="Y28" s="32">
        <v>747185.73</v>
      </c>
      <c r="Z28" s="32">
        <v>916617.33</v>
      </c>
      <c r="AA28" s="32">
        <v>2075325.7</v>
      </c>
      <c r="AB28" s="32">
        <v>856860.27</v>
      </c>
      <c r="AC28" s="2">
        <v>1.06</v>
      </c>
      <c r="AD28" s="2">
        <v>1.06</v>
      </c>
      <c r="AE28" s="2">
        <v>1.06</v>
      </c>
      <c r="AF28" s="2">
        <v>1.06</v>
      </c>
      <c r="AG28" s="2">
        <v>1.06</v>
      </c>
      <c r="AH28" s="2">
        <v>1.06</v>
      </c>
      <c r="AI28" s="2">
        <v>2.54</v>
      </c>
      <c r="AJ28" s="2">
        <v>2.54</v>
      </c>
      <c r="AK28" s="2">
        <v>2.54</v>
      </c>
      <c r="AL28" s="2">
        <v>2.54</v>
      </c>
      <c r="AM28" s="2">
        <v>2.54</v>
      </c>
      <c r="AN28" s="2">
        <v>2.54</v>
      </c>
      <c r="AO28" s="33">
        <v>7100.16</v>
      </c>
      <c r="AP28" s="33">
        <v>7474.58</v>
      </c>
      <c r="AQ28" s="33">
        <v>3197.08</v>
      </c>
      <c r="AR28" s="33">
        <v>7042.8</v>
      </c>
      <c r="AS28" s="33">
        <v>3199.37</v>
      </c>
      <c r="AT28" s="33">
        <v>8750.14</v>
      </c>
      <c r="AU28" s="33">
        <v>11626.43</v>
      </c>
      <c r="AV28" s="33">
        <v>26522.76</v>
      </c>
      <c r="AW28" s="33">
        <v>18978.52</v>
      </c>
      <c r="AX28" s="33">
        <v>23282.080000000002</v>
      </c>
      <c r="AY28" s="33">
        <v>52713.27</v>
      </c>
      <c r="AZ28" s="33">
        <v>21764.25</v>
      </c>
      <c r="BA28" s="31">
        <f t="shared" si="15"/>
        <v>-267.93</v>
      </c>
      <c r="BB28" s="31">
        <f t="shared" si="15"/>
        <v>-282.06</v>
      </c>
      <c r="BC28" s="31">
        <f t="shared" si="15"/>
        <v>-120.64</v>
      </c>
      <c r="BD28" s="31">
        <f t="shared" si="15"/>
        <v>3853.61</v>
      </c>
      <c r="BE28" s="31">
        <f t="shared" si="15"/>
        <v>1750.6</v>
      </c>
      <c r="BF28" s="31">
        <f t="shared" si="15"/>
        <v>4787.8100000000004</v>
      </c>
      <c r="BG28" s="31">
        <f t="shared" si="15"/>
        <v>320.41000000000003</v>
      </c>
      <c r="BH28" s="31">
        <f t="shared" si="15"/>
        <v>730.94</v>
      </c>
      <c r="BI28" s="31">
        <f t="shared" si="15"/>
        <v>523.03</v>
      </c>
      <c r="BJ28" s="31">
        <f t="shared" si="15"/>
        <v>-2749.85</v>
      </c>
      <c r="BK28" s="31">
        <f t="shared" si="15"/>
        <v>-6225.98</v>
      </c>
      <c r="BL28" s="31">
        <f t="shared" si="15"/>
        <v>-2570.58</v>
      </c>
      <c r="BM28" s="6">
        <f t="shared" ca="1" si="16"/>
        <v>5.7099999999999998E-2</v>
      </c>
      <c r="BN28" s="6">
        <f t="shared" ca="1" si="16"/>
        <v>5.7099999999999998E-2</v>
      </c>
      <c r="BO28" s="6">
        <f t="shared" ca="1" si="16"/>
        <v>5.7099999999999998E-2</v>
      </c>
      <c r="BP28" s="6">
        <f t="shared" ca="1" si="16"/>
        <v>5.7099999999999998E-2</v>
      </c>
      <c r="BQ28" s="6">
        <f t="shared" ca="1" si="16"/>
        <v>5.7099999999999998E-2</v>
      </c>
      <c r="BR28" s="6">
        <f t="shared" ca="1" si="16"/>
        <v>5.7099999999999998E-2</v>
      </c>
      <c r="BS28" s="6">
        <f t="shared" ca="1" si="16"/>
        <v>5.7099999999999998E-2</v>
      </c>
      <c r="BT28" s="6">
        <f t="shared" ca="1" si="16"/>
        <v>5.7099999999999998E-2</v>
      </c>
      <c r="BU28" s="6">
        <f t="shared" ca="1" si="16"/>
        <v>5.7099999999999998E-2</v>
      </c>
      <c r="BV28" s="6">
        <f t="shared" ca="1" si="16"/>
        <v>5.7099999999999998E-2</v>
      </c>
      <c r="BW28" s="6">
        <f t="shared" ca="1" si="16"/>
        <v>5.7099999999999998E-2</v>
      </c>
      <c r="BX28" s="6">
        <f t="shared" ca="1" si="16"/>
        <v>5.7099999999999998E-2</v>
      </c>
      <c r="BY28" s="31">
        <f t="shared" ca="1" si="20"/>
        <v>38247.06</v>
      </c>
      <c r="BZ28" s="31">
        <f t="shared" ca="1" si="20"/>
        <v>40263.99</v>
      </c>
      <c r="CA28" s="31">
        <f t="shared" ca="1" si="20"/>
        <v>17222</v>
      </c>
      <c r="CB28" s="31">
        <f t="shared" ca="1" si="19"/>
        <v>37938.089999999997</v>
      </c>
      <c r="CC28" s="31">
        <f t="shared" ca="1" si="19"/>
        <v>17234.34</v>
      </c>
      <c r="CD28" s="31">
        <f t="shared" ca="1" si="19"/>
        <v>47135.199999999997</v>
      </c>
      <c r="CE28" s="31">
        <f t="shared" ca="1" si="19"/>
        <v>26136.58</v>
      </c>
      <c r="CF28" s="31">
        <f t="shared" ca="1" si="19"/>
        <v>59624</v>
      </c>
      <c r="CG28" s="31">
        <f t="shared" ca="1" si="19"/>
        <v>42664.31</v>
      </c>
      <c r="CH28" s="31">
        <f t="shared" ca="1" si="19"/>
        <v>52338.85</v>
      </c>
      <c r="CI28" s="31">
        <f t="shared" ca="1" si="19"/>
        <v>118501.1</v>
      </c>
      <c r="CJ28" s="31">
        <f t="shared" ca="1" si="19"/>
        <v>48926.720000000001</v>
      </c>
      <c r="CK28" s="32">
        <f t="shared" ca="1" si="17"/>
        <v>1071.72</v>
      </c>
      <c r="CL28" s="32">
        <f t="shared" ca="1" si="17"/>
        <v>1128.24</v>
      </c>
      <c r="CM28" s="32">
        <f t="shared" ca="1" si="17"/>
        <v>482.58</v>
      </c>
      <c r="CN28" s="32">
        <f t="shared" ca="1" si="17"/>
        <v>1063.06</v>
      </c>
      <c r="CO28" s="32">
        <f t="shared" ca="1" si="17"/>
        <v>482.92</v>
      </c>
      <c r="CP28" s="32">
        <f t="shared" ca="1" si="17"/>
        <v>1320.78</v>
      </c>
      <c r="CQ28" s="32">
        <f t="shared" ca="1" si="17"/>
        <v>732.37</v>
      </c>
      <c r="CR28" s="32">
        <f t="shared" ca="1" si="17"/>
        <v>1670.73</v>
      </c>
      <c r="CS28" s="32">
        <f t="shared" ca="1" si="17"/>
        <v>1195.5</v>
      </c>
      <c r="CT28" s="32">
        <f t="shared" ca="1" si="17"/>
        <v>1466.59</v>
      </c>
      <c r="CU28" s="32">
        <f t="shared" ca="1" si="17"/>
        <v>3320.52</v>
      </c>
      <c r="CV28" s="32">
        <f t="shared" ca="1" si="17"/>
        <v>1370.98</v>
      </c>
      <c r="CW28" s="31">
        <f t="shared" ca="1" si="18"/>
        <v>32486.55</v>
      </c>
      <c r="CX28" s="31">
        <f t="shared" ca="1" si="18"/>
        <v>34199.709999999992</v>
      </c>
      <c r="CY28" s="31">
        <f t="shared" ca="1" si="18"/>
        <v>14628.140000000001</v>
      </c>
      <c r="CZ28" s="31">
        <f t="shared" ca="1" si="18"/>
        <v>28104.739999999994</v>
      </c>
      <c r="DA28" s="31">
        <f t="shared" ca="1" si="18"/>
        <v>12767.289999999999</v>
      </c>
      <c r="DB28" s="31">
        <f t="shared" ca="1" si="18"/>
        <v>34918.03</v>
      </c>
      <c r="DC28" s="31">
        <f t="shared" ca="1" si="18"/>
        <v>14922.11</v>
      </c>
      <c r="DD28" s="31">
        <f t="shared" ca="1" si="18"/>
        <v>34041.03</v>
      </c>
      <c r="DE28" s="31">
        <f t="shared" ca="1" si="18"/>
        <v>24358.26</v>
      </c>
      <c r="DF28" s="31">
        <f t="shared" ca="1" si="18"/>
        <v>33273.209999999992</v>
      </c>
      <c r="DG28" s="31">
        <f t="shared" ca="1" si="18"/>
        <v>75334.33</v>
      </c>
      <c r="DH28" s="31">
        <f t="shared" ca="1" si="18"/>
        <v>31104.030000000006</v>
      </c>
      <c r="DI28" s="32">
        <f t="shared" ca="1" si="11"/>
        <v>1624.33</v>
      </c>
      <c r="DJ28" s="32">
        <f t="shared" ca="1" si="11"/>
        <v>1709.99</v>
      </c>
      <c r="DK28" s="32">
        <f t="shared" ca="1" si="11"/>
        <v>731.41</v>
      </c>
      <c r="DL28" s="32">
        <f t="shared" ca="1" si="11"/>
        <v>1405.24</v>
      </c>
      <c r="DM28" s="32">
        <f t="shared" ca="1" si="11"/>
        <v>638.36</v>
      </c>
      <c r="DN28" s="32">
        <f t="shared" ca="1" si="11"/>
        <v>1745.9</v>
      </c>
      <c r="DO28" s="32">
        <f t="shared" ca="1" si="11"/>
        <v>746.11</v>
      </c>
      <c r="DP28" s="32">
        <f t="shared" ca="1" si="11"/>
        <v>1702.05</v>
      </c>
      <c r="DQ28" s="32">
        <f t="shared" ca="1" si="11"/>
        <v>1217.9100000000001</v>
      </c>
      <c r="DR28" s="32">
        <f t="shared" ca="1" si="11"/>
        <v>1663.66</v>
      </c>
      <c r="DS28" s="32">
        <f t="shared" ca="1" si="11"/>
        <v>3766.72</v>
      </c>
      <c r="DT28" s="32">
        <f t="shared" ca="1" si="11"/>
        <v>1555.2</v>
      </c>
      <c r="DU28" s="31">
        <f t="shared" ca="1" si="12"/>
        <v>8846.32</v>
      </c>
      <c r="DV28" s="31">
        <f t="shared" ca="1" si="12"/>
        <v>9232.9500000000007</v>
      </c>
      <c r="DW28" s="31">
        <f t="shared" ca="1" si="12"/>
        <v>3918.32</v>
      </c>
      <c r="DX28" s="31">
        <f t="shared" ca="1" si="12"/>
        <v>7462.55</v>
      </c>
      <c r="DY28" s="31">
        <f t="shared" ca="1" si="12"/>
        <v>3361.19</v>
      </c>
      <c r="DZ28" s="31">
        <f t="shared" ca="1" si="12"/>
        <v>9111.18</v>
      </c>
      <c r="EA28" s="31">
        <f t="shared" ca="1" si="12"/>
        <v>3859.9</v>
      </c>
      <c r="EB28" s="31">
        <f t="shared" ca="1" si="12"/>
        <v>8725.89</v>
      </c>
      <c r="EC28" s="31">
        <f t="shared" ca="1" si="12"/>
        <v>6186.97</v>
      </c>
      <c r="ED28" s="31">
        <f t="shared" ca="1" si="12"/>
        <v>8376.15</v>
      </c>
      <c r="EE28" s="31">
        <f t="shared" ca="1" si="12"/>
        <v>18788.61</v>
      </c>
      <c r="EF28" s="31">
        <f t="shared" ca="1" si="12"/>
        <v>7687.14</v>
      </c>
      <c r="EG28" s="32">
        <f t="shared" ca="1" si="13"/>
        <v>42957.2</v>
      </c>
      <c r="EH28" s="32">
        <f t="shared" ca="1" si="13"/>
        <v>45142.649999999994</v>
      </c>
      <c r="EI28" s="32">
        <f t="shared" ca="1" si="13"/>
        <v>19277.870000000003</v>
      </c>
      <c r="EJ28" s="32">
        <f t="shared" ca="1" si="13"/>
        <v>36972.53</v>
      </c>
      <c r="EK28" s="32">
        <f t="shared" ca="1" si="13"/>
        <v>16766.84</v>
      </c>
      <c r="EL28" s="32">
        <f t="shared" ca="1" si="13"/>
        <v>45775.11</v>
      </c>
      <c r="EM28" s="32">
        <f t="shared" ca="1" si="13"/>
        <v>19528.120000000003</v>
      </c>
      <c r="EN28" s="32">
        <f t="shared" ca="1" si="13"/>
        <v>44468.97</v>
      </c>
      <c r="EO28" s="32">
        <f t="shared" ca="1" si="13"/>
        <v>31763.14</v>
      </c>
      <c r="EP28" s="32">
        <f t="shared" ca="1" si="13"/>
        <v>43313.02</v>
      </c>
      <c r="EQ28" s="32">
        <f t="shared" ca="1" si="13"/>
        <v>97889.66</v>
      </c>
      <c r="ER28" s="32">
        <f t="shared" ca="1" si="13"/>
        <v>40346.37000000001</v>
      </c>
    </row>
    <row r="29" spans="1:148" x14ac:dyDescent="0.25">
      <c r="A29" t="s">
        <v>543</v>
      </c>
      <c r="B29" s="1" t="s">
        <v>368</v>
      </c>
      <c r="C29" t="str">
        <f t="shared" ca="1" si="1"/>
        <v>BCHIMP</v>
      </c>
      <c r="D29" t="str">
        <f t="shared" ca="1" si="2"/>
        <v>Alberta-BC Intertie - Import</v>
      </c>
      <c r="E29" s="51">
        <v>104</v>
      </c>
      <c r="Q29" s="32">
        <v>4327.55</v>
      </c>
      <c r="R29" s="32"/>
      <c r="S29" s="32"/>
      <c r="T29" s="32"/>
      <c r="U29" s="32"/>
      <c r="V29" s="32"/>
      <c r="W29" s="32"/>
      <c r="X29" s="32"/>
      <c r="Y29" s="32"/>
      <c r="Z29" s="32"/>
      <c r="AA29" s="32"/>
      <c r="AB29" s="32"/>
      <c r="AC29" s="2">
        <v>0.53</v>
      </c>
      <c r="AO29" s="33">
        <v>22.94</v>
      </c>
      <c r="AP29" s="33"/>
      <c r="AQ29" s="33"/>
      <c r="AR29" s="33"/>
      <c r="AS29" s="33"/>
      <c r="AT29" s="33"/>
      <c r="AU29" s="33"/>
      <c r="AV29" s="33"/>
      <c r="AW29" s="33"/>
      <c r="AX29" s="33"/>
      <c r="AY29" s="33"/>
      <c r="AZ29" s="33"/>
      <c r="BA29" s="31">
        <f t="shared" si="15"/>
        <v>-1.73</v>
      </c>
      <c r="BB29" s="31">
        <f t="shared" si="15"/>
        <v>0</v>
      </c>
      <c r="BC29" s="31">
        <f t="shared" si="15"/>
        <v>0</v>
      </c>
      <c r="BD29" s="31">
        <f t="shared" si="15"/>
        <v>0</v>
      </c>
      <c r="BE29" s="31">
        <f t="shared" si="15"/>
        <v>0</v>
      </c>
      <c r="BF29" s="31">
        <f t="shared" si="15"/>
        <v>0</v>
      </c>
      <c r="BG29" s="31">
        <f t="shared" si="15"/>
        <v>0</v>
      </c>
      <c r="BH29" s="31">
        <f t="shared" si="15"/>
        <v>0</v>
      </c>
      <c r="BI29" s="31">
        <f t="shared" si="15"/>
        <v>0</v>
      </c>
      <c r="BJ29" s="31">
        <f t="shared" si="15"/>
        <v>0</v>
      </c>
      <c r="BK29" s="31">
        <f t="shared" si="15"/>
        <v>0</v>
      </c>
      <c r="BL29" s="31">
        <f t="shared" si="15"/>
        <v>0</v>
      </c>
      <c r="BM29" s="6">
        <f t="shared" ca="1" si="16"/>
        <v>1.04E-2</v>
      </c>
      <c r="BN29" s="6">
        <f t="shared" ca="1" si="16"/>
        <v>1.04E-2</v>
      </c>
      <c r="BO29" s="6">
        <f t="shared" ca="1" si="16"/>
        <v>1.04E-2</v>
      </c>
      <c r="BP29" s="6">
        <f t="shared" ca="1" si="16"/>
        <v>1.04E-2</v>
      </c>
      <c r="BQ29" s="6">
        <f t="shared" ca="1" si="16"/>
        <v>1.04E-2</v>
      </c>
      <c r="BR29" s="6">
        <f t="shared" ca="1" si="16"/>
        <v>1.04E-2</v>
      </c>
      <c r="BS29" s="6">
        <f t="shared" ca="1" si="16"/>
        <v>1.04E-2</v>
      </c>
      <c r="BT29" s="6">
        <f t="shared" ca="1" si="16"/>
        <v>1.04E-2</v>
      </c>
      <c r="BU29" s="6">
        <f t="shared" ca="1" si="16"/>
        <v>1.04E-2</v>
      </c>
      <c r="BV29" s="6">
        <f t="shared" ca="1" si="16"/>
        <v>1.04E-2</v>
      </c>
      <c r="BW29" s="6">
        <f t="shared" ca="1" si="16"/>
        <v>1.04E-2</v>
      </c>
      <c r="BX29" s="6">
        <f t="shared" ca="1" si="16"/>
        <v>1.04E-2</v>
      </c>
      <c r="BY29" s="31">
        <f t="shared" ca="1" si="20"/>
        <v>45.01</v>
      </c>
      <c r="BZ29" s="31">
        <f t="shared" ca="1" si="20"/>
        <v>0</v>
      </c>
      <c r="CA29" s="31">
        <f t="shared" ca="1" si="20"/>
        <v>0</v>
      </c>
      <c r="CB29" s="31">
        <f t="shared" ca="1" si="19"/>
        <v>0</v>
      </c>
      <c r="CC29" s="31">
        <f t="shared" ca="1" si="19"/>
        <v>0</v>
      </c>
      <c r="CD29" s="31">
        <f t="shared" ca="1" si="19"/>
        <v>0</v>
      </c>
      <c r="CE29" s="31">
        <f t="shared" ca="1" si="19"/>
        <v>0</v>
      </c>
      <c r="CF29" s="31">
        <f t="shared" ca="1" si="19"/>
        <v>0</v>
      </c>
      <c r="CG29" s="31">
        <f t="shared" ca="1" si="19"/>
        <v>0</v>
      </c>
      <c r="CH29" s="31">
        <f t="shared" ca="1" si="19"/>
        <v>0</v>
      </c>
      <c r="CI29" s="31">
        <f t="shared" ca="1" si="19"/>
        <v>0</v>
      </c>
      <c r="CJ29" s="31">
        <f t="shared" ca="1" si="19"/>
        <v>0</v>
      </c>
      <c r="CK29" s="32">
        <f t="shared" ca="1" si="17"/>
        <v>6.92</v>
      </c>
      <c r="CL29" s="32">
        <f t="shared" ca="1" si="17"/>
        <v>0</v>
      </c>
      <c r="CM29" s="32">
        <f t="shared" ca="1" si="17"/>
        <v>0</v>
      </c>
      <c r="CN29" s="32">
        <f t="shared" ca="1" si="17"/>
        <v>0</v>
      </c>
      <c r="CO29" s="32">
        <f t="shared" ca="1" si="17"/>
        <v>0</v>
      </c>
      <c r="CP29" s="32">
        <f t="shared" ca="1" si="17"/>
        <v>0</v>
      </c>
      <c r="CQ29" s="32">
        <f t="shared" ca="1" si="17"/>
        <v>0</v>
      </c>
      <c r="CR29" s="32">
        <f t="shared" ca="1" si="17"/>
        <v>0</v>
      </c>
      <c r="CS29" s="32">
        <f t="shared" ca="1" si="17"/>
        <v>0</v>
      </c>
      <c r="CT29" s="32">
        <f t="shared" ca="1" si="17"/>
        <v>0</v>
      </c>
      <c r="CU29" s="32">
        <f t="shared" ca="1" si="17"/>
        <v>0</v>
      </c>
      <c r="CV29" s="32">
        <f t="shared" ca="1" si="17"/>
        <v>0</v>
      </c>
      <c r="CW29" s="31">
        <f t="shared" ca="1" si="18"/>
        <v>30.72</v>
      </c>
      <c r="CX29" s="31">
        <f t="shared" ca="1" si="18"/>
        <v>0</v>
      </c>
      <c r="CY29" s="31">
        <f t="shared" ca="1" si="18"/>
        <v>0</v>
      </c>
      <c r="CZ29" s="31">
        <f t="shared" ca="1" si="18"/>
        <v>0</v>
      </c>
      <c r="DA29" s="31">
        <f t="shared" ca="1" si="18"/>
        <v>0</v>
      </c>
      <c r="DB29" s="31">
        <f t="shared" ca="1" si="18"/>
        <v>0</v>
      </c>
      <c r="DC29" s="31">
        <f t="shared" ca="1" si="18"/>
        <v>0</v>
      </c>
      <c r="DD29" s="31">
        <f t="shared" ca="1" si="18"/>
        <v>0</v>
      </c>
      <c r="DE29" s="31">
        <f t="shared" ca="1" si="18"/>
        <v>0</v>
      </c>
      <c r="DF29" s="31">
        <f t="shared" ca="1" si="18"/>
        <v>0</v>
      </c>
      <c r="DG29" s="31">
        <f t="shared" ca="1" si="18"/>
        <v>0</v>
      </c>
      <c r="DH29" s="31">
        <f t="shared" ca="1" si="18"/>
        <v>0</v>
      </c>
      <c r="DI29" s="32">
        <f t="shared" ca="1" si="11"/>
        <v>1.54</v>
      </c>
      <c r="DJ29" s="32">
        <f t="shared" ca="1" si="11"/>
        <v>0</v>
      </c>
      <c r="DK29" s="32">
        <f t="shared" ca="1" si="11"/>
        <v>0</v>
      </c>
      <c r="DL29" s="32">
        <f t="shared" ca="1" si="11"/>
        <v>0</v>
      </c>
      <c r="DM29" s="32">
        <f t="shared" ca="1" si="11"/>
        <v>0</v>
      </c>
      <c r="DN29" s="32">
        <f t="shared" ca="1" si="11"/>
        <v>0</v>
      </c>
      <c r="DO29" s="32">
        <f t="shared" ca="1" si="11"/>
        <v>0</v>
      </c>
      <c r="DP29" s="32">
        <f t="shared" ca="1" si="11"/>
        <v>0</v>
      </c>
      <c r="DQ29" s="32">
        <f t="shared" ca="1" si="11"/>
        <v>0</v>
      </c>
      <c r="DR29" s="32">
        <f t="shared" ca="1" si="11"/>
        <v>0</v>
      </c>
      <c r="DS29" s="32">
        <f t="shared" ca="1" si="11"/>
        <v>0</v>
      </c>
      <c r="DT29" s="32">
        <f t="shared" ca="1" si="11"/>
        <v>0</v>
      </c>
      <c r="DU29" s="31">
        <f t="shared" ca="1" si="12"/>
        <v>8.3699999999999992</v>
      </c>
      <c r="DV29" s="31">
        <f t="shared" ca="1" si="12"/>
        <v>0</v>
      </c>
      <c r="DW29" s="31">
        <f t="shared" ca="1" si="12"/>
        <v>0</v>
      </c>
      <c r="DX29" s="31">
        <f t="shared" ca="1" si="12"/>
        <v>0</v>
      </c>
      <c r="DY29" s="31">
        <f t="shared" ca="1" si="12"/>
        <v>0</v>
      </c>
      <c r="DZ29" s="31">
        <f t="shared" ca="1" si="12"/>
        <v>0</v>
      </c>
      <c r="EA29" s="31">
        <f t="shared" ca="1" si="12"/>
        <v>0</v>
      </c>
      <c r="EB29" s="31">
        <f t="shared" ca="1" si="12"/>
        <v>0</v>
      </c>
      <c r="EC29" s="31">
        <f t="shared" ca="1" si="12"/>
        <v>0</v>
      </c>
      <c r="ED29" s="31">
        <f t="shared" ca="1" si="12"/>
        <v>0</v>
      </c>
      <c r="EE29" s="31">
        <f t="shared" ca="1" si="12"/>
        <v>0</v>
      </c>
      <c r="EF29" s="31">
        <f t="shared" ca="1" si="12"/>
        <v>0</v>
      </c>
      <c r="EG29" s="32">
        <f t="shared" ca="1" si="13"/>
        <v>40.629999999999995</v>
      </c>
      <c r="EH29" s="32">
        <f t="shared" ca="1" si="13"/>
        <v>0</v>
      </c>
      <c r="EI29" s="32">
        <f t="shared" ca="1" si="13"/>
        <v>0</v>
      </c>
      <c r="EJ29" s="32">
        <f t="shared" ca="1" si="13"/>
        <v>0</v>
      </c>
      <c r="EK29" s="32">
        <f t="shared" ca="1" si="13"/>
        <v>0</v>
      </c>
      <c r="EL29" s="32">
        <f t="shared" ca="1" si="13"/>
        <v>0</v>
      </c>
      <c r="EM29" s="32">
        <f t="shared" ca="1" si="13"/>
        <v>0</v>
      </c>
      <c r="EN29" s="32">
        <f t="shared" ca="1" si="13"/>
        <v>0</v>
      </c>
      <c r="EO29" s="32">
        <f t="shared" ca="1" si="13"/>
        <v>0</v>
      </c>
      <c r="EP29" s="32">
        <f t="shared" ca="1" si="13"/>
        <v>0</v>
      </c>
      <c r="EQ29" s="32">
        <f t="shared" ca="1" si="13"/>
        <v>0</v>
      </c>
      <c r="ER29" s="32">
        <f t="shared" ca="1" si="13"/>
        <v>0</v>
      </c>
    </row>
    <row r="30" spans="1:148" x14ac:dyDescent="0.25">
      <c r="A30" t="s">
        <v>444</v>
      </c>
      <c r="B30" s="1" t="s">
        <v>126</v>
      </c>
      <c r="C30" t="str">
        <f t="shared" ca="1" si="1"/>
        <v>CAS</v>
      </c>
      <c r="D30" t="str">
        <f t="shared" ca="1" si="2"/>
        <v>Cascade Hydro Facility</v>
      </c>
      <c r="E30" s="51">
        <v>7621.7601358000002</v>
      </c>
      <c r="F30" s="51">
        <v>6245.8846061000004</v>
      </c>
      <c r="G30" s="51">
        <v>8624.7757160000001</v>
      </c>
      <c r="H30" s="51">
        <v>5634.9384937000004</v>
      </c>
      <c r="I30" s="51">
        <v>4063.9857803</v>
      </c>
      <c r="J30" s="51">
        <v>4340.1703858999999</v>
      </c>
      <c r="K30" s="51">
        <v>6630.2733566999996</v>
      </c>
      <c r="L30" s="51">
        <v>5561.7561175999999</v>
      </c>
      <c r="M30" s="51">
        <v>4122.7815659999997</v>
      </c>
      <c r="N30" s="51">
        <v>4822.5228069000004</v>
      </c>
      <c r="O30" s="51">
        <v>5455.5917474999997</v>
      </c>
      <c r="P30" s="51">
        <v>5931.8058117999999</v>
      </c>
      <c r="Q30" s="32">
        <v>819283.84</v>
      </c>
      <c r="R30" s="32">
        <v>1273882.44</v>
      </c>
      <c r="S30" s="32">
        <v>562464.15</v>
      </c>
      <c r="T30" s="32">
        <v>440201.31</v>
      </c>
      <c r="U30" s="32">
        <v>166045.85999999999</v>
      </c>
      <c r="V30" s="32">
        <v>667435.65</v>
      </c>
      <c r="W30" s="32">
        <v>675716.37</v>
      </c>
      <c r="X30" s="32">
        <v>1206895.55</v>
      </c>
      <c r="Y30" s="32">
        <v>663948.15</v>
      </c>
      <c r="Z30" s="32">
        <v>430311.98</v>
      </c>
      <c r="AA30" s="32">
        <v>823860.48</v>
      </c>
      <c r="AB30" s="32">
        <v>370187.67</v>
      </c>
      <c r="AC30" s="2">
        <v>-2.08</v>
      </c>
      <c r="AD30" s="2">
        <v>-2.08</v>
      </c>
      <c r="AE30" s="2">
        <v>-2.08</v>
      </c>
      <c r="AF30" s="2">
        <v>-2.08</v>
      </c>
      <c r="AG30" s="2">
        <v>-2.08</v>
      </c>
      <c r="AH30" s="2">
        <v>-2.08</v>
      </c>
      <c r="AI30" s="2">
        <v>-0.62</v>
      </c>
      <c r="AJ30" s="2">
        <v>-0.62</v>
      </c>
      <c r="AK30" s="2">
        <v>-0.62</v>
      </c>
      <c r="AL30" s="2">
        <v>-0.62</v>
      </c>
      <c r="AM30" s="2">
        <v>-0.62</v>
      </c>
      <c r="AN30" s="2">
        <v>-0.62</v>
      </c>
      <c r="AO30" s="33">
        <v>-17041.099999999999</v>
      </c>
      <c r="AP30" s="33">
        <v>-26496.75</v>
      </c>
      <c r="AQ30" s="33">
        <v>-11699.25</v>
      </c>
      <c r="AR30" s="33">
        <v>-9156.19</v>
      </c>
      <c r="AS30" s="33">
        <v>-3453.75</v>
      </c>
      <c r="AT30" s="33">
        <v>-13882.66</v>
      </c>
      <c r="AU30" s="33">
        <v>-4189.4399999999996</v>
      </c>
      <c r="AV30" s="33">
        <v>-7482.75</v>
      </c>
      <c r="AW30" s="33">
        <v>-4116.4799999999996</v>
      </c>
      <c r="AX30" s="33">
        <v>-2667.93</v>
      </c>
      <c r="AY30" s="33">
        <v>-5107.9399999999996</v>
      </c>
      <c r="AZ30" s="33">
        <v>-2295.16</v>
      </c>
      <c r="BA30" s="31">
        <f t="shared" si="15"/>
        <v>-327.71</v>
      </c>
      <c r="BB30" s="31">
        <f t="shared" si="15"/>
        <v>-509.55</v>
      </c>
      <c r="BC30" s="31">
        <f t="shared" si="15"/>
        <v>-224.99</v>
      </c>
      <c r="BD30" s="31">
        <f t="shared" si="15"/>
        <v>2553.17</v>
      </c>
      <c r="BE30" s="31">
        <f t="shared" si="15"/>
        <v>963.07</v>
      </c>
      <c r="BF30" s="31">
        <f t="shared" si="15"/>
        <v>3871.13</v>
      </c>
      <c r="BG30" s="31">
        <f t="shared" si="15"/>
        <v>473</v>
      </c>
      <c r="BH30" s="31">
        <f t="shared" si="15"/>
        <v>844.83</v>
      </c>
      <c r="BI30" s="31">
        <f t="shared" si="15"/>
        <v>464.76</v>
      </c>
      <c r="BJ30" s="31">
        <f t="shared" si="15"/>
        <v>-1290.94</v>
      </c>
      <c r="BK30" s="31">
        <f t="shared" si="15"/>
        <v>-2471.58</v>
      </c>
      <c r="BL30" s="31">
        <f t="shared" si="15"/>
        <v>-1110.56</v>
      </c>
      <c r="BM30" s="6">
        <f t="shared" ca="1" si="16"/>
        <v>-1.9199999999999998E-2</v>
      </c>
      <c r="BN30" s="6">
        <f t="shared" ca="1" si="16"/>
        <v>-1.9199999999999998E-2</v>
      </c>
      <c r="BO30" s="6">
        <f t="shared" ca="1" si="16"/>
        <v>-1.9199999999999998E-2</v>
      </c>
      <c r="BP30" s="6">
        <f t="shared" ca="1" si="16"/>
        <v>-1.9199999999999998E-2</v>
      </c>
      <c r="BQ30" s="6">
        <f t="shared" ca="1" si="16"/>
        <v>-1.9199999999999998E-2</v>
      </c>
      <c r="BR30" s="6">
        <f t="shared" ca="1" si="16"/>
        <v>-1.9199999999999998E-2</v>
      </c>
      <c r="BS30" s="6">
        <f t="shared" ca="1" si="16"/>
        <v>-1.9199999999999998E-2</v>
      </c>
      <c r="BT30" s="6">
        <f t="shared" ca="1" si="16"/>
        <v>-1.9199999999999998E-2</v>
      </c>
      <c r="BU30" s="6">
        <f t="shared" ca="1" si="16"/>
        <v>-1.9199999999999998E-2</v>
      </c>
      <c r="BV30" s="6">
        <f t="shared" ca="1" si="16"/>
        <v>-1.9199999999999998E-2</v>
      </c>
      <c r="BW30" s="6">
        <f t="shared" ca="1" si="16"/>
        <v>-1.9199999999999998E-2</v>
      </c>
      <c r="BX30" s="6">
        <f t="shared" ca="1" si="16"/>
        <v>-1.9199999999999998E-2</v>
      </c>
      <c r="BY30" s="31">
        <f t="shared" ca="1" si="20"/>
        <v>-15730.25</v>
      </c>
      <c r="BZ30" s="31">
        <f t="shared" ca="1" si="20"/>
        <v>-24458.54</v>
      </c>
      <c r="CA30" s="31">
        <f t="shared" ca="1" si="20"/>
        <v>-10799.31</v>
      </c>
      <c r="CB30" s="31">
        <f t="shared" ca="1" si="19"/>
        <v>-8451.8700000000008</v>
      </c>
      <c r="CC30" s="31">
        <f t="shared" ca="1" si="19"/>
        <v>-3188.08</v>
      </c>
      <c r="CD30" s="31">
        <f t="shared" ca="1" si="19"/>
        <v>-12814.76</v>
      </c>
      <c r="CE30" s="31">
        <f t="shared" ca="1" si="19"/>
        <v>-12973.75</v>
      </c>
      <c r="CF30" s="31">
        <f t="shared" ca="1" si="19"/>
        <v>-23172.39</v>
      </c>
      <c r="CG30" s="31">
        <f t="shared" ca="1" si="19"/>
        <v>-12747.8</v>
      </c>
      <c r="CH30" s="31">
        <f t="shared" ca="1" si="19"/>
        <v>-8261.99</v>
      </c>
      <c r="CI30" s="31">
        <f t="shared" ca="1" si="19"/>
        <v>-15818.12</v>
      </c>
      <c r="CJ30" s="31">
        <f t="shared" ca="1" si="19"/>
        <v>-7107.6</v>
      </c>
      <c r="CK30" s="32">
        <f t="shared" ca="1" si="17"/>
        <v>1310.85</v>
      </c>
      <c r="CL30" s="32">
        <f t="shared" ca="1" si="17"/>
        <v>2038.21</v>
      </c>
      <c r="CM30" s="32">
        <f t="shared" ca="1" si="17"/>
        <v>899.94</v>
      </c>
      <c r="CN30" s="32">
        <f t="shared" ca="1" si="17"/>
        <v>704.32</v>
      </c>
      <c r="CO30" s="32">
        <f t="shared" ca="1" si="17"/>
        <v>265.67</v>
      </c>
      <c r="CP30" s="32">
        <f t="shared" ca="1" si="17"/>
        <v>1067.9000000000001</v>
      </c>
      <c r="CQ30" s="32">
        <f t="shared" ca="1" si="17"/>
        <v>1081.1500000000001</v>
      </c>
      <c r="CR30" s="32">
        <f t="shared" ca="1" si="17"/>
        <v>1931.03</v>
      </c>
      <c r="CS30" s="32">
        <f t="shared" ca="1" si="17"/>
        <v>1062.32</v>
      </c>
      <c r="CT30" s="32">
        <f t="shared" ca="1" si="17"/>
        <v>688.5</v>
      </c>
      <c r="CU30" s="32">
        <f t="shared" ca="1" si="17"/>
        <v>1318.18</v>
      </c>
      <c r="CV30" s="32">
        <f t="shared" ca="1" si="17"/>
        <v>592.29999999999995</v>
      </c>
      <c r="CW30" s="31">
        <f t="shared" ca="1" si="18"/>
        <v>2949.4099999999989</v>
      </c>
      <c r="CX30" s="31">
        <f t="shared" ca="1" si="18"/>
        <v>4585.9699999999984</v>
      </c>
      <c r="CY30" s="31">
        <f t="shared" ca="1" si="18"/>
        <v>2024.870000000001</v>
      </c>
      <c r="CZ30" s="31">
        <f t="shared" ca="1" si="18"/>
        <v>-1144.5300000000007</v>
      </c>
      <c r="DA30" s="31">
        <f t="shared" ca="1" si="18"/>
        <v>-431.7299999999999</v>
      </c>
      <c r="DB30" s="31">
        <f t="shared" ca="1" si="18"/>
        <v>-1735.3300000000008</v>
      </c>
      <c r="DC30" s="31">
        <f t="shared" ca="1" si="18"/>
        <v>-8176.1600000000008</v>
      </c>
      <c r="DD30" s="31">
        <f t="shared" ca="1" si="18"/>
        <v>-14603.44</v>
      </c>
      <c r="DE30" s="31">
        <f t="shared" ca="1" si="18"/>
        <v>-8033.76</v>
      </c>
      <c r="DF30" s="31">
        <f t="shared" ca="1" si="18"/>
        <v>-3614.6199999999994</v>
      </c>
      <c r="DG30" s="31">
        <f t="shared" ca="1" si="18"/>
        <v>-6920.42</v>
      </c>
      <c r="DH30" s="31">
        <f t="shared" ca="1" si="18"/>
        <v>-3109.5800000000004</v>
      </c>
      <c r="DI30" s="32">
        <f t="shared" ca="1" si="11"/>
        <v>147.47</v>
      </c>
      <c r="DJ30" s="32">
        <f t="shared" ca="1" si="11"/>
        <v>229.3</v>
      </c>
      <c r="DK30" s="32">
        <f t="shared" ca="1" si="11"/>
        <v>101.24</v>
      </c>
      <c r="DL30" s="32">
        <f t="shared" ca="1" si="11"/>
        <v>-57.23</v>
      </c>
      <c r="DM30" s="32">
        <f t="shared" ca="1" si="11"/>
        <v>-21.59</v>
      </c>
      <c r="DN30" s="32">
        <f t="shared" ca="1" si="11"/>
        <v>-86.77</v>
      </c>
      <c r="DO30" s="32">
        <f t="shared" ca="1" si="11"/>
        <v>-408.81</v>
      </c>
      <c r="DP30" s="32">
        <f t="shared" ca="1" si="11"/>
        <v>-730.17</v>
      </c>
      <c r="DQ30" s="32">
        <f t="shared" ca="1" si="11"/>
        <v>-401.69</v>
      </c>
      <c r="DR30" s="32">
        <f t="shared" ca="1" si="11"/>
        <v>-180.73</v>
      </c>
      <c r="DS30" s="32">
        <f t="shared" ca="1" si="11"/>
        <v>-346.02</v>
      </c>
      <c r="DT30" s="32">
        <f t="shared" ca="1" si="11"/>
        <v>-155.47999999999999</v>
      </c>
      <c r="DU30" s="31">
        <f t="shared" ca="1" si="12"/>
        <v>803.15</v>
      </c>
      <c r="DV30" s="31">
        <f t="shared" ca="1" si="12"/>
        <v>1238.08</v>
      </c>
      <c r="DW30" s="31">
        <f t="shared" ca="1" si="12"/>
        <v>542.39</v>
      </c>
      <c r="DX30" s="31">
        <f t="shared" ca="1" si="12"/>
        <v>-303.89999999999998</v>
      </c>
      <c r="DY30" s="31">
        <f t="shared" ca="1" si="12"/>
        <v>-113.66</v>
      </c>
      <c r="DZ30" s="31">
        <f t="shared" ca="1" si="12"/>
        <v>-452.8</v>
      </c>
      <c r="EA30" s="31">
        <f t="shared" ca="1" si="12"/>
        <v>-2114.9299999999998</v>
      </c>
      <c r="EB30" s="31">
        <f t="shared" ca="1" si="12"/>
        <v>-3743.37</v>
      </c>
      <c r="EC30" s="31">
        <f t="shared" ca="1" si="12"/>
        <v>-2040.57</v>
      </c>
      <c r="ED30" s="31">
        <f t="shared" ca="1" si="12"/>
        <v>-909.94</v>
      </c>
      <c r="EE30" s="31">
        <f t="shared" ca="1" si="12"/>
        <v>-1725.97</v>
      </c>
      <c r="EF30" s="31">
        <f t="shared" ca="1" si="12"/>
        <v>-768.51</v>
      </c>
      <c r="EG30" s="32">
        <f t="shared" ca="1" si="13"/>
        <v>3900.0299999999988</v>
      </c>
      <c r="EH30" s="32">
        <f t="shared" ca="1" si="13"/>
        <v>6053.3499999999985</v>
      </c>
      <c r="EI30" s="32">
        <f t="shared" ca="1" si="13"/>
        <v>2668.5000000000009</v>
      </c>
      <c r="EJ30" s="32">
        <f t="shared" ca="1" si="13"/>
        <v>-1505.6600000000008</v>
      </c>
      <c r="EK30" s="32">
        <f t="shared" ca="1" si="13"/>
        <v>-566.9799999999999</v>
      </c>
      <c r="EL30" s="32">
        <f t="shared" ca="1" si="13"/>
        <v>-2274.900000000001</v>
      </c>
      <c r="EM30" s="32">
        <f t="shared" ca="1" si="13"/>
        <v>-10699.900000000001</v>
      </c>
      <c r="EN30" s="32">
        <f t="shared" ca="1" si="13"/>
        <v>-19076.98</v>
      </c>
      <c r="EO30" s="32">
        <f t="shared" ca="1" si="13"/>
        <v>-10476.02</v>
      </c>
      <c r="EP30" s="32">
        <f t="shared" ca="1" si="13"/>
        <v>-4705.2899999999991</v>
      </c>
      <c r="EQ30" s="32">
        <f t="shared" ca="1" si="13"/>
        <v>-8992.41</v>
      </c>
      <c r="ER30" s="32">
        <f t="shared" ca="1" si="13"/>
        <v>-4033.5700000000006</v>
      </c>
    </row>
    <row r="31" spans="1:148" x14ac:dyDescent="0.25">
      <c r="A31" t="s">
        <v>543</v>
      </c>
      <c r="B31" s="1" t="s">
        <v>369</v>
      </c>
      <c r="C31" t="str">
        <f t="shared" ca="1" si="1"/>
        <v>SPCIMP</v>
      </c>
      <c r="D31" t="str">
        <f t="shared" ca="1" si="2"/>
        <v>Alberta-Saskatchewan Intertie - Import</v>
      </c>
      <c r="E31" s="51">
        <v>16</v>
      </c>
      <c r="Q31" s="32">
        <v>1085.76</v>
      </c>
      <c r="R31" s="32"/>
      <c r="S31" s="32"/>
      <c r="T31" s="32"/>
      <c r="U31" s="32"/>
      <c r="V31" s="32"/>
      <c r="W31" s="32"/>
      <c r="X31" s="32"/>
      <c r="Y31" s="32"/>
      <c r="Z31" s="32"/>
      <c r="AA31" s="32"/>
      <c r="AB31" s="32"/>
      <c r="AC31" s="2">
        <v>3.41</v>
      </c>
      <c r="AO31" s="33">
        <v>37.020000000000003</v>
      </c>
      <c r="AP31" s="33"/>
      <c r="AQ31" s="33"/>
      <c r="AR31" s="33"/>
      <c r="AS31" s="33"/>
      <c r="AT31" s="33"/>
      <c r="AU31" s="33"/>
      <c r="AV31" s="33"/>
      <c r="AW31" s="33"/>
      <c r="AX31" s="33"/>
      <c r="AY31" s="33"/>
      <c r="AZ31" s="33"/>
      <c r="BA31" s="31">
        <f t="shared" si="15"/>
        <v>-0.43</v>
      </c>
      <c r="BB31" s="31">
        <f t="shared" si="15"/>
        <v>0</v>
      </c>
      <c r="BC31" s="31">
        <f t="shared" si="15"/>
        <v>0</v>
      </c>
      <c r="BD31" s="31">
        <f t="shared" si="15"/>
        <v>0</v>
      </c>
      <c r="BE31" s="31">
        <f t="shared" si="15"/>
        <v>0</v>
      </c>
      <c r="BF31" s="31">
        <f t="shared" si="15"/>
        <v>0</v>
      </c>
      <c r="BG31" s="31">
        <f t="shared" si="15"/>
        <v>0</v>
      </c>
      <c r="BH31" s="31">
        <f t="shared" si="15"/>
        <v>0</v>
      </c>
      <c r="BI31" s="31">
        <f t="shared" si="15"/>
        <v>0</v>
      </c>
      <c r="BJ31" s="31">
        <f t="shared" si="15"/>
        <v>0</v>
      </c>
      <c r="BK31" s="31">
        <f t="shared" si="15"/>
        <v>0</v>
      </c>
      <c r="BL31" s="31">
        <f t="shared" si="15"/>
        <v>0</v>
      </c>
      <c r="BM31" s="6">
        <f t="shared" ca="1" si="16"/>
        <v>6.9900000000000004E-2</v>
      </c>
      <c r="BN31" s="6">
        <f t="shared" ca="1" si="16"/>
        <v>6.9900000000000004E-2</v>
      </c>
      <c r="BO31" s="6">
        <f t="shared" ca="1" si="16"/>
        <v>6.9900000000000004E-2</v>
      </c>
      <c r="BP31" s="6">
        <f t="shared" ca="1" si="16"/>
        <v>6.9900000000000004E-2</v>
      </c>
      <c r="BQ31" s="6">
        <f t="shared" ca="1" si="16"/>
        <v>6.9900000000000004E-2</v>
      </c>
      <c r="BR31" s="6">
        <f t="shared" ca="1" si="16"/>
        <v>6.9900000000000004E-2</v>
      </c>
      <c r="BS31" s="6">
        <f t="shared" ca="1" si="16"/>
        <v>6.9900000000000004E-2</v>
      </c>
      <c r="BT31" s="6">
        <f t="shared" ca="1" si="16"/>
        <v>6.9900000000000004E-2</v>
      </c>
      <c r="BU31" s="6">
        <f t="shared" ca="1" si="16"/>
        <v>6.9900000000000004E-2</v>
      </c>
      <c r="BV31" s="6">
        <f t="shared" ca="1" si="16"/>
        <v>6.9900000000000004E-2</v>
      </c>
      <c r="BW31" s="6">
        <f t="shared" ca="1" si="16"/>
        <v>6.9900000000000004E-2</v>
      </c>
      <c r="BX31" s="6">
        <f t="shared" ca="1" si="16"/>
        <v>6.9900000000000004E-2</v>
      </c>
      <c r="BY31" s="31">
        <f t="shared" ca="1" si="20"/>
        <v>75.89</v>
      </c>
      <c r="BZ31" s="31">
        <f t="shared" ca="1" si="20"/>
        <v>0</v>
      </c>
      <c r="CA31" s="31">
        <f t="shared" ca="1" si="20"/>
        <v>0</v>
      </c>
      <c r="CB31" s="31">
        <f t="shared" ca="1" si="19"/>
        <v>0</v>
      </c>
      <c r="CC31" s="31">
        <f t="shared" ca="1" si="19"/>
        <v>0</v>
      </c>
      <c r="CD31" s="31">
        <f t="shared" ca="1" si="19"/>
        <v>0</v>
      </c>
      <c r="CE31" s="31">
        <f t="shared" ca="1" si="19"/>
        <v>0</v>
      </c>
      <c r="CF31" s="31">
        <f t="shared" ca="1" si="19"/>
        <v>0</v>
      </c>
      <c r="CG31" s="31">
        <f t="shared" ca="1" si="19"/>
        <v>0</v>
      </c>
      <c r="CH31" s="31">
        <f t="shared" ca="1" si="19"/>
        <v>0</v>
      </c>
      <c r="CI31" s="31">
        <f t="shared" ca="1" si="19"/>
        <v>0</v>
      </c>
      <c r="CJ31" s="31">
        <f t="shared" ca="1" si="19"/>
        <v>0</v>
      </c>
      <c r="CK31" s="32">
        <f t="shared" ca="1" si="17"/>
        <v>1.74</v>
      </c>
      <c r="CL31" s="32">
        <f t="shared" ca="1" si="17"/>
        <v>0</v>
      </c>
      <c r="CM31" s="32">
        <f t="shared" ca="1" si="17"/>
        <v>0</v>
      </c>
      <c r="CN31" s="32">
        <f t="shared" ca="1" si="17"/>
        <v>0</v>
      </c>
      <c r="CO31" s="32">
        <f t="shared" ca="1" si="17"/>
        <v>0</v>
      </c>
      <c r="CP31" s="32">
        <f t="shared" ca="1" si="17"/>
        <v>0</v>
      </c>
      <c r="CQ31" s="32">
        <f t="shared" ca="1" si="17"/>
        <v>0</v>
      </c>
      <c r="CR31" s="32">
        <f t="shared" ca="1" si="17"/>
        <v>0</v>
      </c>
      <c r="CS31" s="32">
        <f t="shared" ca="1" si="17"/>
        <v>0</v>
      </c>
      <c r="CT31" s="32">
        <f t="shared" ca="1" si="17"/>
        <v>0</v>
      </c>
      <c r="CU31" s="32">
        <f t="shared" ca="1" si="17"/>
        <v>0</v>
      </c>
      <c r="CV31" s="32">
        <f t="shared" ca="1" si="17"/>
        <v>0</v>
      </c>
      <c r="CW31" s="31">
        <f t="shared" ca="1" si="18"/>
        <v>41.039999999999992</v>
      </c>
      <c r="CX31" s="31">
        <f t="shared" ca="1" si="18"/>
        <v>0</v>
      </c>
      <c r="CY31" s="31">
        <f t="shared" ca="1" si="18"/>
        <v>0</v>
      </c>
      <c r="CZ31" s="31">
        <f t="shared" ca="1" si="18"/>
        <v>0</v>
      </c>
      <c r="DA31" s="31">
        <f t="shared" ca="1" si="18"/>
        <v>0</v>
      </c>
      <c r="DB31" s="31">
        <f t="shared" ca="1" si="18"/>
        <v>0</v>
      </c>
      <c r="DC31" s="31">
        <f t="shared" ca="1" si="18"/>
        <v>0</v>
      </c>
      <c r="DD31" s="31">
        <f t="shared" ca="1" si="18"/>
        <v>0</v>
      </c>
      <c r="DE31" s="31">
        <f t="shared" ca="1" si="18"/>
        <v>0</v>
      </c>
      <c r="DF31" s="31">
        <f t="shared" ca="1" si="18"/>
        <v>0</v>
      </c>
      <c r="DG31" s="31">
        <f t="shared" ca="1" si="18"/>
        <v>0</v>
      </c>
      <c r="DH31" s="31">
        <f t="shared" ca="1" si="18"/>
        <v>0</v>
      </c>
      <c r="DI31" s="32">
        <f t="shared" ca="1" si="11"/>
        <v>2.0499999999999998</v>
      </c>
      <c r="DJ31" s="32">
        <f t="shared" ca="1" si="11"/>
        <v>0</v>
      </c>
      <c r="DK31" s="32">
        <f t="shared" ca="1" si="11"/>
        <v>0</v>
      </c>
      <c r="DL31" s="32">
        <f t="shared" ca="1" si="11"/>
        <v>0</v>
      </c>
      <c r="DM31" s="32">
        <f t="shared" ca="1" si="11"/>
        <v>0</v>
      </c>
      <c r="DN31" s="32">
        <f t="shared" ca="1" si="11"/>
        <v>0</v>
      </c>
      <c r="DO31" s="32">
        <f t="shared" ca="1" si="11"/>
        <v>0</v>
      </c>
      <c r="DP31" s="32">
        <f t="shared" ca="1" si="11"/>
        <v>0</v>
      </c>
      <c r="DQ31" s="32">
        <f t="shared" ca="1" si="11"/>
        <v>0</v>
      </c>
      <c r="DR31" s="32">
        <f t="shared" ca="1" si="11"/>
        <v>0</v>
      </c>
      <c r="DS31" s="32">
        <f t="shared" ca="1" si="11"/>
        <v>0</v>
      </c>
      <c r="DT31" s="32">
        <f t="shared" ca="1" si="11"/>
        <v>0</v>
      </c>
      <c r="DU31" s="31">
        <f t="shared" ca="1" si="12"/>
        <v>11.18</v>
      </c>
      <c r="DV31" s="31">
        <f t="shared" ca="1" si="12"/>
        <v>0</v>
      </c>
      <c r="DW31" s="31">
        <f t="shared" ca="1" si="12"/>
        <v>0</v>
      </c>
      <c r="DX31" s="31">
        <f t="shared" ca="1" si="12"/>
        <v>0</v>
      </c>
      <c r="DY31" s="31">
        <f t="shared" ca="1" si="12"/>
        <v>0</v>
      </c>
      <c r="DZ31" s="31">
        <f t="shared" ca="1" si="12"/>
        <v>0</v>
      </c>
      <c r="EA31" s="31">
        <f t="shared" ca="1" si="12"/>
        <v>0</v>
      </c>
      <c r="EB31" s="31">
        <f t="shared" ca="1" si="12"/>
        <v>0</v>
      </c>
      <c r="EC31" s="31">
        <f t="shared" ca="1" si="12"/>
        <v>0</v>
      </c>
      <c r="ED31" s="31">
        <f t="shared" ca="1" si="12"/>
        <v>0</v>
      </c>
      <c r="EE31" s="31">
        <f t="shared" ca="1" si="12"/>
        <v>0</v>
      </c>
      <c r="EF31" s="31">
        <f t="shared" ca="1" si="12"/>
        <v>0</v>
      </c>
      <c r="EG31" s="32">
        <f t="shared" ca="1" si="13"/>
        <v>54.269999999999989</v>
      </c>
      <c r="EH31" s="32">
        <f t="shared" ca="1" si="13"/>
        <v>0</v>
      </c>
      <c r="EI31" s="32">
        <f t="shared" ca="1" si="13"/>
        <v>0</v>
      </c>
      <c r="EJ31" s="32">
        <f t="shared" ca="1" si="13"/>
        <v>0</v>
      </c>
      <c r="EK31" s="32">
        <f t="shared" ca="1" si="13"/>
        <v>0</v>
      </c>
      <c r="EL31" s="32">
        <f t="shared" ca="1" si="13"/>
        <v>0</v>
      </c>
      <c r="EM31" s="32">
        <f t="shared" ca="1" si="13"/>
        <v>0</v>
      </c>
      <c r="EN31" s="32">
        <f t="shared" ca="1" si="13"/>
        <v>0</v>
      </c>
      <c r="EO31" s="32">
        <f t="shared" ca="1" si="13"/>
        <v>0</v>
      </c>
      <c r="EP31" s="32">
        <f t="shared" ca="1" si="13"/>
        <v>0</v>
      </c>
      <c r="EQ31" s="32">
        <f t="shared" ca="1" si="13"/>
        <v>0</v>
      </c>
      <c r="ER31" s="32">
        <f t="shared" ca="1" si="13"/>
        <v>0</v>
      </c>
    </row>
    <row r="32" spans="1:148" x14ac:dyDescent="0.25">
      <c r="A32" t="s">
        <v>447</v>
      </c>
      <c r="B32" s="1" t="s">
        <v>34</v>
      </c>
      <c r="C32" t="str">
        <f t="shared" ca="1" si="1"/>
        <v>CES1/CES2</v>
      </c>
      <c r="D32" t="str">
        <f t="shared" ca="1" si="2"/>
        <v>Calgary Energy Centre</v>
      </c>
      <c r="E32" s="51">
        <v>62658.726900000001</v>
      </c>
      <c r="F32" s="51">
        <v>68391.709400000007</v>
      </c>
      <c r="G32" s="51">
        <v>67064.331000000006</v>
      </c>
      <c r="H32" s="51">
        <v>65477.932099999998</v>
      </c>
      <c r="I32" s="51">
        <v>29536.295999999998</v>
      </c>
      <c r="J32" s="51">
        <v>40249.946799999998</v>
      </c>
      <c r="K32" s="51">
        <v>36087.748</v>
      </c>
      <c r="L32" s="51">
        <v>68375.122600000002</v>
      </c>
      <c r="M32" s="51">
        <v>73436.0772</v>
      </c>
      <c r="N32" s="51">
        <v>49044.008999999998</v>
      </c>
      <c r="O32" s="51">
        <v>42039.0815</v>
      </c>
      <c r="P32" s="51">
        <v>56355.125999999997</v>
      </c>
      <c r="Q32" s="32">
        <v>8244920.1799999997</v>
      </c>
      <c r="R32" s="32">
        <v>13141458.98</v>
      </c>
      <c r="S32" s="32">
        <v>4363420.47</v>
      </c>
      <c r="T32" s="32">
        <v>4942386.25</v>
      </c>
      <c r="U32" s="32">
        <v>1011942.81</v>
      </c>
      <c r="V32" s="32">
        <v>6585815.46</v>
      </c>
      <c r="W32" s="32">
        <v>5025115.78</v>
      </c>
      <c r="X32" s="32">
        <v>13089454.630000001</v>
      </c>
      <c r="Y32" s="32">
        <v>9462157.4800000004</v>
      </c>
      <c r="Z32" s="32">
        <v>6448443.4500000002</v>
      </c>
      <c r="AA32" s="32">
        <v>7167174.0800000001</v>
      </c>
      <c r="AB32" s="32">
        <v>3700167.64</v>
      </c>
      <c r="AC32" s="2">
        <v>-7.0000000000000007E-2</v>
      </c>
      <c r="AD32" s="2">
        <v>-7.0000000000000007E-2</v>
      </c>
      <c r="AE32" s="2">
        <v>-7.0000000000000007E-2</v>
      </c>
      <c r="AF32" s="2">
        <v>-7.0000000000000007E-2</v>
      </c>
      <c r="AG32" s="2">
        <v>-7.0000000000000007E-2</v>
      </c>
      <c r="AH32" s="2">
        <v>-7.0000000000000007E-2</v>
      </c>
      <c r="AI32" s="2">
        <v>1.25</v>
      </c>
      <c r="AJ32" s="2">
        <v>1.25</v>
      </c>
      <c r="AK32" s="2">
        <v>1.25</v>
      </c>
      <c r="AL32" s="2">
        <v>1.25</v>
      </c>
      <c r="AM32" s="2">
        <v>1.25</v>
      </c>
      <c r="AN32" s="2">
        <v>1.25</v>
      </c>
      <c r="AO32" s="33">
        <v>-5771.44</v>
      </c>
      <c r="AP32" s="33">
        <v>-9199.02</v>
      </c>
      <c r="AQ32" s="33">
        <v>-3054.39</v>
      </c>
      <c r="AR32" s="33">
        <v>-3459.67</v>
      </c>
      <c r="AS32" s="33">
        <v>-708.36</v>
      </c>
      <c r="AT32" s="33">
        <v>-4610.07</v>
      </c>
      <c r="AU32" s="33">
        <v>62813.95</v>
      </c>
      <c r="AV32" s="33">
        <v>163618.18</v>
      </c>
      <c r="AW32" s="33">
        <v>118276.97</v>
      </c>
      <c r="AX32" s="33">
        <v>80605.539999999994</v>
      </c>
      <c r="AY32" s="33">
        <v>89589.68</v>
      </c>
      <c r="AZ32" s="33">
        <v>46252.1</v>
      </c>
      <c r="BA32" s="31">
        <f t="shared" si="15"/>
        <v>-3297.97</v>
      </c>
      <c r="BB32" s="31">
        <f t="shared" si="15"/>
        <v>-5256.58</v>
      </c>
      <c r="BC32" s="31">
        <f t="shared" si="15"/>
        <v>-1745.37</v>
      </c>
      <c r="BD32" s="31">
        <f t="shared" si="15"/>
        <v>28665.84</v>
      </c>
      <c r="BE32" s="31">
        <f t="shared" si="15"/>
        <v>5869.27</v>
      </c>
      <c r="BF32" s="31">
        <f t="shared" si="15"/>
        <v>38197.730000000003</v>
      </c>
      <c r="BG32" s="31">
        <f t="shared" si="15"/>
        <v>3517.58</v>
      </c>
      <c r="BH32" s="31">
        <f t="shared" si="15"/>
        <v>9162.6200000000008</v>
      </c>
      <c r="BI32" s="31">
        <f t="shared" si="15"/>
        <v>6623.51</v>
      </c>
      <c r="BJ32" s="31">
        <f t="shared" si="15"/>
        <v>-19345.330000000002</v>
      </c>
      <c r="BK32" s="31">
        <f t="shared" si="15"/>
        <v>-21501.52</v>
      </c>
      <c r="BL32" s="31">
        <f t="shared" si="15"/>
        <v>-11100.5</v>
      </c>
      <c r="BM32" s="6">
        <f t="shared" ca="1" si="16"/>
        <v>-6.7000000000000002E-3</v>
      </c>
      <c r="BN32" s="6">
        <f t="shared" ca="1" si="16"/>
        <v>-6.7000000000000002E-3</v>
      </c>
      <c r="BO32" s="6">
        <f t="shared" ca="1" si="16"/>
        <v>-6.7000000000000002E-3</v>
      </c>
      <c r="BP32" s="6">
        <f t="shared" ca="1" si="16"/>
        <v>-6.7000000000000002E-3</v>
      </c>
      <c r="BQ32" s="6">
        <f t="shared" ca="1" si="16"/>
        <v>-6.7000000000000002E-3</v>
      </c>
      <c r="BR32" s="6">
        <f t="shared" ca="1" si="16"/>
        <v>-6.7000000000000002E-3</v>
      </c>
      <c r="BS32" s="6">
        <f t="shared" ca="1" si="16"/>
        <v>-6.7000000000000002E-3</v>
      </c>
      <c r="BT32" s="6">
        <f t="shared" ca="1" si="16"/>
        <v>-6.7000000000000002E-3</v>
      </c>
      <c r="BU32" s="6">
        <f t="shared" ca="1" si="16"/>
        <v>-6.7000000000000002E-3</v>
      </c>
      <c r="BV32" s="6">
        <f t="shared" ca="1" si="16"/>
        <v>-6.7000000000000002E-3</v>
      </c>
      <c r="BW32" s="6">
        <f t="shared" ca="1" si="16"/>
        <v>-6.7000000000000002E-3</v>
      </c>
      <c r="BX32" s="6">
        <f t="shared" ca="1" si="16"/>
        <v>-6.7000000000000002E-3</v>
      </c>
      <c r="BY32" s="31">
        <f t="shared" ca="1" si="20"/>
        <v>-55240.97</v>
      </c>
      <c r="BZ32" s="31">
        <f t="shared" ca="1" si="20"/>
        <v>-88047.78</v>
      </c>
      <c r="CA32" s="31">
        <f t="shared" ca="1" si="20"/>
        <v>-29234.92</v>
      </c>
      <c r="CB32" s="31">
        <f t="shared" ca="1" si="19"/>
        <v>-33113.99</v>
      </c>
      <c r="CC32" s="31">
        <f t="shared" ca="1" si="19"/>
        <v>-6780.02</v>
      </c>
      <c r="CD32" s="31">
        <f t="shared" ca="1" si="19"/>
        <v>-44124.959999999999</v>
      </c>
      <c r="CE32" s="31">
        <f t="shared" ca="1" si="19"/>
        <v>-33668.28</v>
      </c>
      <c r="CF32" s="31">
        <f t="shared" ca="1" si="19"/>
        <v>-87699.35</v>
      </c>
      <c r="CG32" s="31">
        <f t="shared" ca="1" si="19"/>
        <v>-63396.46</v>
      </c>
      <c r="CH32" s="31">
        <f t="shared" ca="1" si="19"/>
        <v>-43204.57</v>
      </c>
      <c r="CI32" s="31">
        <f t="shared" ca="1" si="19"/>
        <v>-48020.07</v>
      </c>
      <c r="CJ32" s="31">
        <f t="shared" ca="1" si="19"/>
        <v>-24791.119999999999</v>
      </c>
      <c r="CK32" s="32">
        <f t="shared" ca="1" si="17"/>
        <v>13191.87</v>
      </c>
      <c r="CL32" s="32">
        <f t="shared" ca="1" si="17"/>
        <v>21026.33</v>
      </c>
      <c r="CM32" s="32">
        <f t="shared" ca="1" si="17"/>
        <v>6981.47</v>
      </c>
      <c r="CN32" s="32">
        <f t="shared" ca="1" si="17"/>
        <v>7907.82</v>
      </c>
      <c r="CO32" s="32">
        <f t="shared" ca="1" si="17"/>
        <v>1619.11</v>
      </c>
      <c r="CP32" s="32">
        <f t="shared" ca="1" si="17"/>
        <v>10537.3</v>
      </c>
      <c r="CQ32" s="32">
        <f t="shared" ca="1" si="17"/>
        <v>8040.19</v>
      </c>
      <c r="CR32" s="32">
        <f t="shared" ca="1" si="17"/>
        <v>20943.13</v>
      </c>
      <c r="CS32" s="32">
        <f t="shared" ca="1" si="17"/>
        <v>15139.45</v>
      </c>
      <c r="CT32" s="32">
        <f t="shared" ca="1" si="17"/>
        <v>10317.51</v>
      </c>
      <c r="CU32" s="32">
        <f t="shared" ca="1" si="17"/>
        <v>11467.48</v>
      </c>
      <c r="CV32" s="32">
        <f t="shared" ca="1" si="17"/>
        <v>5920.27</v>
      </c>
      <c r="CW32" s="31">
        <f t="shared" ca="1" si="18"/>
        <v>-32979.689999999995</v>
      </c>
      <c r="CX32" s="31">
        <f t="shared" ca="1" si="18"/>
        <v>-52565.849999999991</v>
      </c>
      <c r="CY32" s="31">
        <f t="shared" ca="1" si="18"/>
        <v>-17453.689999999999</v>
      </c>
      <c r="CZ32" s="31">
        <f t="shared" ca="1" si="18"/>
        <v>-50412.34</v>
      </c>
      <c r="DA32" s="31">
        <f t="shared" ca="1" si="18"/>
        <v>-10321.820000000002</v>
      </c>
      <c r="DB32" s="31">
        <f t="shared" ca="1" si="18"/>
        <v>-67175.320000000007</v>
      </c>
      <c r="DC32" s="31">
        <f t="shared" ca="1" si="18"/>
        <v>-91959.62</v>
      </c>
      <c r="DD32" s="31">
        <f t="shared" ca="1" si="18"/>
        <v>-239537.02</v>
      </c>
      <c r="DE32" s="31">
        <f t="shared" ca="1" si="18"/>
        <v>-173157.49</v>
      </c>
      <c r="DF32" s="31">
        <f t="shared" ca="1" si="18"/>
        <v>-94147.26999999999</v>
      </c>
      <c r="DG32" s="31">
        <f t="shared" ca="1" si="18"/>
        <v>-104640.74999999999</v>
      </c>
      <c r="DH32" s="31">
        <f t="shared" ca="1" si="18"/>
        <v>-54022.45</v>
      </c>
      <c r="DI32" s="32">
        <f t="shared" ca="1" si="11"/>
        <v>-1648.98</v>
      </c>
      <c r="DJ32" s="32">
        <f t="shared" ca="1" si="11"/>
        <v>-2628.29</v>
      </c>
      <c r="DK32" s="32">
        <f t="shared" ca="1" si="11"/>
        <v>-872.68</v>
      </c>
      <c r="DL32" s="32">
        <f t="shared" ca="1" si="11"/>
        <v>-2520.62</v>
      </c>
      <c r="DM32" s="32">
        <f t="shared" ca="1" si="11"/>
        <v>-516.09</v>
      </c>
      <c r="DN32" s="32">
        <f t="shared" ca="1" si="11"/>
        <v>-3358.77</v>
      </c>
      <c r="DO32" s="32">
        <f t="shared" ca="1" si="11"/>
        <v>-4597.9799999999996</v>
      </c>
      <c r="DP32" s="32">
        <f t="shared" ca="1" si="11"/>
        <v>-11976.85</v>
      </c>
      <c r="DQ32" s="32">
        <f t="shared" ca="1" si="11"/>
        <v>-8657.8700000000008</v>
      </c>
      <c r="DR32" s="32">
        <f t="shared" ca="1" si="11"/>
        <v>-4707.3599999999997</v>
      </c>
      <c r="DS32" s="32">
        <f t="shared" ca="1" si="11"/>
        <v>-5232.04</v>
      </c>
      <c r="DT32" s="32">
        <f t="shared" ca="1" si="11"/>
        <v>-2701.12</v>
      </c>
      <c r="DU32" s="31">
        <f t="shared" ca="1" si="12"/>
        <v>-8980.61</v>
      </c>
      <c r="DV32" s="31">
        <f t="shared" ca="1" si="12"/>
        <v>-14191.28</v>
      </c>
      <c r="DW32" s="31">
        <f t="shared" ca="1" si="12"/>
        <v>-4675.18</v>
      </c>
      <c r="DX32" s="31">
        <f t="shared" ca="1" si="12"/>
        <v>-13385.8</v>
      </c>
      <c r="DY32" s="31">
        <f t="shared" ca="1" si="12"/>
        <v>-2717.39</v>
      </c>
      <c r="DZ32" s="31">
        <f t="shared" ca="1" si="12"/>
        <v>-17528.09</v>
      </c>
      <c r="EA32" s="31">
        <f t="shared" ca="1" si="12"/>
        <v>-23787.21</v>
      </c>
      <c r="EB32" s="31">
        <f t="shared" ca="1" si="12"/>
        <v>-61401.62</v>
      </c>
      <c r="EC32" s="31">
        <f t="shared" ca="1" si="12"/>
        <v>-43981.82</v>
      </c>
      <c r="ED32" s="31">
        <f t="shared" ca="1" si="12"/>
        <v>-23700.51</v>
      </c>
      <c r="EE32" s="31">
        <f t="shared" ca="1" si="12"/>
        <v>-26097.72</v>
      </c>
      <c r="EF32" s="31">
        <f t="shared" ca="1" si="12"/>
        <v>-13351.26</v>
      </c>
      <c r="EG32" s="32">
        <f t="shared" ca="1" si="13"/>
        <v>-43609.279999999999</v>
      </c>
      <c r="EH32" s="32">
        <f t="shared" ca="1" si="13"/>
        <v>-69385.42</v>
      </c>
      <c r="EI32" s="32">
        <f t="shared" ca="1" si="13"/>
        <v>-23001.55</v>
      </c>
      <c r="EJ32" s="32">
        <f t="shared" ca="1" si="13"/>
        <v>-66318.759999999995</v>
      </c>
      <c r="EK32" s="32">
        <f t="shared" ca="1" si="13"/>
        <v>-13555.300000000001</v>
      </c>
      <c r="EL32" s="32">
        <f t="shared" ca="1" si="13"/>
        <v>-88062.180000000008</v>
      </c>
      <c r="EM32" s="32">
        <f t="shared" ca="1" si="13"/>
        <v>-120344.81</v>
      </c>
      <c r="EN32" s="32">
        <f t="shared" ca="1" si="13"/>
        <v>-312915.49</v>
      </c>
      <c r="EO32" s="32">
        <f t="shared" ca="1" si="13"/>
        <v>-225797.18</v>
      </c>
      <c r="EP32" s="32">
        <f t="shared" ca="1" si="13"/>
        <v>-122555.13999999998</v>
      </c>
      <c r="EQ32" s="32">
        <f t="shared" ca="1" si="13"/>
        <v>-135970.50999999998</v>
      </c>
      <c r="ER32" s="32">
        <f t="shared" ca="1" si="13"/>
        <v>-70074.83</v>
      </c>
    </row>
    <row r="33" spans="1:148" x14ac:dyDescent="0.25">
      <c r="A33" t="s">
        <v>447</v>
      </c>
      <c r="B33" s="1" t="s">
        <v>35</v>
      </c>
      <c r="C33" t="str">
        <f t="shared" ca="1" si="1"/>
        <v>CES1/CES2</v>
      </c>
      <c r="D33" t="str">
        <f t="shared" ca="1" si="2"/>
        <v>Calgary Energy Centre</v>
      </c>
      <c r="E33" s="51">
        <v>37759.64</v>
      </c>
      <c r="F33" s="51">
        <v>41935.2958</v>
      </c>
      <c r="G33" s="51">
        <v>40379.012000000002</v>
      </c>
      <c r="H33" s="51">
        <v>40321.590900000003</v>
      </c>
      <c r="I33" s="51">
        <v>17954.883999999998</v>
      </c>
      <c r="J33" s="51">
        <v>25535.835999999999</v>
      </c>
      <c r="K33" s="51">
        <v>23195.02</v>
      </c>
      <c r="L33" s="51">
        <v>45868.451800000003</v>
      </c>
      <c r="M33" s="51">
        <v>48929.96</v>
      </c>
      <c r="N33" s="51">
        <v>31375.670699999999</v>
      </c>
      <c r="O33" s="51">
        <v>25892.553</v>
      </c>
      <c r="P33" s="51">
        <v>34090.771999999997</v>
      </c>
      <c r="Q33" s="32">
        <v>5205538.25</v>
      </c>
      <c r="R33" s="32">
        <v>8557985.25</v>
      </c>
      <c r="S33" s="32">
        <v>2743225.62</v>
      </c>
      <c r="T33" s="32">
        <v>3263608.5</v>
      </c>
      <c r="U33" s="32">
        <v>631080.05000000005</v>
      </c>
      <c r="V33" s="32">
        <v>4578191.88</v>
      </c>
      <c r="W33" s="32">
        <v>3557985.46</v>
      </c>
      <c r="X33" s="32">
        <v>9222487.3599999994</v>
      </c>
      <c r="Y33" s="32">
        <v>6597447.5099999998</v>
      </c>
      <c r="Z33" s="32">
        <v>4458567.09</v>
      </c>
      <c r="AA33" s="32">
        <v>4729909.59</v>
      </c>
      <c r="AB33" s="32">
        <v>2387791.11</v>
      </c>
      <c r="AC33" s="2">
        <v>-7.0000000000000007E-2</v>
      </c>
      <c r="AD33" s="2">
        <v>-7.0000000000000007E-2</v>
      </c>
      <c r="AE33" s="2">
        <v>-7.0000000000000007E-2</v>
      </c>
      <c r="AF33" s="2">
        <v>-7.0000000000000007E-2</v>
      </c>
      <c r="AG33" s="2">
        <v>-7.0000000000000007E-2</v>
      </c>
      <c r="AH33" s="2">
        <v>-7.0000000000000007E-2</v>
      </c>
      <c r="AI33" s="2">
        <v>1.25</v>
      </c>
      <c r="AJ33" s="2">
        <v>1.25</v>
      </c>
      <c r="AK33" s="2">
        <v>1.25</v>
      </c>
      <c r="AL33" s="2">
        <v>1.25</v>
      </c>
      <c r="AM33" s="2">
        <v>1.25</v>
      </c>
      <c r="AN33" s="2">
        <v>1.25</v>
      </c>
      <c r="AO33" s="33">
        <v>-3643.88</v>
      </c>
      <c r="AP33" s="33">
        <v>-5990.59</v>
      </c>
      <c r="AQ33" s="33">
        <v>-1920.26</v>
      </c>
      <c r="AR33" s="33">
        <v>-2284.5300000000002</v>
      </c>
      <c r="AS33" s="33">
        <v>-441.76</v>
      </c>
      <c r="AT33" s="33">
        <v>-3204.73</v>
      </c>
      <c r="AU33" s="33">
        <v>44474.82</v>
      </c>
      <c r="AV33" s="33">
        <v>115281.09</v>
      </c>
      <c r="AW33" s="33">
        <v>82468.09</v>
      </c>
      <c r="AX33" s="33">
        <v>55732.09</v>
      </c>
      <c r="AY33" s="33">
        <v>59123.87</v>
      </c>
      <c r="AZ33" s="33">
        <v>29847.39</v>
      </c>
      <c r="BA33" s="31">
        <f t="shared" si="15"/>
        <v>-2082.2199999999998</v>
      </c>
      <c r="BB33" s="31">
        <f t="shared" si="15"/>
        <v>-3423.19</v>
      </c>
      <c r="BC33" s="31">
        <f t="shared" si="15"/>
        <v>-1097.29</v>
      </c>
      <c r="BD33" s="31">
        <f t="shared" si="15"/>
        <v>18928.93</v>
      </c>
      <c r="BE33" s="31">
        <f t="shared" si="15"/>
        <v>3660.26</v>
      </c>
      <c r="BF33" s="31">
        <f t="shared" si="15"/>
        <v>26553.51</v>
      </c>
      <c r="BG33" s="31">
        <f t="shared" si="15"/>
        <v>2490.59</v>
      </c>
      <c r="BH33" s="31">
        <f t="shared" si="15"/>
        <v>6455.74</v>
      </c>
      <c r="BI33" s="31">
        <f t="shared" si="15"/>
        <v>4618.21</v>
      </c>
      <c r="BJ33" s="31">
        <f t="shared" si="15"/>
        <v>-13375.7</v>
      </c>
      <c r="BK33" s="31">
        <f t="shared" si="15"/>
        <v>-14189.73</v>
      </c>
      <c r="BL33" s="31">
        <f t="shared" si="15"/>
        <v>-7163.37</v>
      </c>
      <c r="BM33" s="6">
        <f t="shared" ca="1" si="16"/>
        <v>-6.7000000000000002E-3</v>
      </c>
      <c r="BN33" s="6">
        <f t="shared" ca="1" si="16"/>
        <v>-6.7000000000000002E-3</v>
      </c>
      <c r="BO33" s="6">
        <f t="shared" ca="1" si="16"/>
        <v>-6.7000000000000002E-3</v>
      </c>
      <c r="BP33" s="6">
        <f t="shared" ca="1" si="16"/>
        <v>-6.7000000000000002E-3</v>
      </c>
      <c r="BQ33" s="6">
        <f t="shared" ca="1" si="16"/>
        <v>-6.7000000000000002E-3</v>
      </c>
      <c r="BR33" s="6">
        <f t="shared" ca="1" si="16"/>
        <v>-6.7000000000000002E-3</v>
      </c>
      <c r="BS33" s="6">
        <f t="shared" ca="1" si="16"/>
        <v>-6.7000000000000002E-3</v>
      </c>
      <c r="BT33" s="6">
        <f t="shared" ca="1" si="16"/>
        <v>-6.7000000000000002E-3</v>
      </c>
      <c r="BU33" s="6">
        <f t="shared" ca="1" si="16"/>
        <v>-6.7000000000000002E-3</v>
      </c>
      <c r="BV33" s="6">
        <f t="shared" ca="1" si="16"/>
        <v>-6.7000000000000002E-3</v>
      </c>
      <c r="BW33" s="6">
        <f t="shared" ca="1" si="16"/>
        <v>-6.7000000000000002E-3</v>
      </c>
      <c r="BX33" s="6">
        <f t="shared" ca="1" si="16"/>
        <v>-6.7000000000000002E-3</v>
      </c>
      <c r="BY33" s="31">
        <f t="shared" ca="1" si="20"/>
        <v>-34877.11</v>
      </c>
      <c r="BZ33" s="31">
        <f t="shared" ca="1" si="20"/>
        <v>-57338.5</v>
      </c>
      <c r="CA33" s="31">
        <f t="shared" ca="1" si="20"/>
        <v>-18379.61</v>
      </c>
      <c r="CB33" s="31">
        <f t="shared" ca="1" si="19"/>
        <v>-21866.18</v>
      </c>
      <c r="CC33" s="31">
        <f t="shared" ca="1" si="19"/>
        <v>-4228.24</v>
      </c>
      <c r="CD33" s="31">
        <f t="shared" ca="1" si="19"/>
        <v>-30673.89</v>
      </c>
      <c r="CE33" s="31">
        <f t="shared" ca="1" si="19"/>
        <v>-23838.5</v>
      </c>
      <c r="CF33" s="31">
        <f t="shared" ca="1" si="19"/>
        <v>-61790.67</v>
      </c>
      <c r="CG33" s="31">
        <f t="shared" ca="1" si="19"/>
        <v>-44202.9</v>
      </c>
      <c r="CH33" s="31">
        <f t="shared" ca="1" si="19"/>
        <v>-29872.400000000001</v>
      </c>
      <c r="CI33" s="31">
        <f t="shared" ca="1" si="19"/>
        <v>-31690.39</v>
      </c>
      <c r="CJ33" s="31">
        <f t="shared" ca="1" si="19"/>
        <v>-15998.2</v>
      </c>
      <c r="CK33" s="32">
        <f t="shared" ca="1" si="17"/>
        <v>8328.86</v>
      </c>
      <c r="CL33" s="32">
        <f t="shared" ca="1" si="17"/>
        <v>13692.78</v>
      </c>
      <c r="CM33" s="32">
        <f t="shared" ca="1" si="17"/>
        <v>4389.16</v>
      </c>
      <c r="CN33" s="32">
        <f t="shared" ca="1" si="17"/>
        <v>5221.7700000000004</v>
      </c>
      <c r="CO33" s="32">
        <f t="shared" ca="1" si="17"/>
        <v>1009.73</v>
      </c>
      <c r="CP33" s="32">
        <f t="shared" ca="1" si="17"/>
        <v>7325.11</v>
      </c>
      <c r="CQ33" s="32">
        <f t="shared" ca="1" si="17"/>
        <v>5692.78</v>
      </c>
      <c r="CR33" s="32">
        <f t="shared" ca="1" si="17"/>
        <v>14755.98</v>
      </c>
      <c r="CS33" s="32">
        <f t="shared" ca="1" si="17"/>
        <v>10555.92</v>
      </c>
      <c r="CT33" s="32">
        <f t="shared" ca="1" si="17"/>
        <v>7133.71</v>
      </c>
      <c r="CU33" s="32">
        <f t="shared" ca="1" si="17"/>
        <v>7567.86</v>
      </c>
      <c r="CV33" s="32">
        <f t="shared" ca="1" si="17"/>
        <v>3820.47</v>
      </c>
      <c r="CW33" s="31">
        <f t="shared" ca="1" si="18"/>
        <v>-20822.149999999998</v>
      </c>
      <c r="CX33" s="31">
        <f t="shared" ca="1" si="18"/>
        <v>-34231.94</v>
      </c>
      <c r="CY33" s="31">
        <f t="shared" ca="1" si="18"/>
        <v>-10972.900000000001</v>
      </c>
      <c r="CZ33" s="31">
        <f t="shared" ca="1" si="18"/>
        <v>-33288.81</v>
      </c>
      <c r="DA33" s="31">
        <f t="shared" ca="1" si="18"/>
        <v>-6437.01</v>
      </c>
      <c r="DB33" s="31">
        <f t="shared" ca="1" si="18"/>
        <v>-46697.56</v>
      </c>
      <c r="DC33" s="31">
        <f t="shared" ca="1" si="18"/>
        <v>-65111.130000000005</v>
      </c>
      <c r="DD33" s="31">
        <f t="shared" ca="1" si="18"/>
        <v>-168771.52</v>
      </c>
      <c r="DE33" s="31">
        <f t="shared" ca="1" si="18"/>
        <v>-120733.28000000001</v>
      </c>
      <c r="DF33" s="31">
        <f t="shared" ca="1" si="18"/>
        <v>-65095.08</v>
      </c>
      <c r="DG33" s="31">
        <f t="shared" ca="1" si="18"/>
        <v>-69056.67</v>
      </c>
      <c r="DH33" s="31">
        <f t="shared" ca="1" si="18"/>
        <v>-34861.75</v>
      </c>
      <c r="DI33" s="32">
        <f t="shared" ca="1" si="11"/>
        <v>-1041.1099999999999</v>
      </c>
      <c r="DJ33" s="32">
        <f t="shared" ca="1" si="11"/>
        <v>-1711.6</v>
      </c>
      <c r="DK33" s="32">
        <f t="shared" ca="1" si="11"/>
        <v>-548.65</v>
      </c>
      <c r="DL33" s="32">
        <f t="shared" ca="1" si="11"/>
        <v>-1664.44</v>
      </c>
      <c r="DM33" s="32">
        <f t="shared" ca="1" si="11"/>
        <v>-321.85000000000002</v>
      </c>
      <c r="DN33" s="32">
        <f t="shared" ca="1" si="11"/>
        <v>-2334.88</v>
      </c>
      <c r="DO33" s="32">
        <f t="shared" ca="1" si="11"/>
        <v>-3255.56</v>
      </c>
      <c r="DP33" s="32">
        <f t="shared" ca="1" si="11"/>
        <v>-8438.58</v>
      </c>
      <c r="DQ33" s="32">
        <f t="shared" ca="1" si="11"/>
        <v>-6036.66</v>
      </c>
      <c r="DR33" s="32">
        <f t="shared" ca="1" si="11"/>
        <v>-3254.75</v>
      </c>
      <c r="DS33" s="32">
        <f t="shared" ca="1" si="11"/>
        <v>-3452.83</v>
      </c>
      <c r="DT33" s="32">
        <f t="shared" ca="1" si="11"/>
        <v>-1743.09</v>
      </c>
      <c r="DU33" s="31">
        <f t="shared" ca="1" si="12"/>
        <v>-5670.02</v>
      </c>
      <c r="DV33" s="31">
        <f t="shared" ca="1" si="12"/>
        <v>-9241.65</v>
      </c>
      <c r="DW33" s="31">
        <f t="shared" ca="1" si="12"/>
        <v>-2939.22</v>
      </c>
      <c r="DX33" s="31">
        <f t="shared" ca="1" si="12"/>
        <v>-8839.06</v>
      </c>
      <c r="DY33" s="31">
        <f t="shared" ca="1" si="12"/>
        <v>-1694.65</v>
      </c>
      <c r="DZ33" s="31">
        <f t="shared" ca="1" si="12"/>
        <v>-12184.82</v>
      </c>
      <c r="EA33" s="31">
        <f t="shared" ca="1" si="12"/>
        <v>-16842.310000000001</v>
      </c>
      <c r="EB33" s="31">
        <f t="shared" ca="1" si="12"/>
        <v>-43261.97</v>
      </c>
      <c r="EC33" s="31">
        <f t="shared" ca="1" si="12"/>
        <v>-30666.13</v>
      </c>
      <c r="ED33" s="31">
        <f t="shared" ca="1" si="12"/>
        <v>-16386.95</v>
      </c>
      <c r="EE33" s="31">
        <f t="shared" ca="1" si="12"/>
        <v>-17222.939999999999</v>
      </c>
      <c r="EF33" s="31">
        <f t="shared" ca="1" si="12"/>
        <v>-8615.83</v>
      </c>
      <c r="EG33" s="32">
        <f t="shared" ca="1" si="13"/>
        <v>-27533.279999999999</v>
      </c>
      <c r="EH33" s="32">
        <f t="shared" ca="1" si="13"/>
        <v>-45185.19</v>
      </c>
      <c r="EI33" s="32">
        <f t="shared" ca="1" si="13"/>
        <v>-14460.77</v>
      </c>
      <c r="EJ33" s="32">
        <f t="shared" ca="1" si="13"/>
        <v>-43792.31</v>
      </c>
      <c r="EK33" s="32">
        <f t="shared" ca="1" si="13"/>
        <v>-8453.51</v>
      </c>
      <c r="EL33" s="32">
        <f t="shared" ca="1" si="13"/>
        <v>-61217.259999999995</v>
      </c>
      <c r="EM33" s="32">
        <f t="shared" ca="1" si="13"/>
        <v>-85209</v>
      </c>
      <c r="EN33" s="32">
        <f t="shared" ca="1" si="13"/>
        <v>-220472.06999999998</v>
      </c>
      <c r="EO33" s="32">
        <f t="shared" ca="1" si="13"/>
        <v>-157436.07</v>
      </c>
      <c r="EP33" s="32">
        <f t="shared" ca="1" si="13"/>
        <v>-84736.78</v>
      </c>
      <c r="EQ33" s="32">
        <f t="shared" ca="1" si="13"/>
        <v>-89732.44</v>
      </c>
      <c r="ER33" s="32">
        <f t="shared" ca="1" si="13"/>
        <v>-45220.67</v>
      </c>
    </row>
    <row r="34" spans="1:148" x14ac:dyDescent="0.25">
      <c r="A34" t="s">
        <v>448</v>
      </c>
      <c r="B34" s="1" t="s">
        <v>44</v>
      </c>
      <c r="C34" t="str">
        <f t="shared" ca="1" si="1"/>
        <v>CMH1</v>
      </c>
      <c r="D34" t="str">
        <f t="shared" ca="1" si="2"/>
        <v>City of Medicine Hat</v>
      </c>
      <c r="E34" s="51">
        <v>16366.494199999999</v>
      </c>
      <c r="F34" s="51">
        <v>24444.404999999999</v>
      </c>
      <c r="G34" s="51">
        <v>10732.8058</v>
      </c>
      <c r="H34" s="51">
        <v>10940.263199999999</v>
      </c>
      <c r="I34" s="51">
        <v>3547.4679999999998</v>
      </c>
      <c r="J34" s="51">
        <v>9779.1514999999999</v>
      </c>
      <c r="K34" s="51">
        <v>9592.4115000000002</v>
      </c>
      <c r="L34" s="51">
        <v>21537.8914</v>
      </c>
      <c r="M34" s="51">
        <v>17761.367999999999</v>
      </c>
      <c r="N34" s="51">
        <v>9888.6394999999993</v>
      </c>
      <c r="O34" s="51">
        <v>17083.173699999999</v>
      </c>
      <c r="P34" s="51">
        <v>10697.884899999999</v>
      </c>
      <c r="Q34" s="32">
        <v>2704110.24</v>
      </c>
      <c r="R34" s="32">
        <v>6254208.6200000001</v>
      </c>
      <c r="S34" s="32">
        <v>757439.12</v>
      </c>
      <c r="T34" s="32">
        <v>1192750.6399999999</v>
      </c>
      <c r="U34" s="32">
        <v>191966.3</v>
      </c>
      <c r="V34" s="32">
        <v>2571378.08</v>
      </c>
      <c r="W34" s="32">
        <v>1425839.52</v>
      </c>
      <c r="X34" s="32">
        <v>5273299.0599999996</v>
      </c>
      <c r="Y34" s="32">
        <v>3826582.88</v>
      </c>
      <c r="Z34" s="32">
        <v>1665993.19</v>
      </c>
      <c r="AA34" s="32">
        <v>3783036.72</v>
      </c>
      <c r="AB34" s="32">
        <v>1373976.12</v>
      </c>
      <c r="AC34" s="2">
        <v>-0.66</v>
      </c>
      <c r="AD34" s="2">
        <v>-0.66</v>
      </c>
      <c r="AE34" s="2">
        <v>-0.66</v>
      </c>
      <c r="AF34" s="2">
        <v>-0.66</v>
      </c>
      <c r="AG34" s="2">
        <v>-0.66</v>
      </c>
      <c r="AH34" s="2">
        <v>-0.66</v>
      </c>
      <c r="AI34" s="2">
        <v>1.24</v>
      </c>
      <c r="AJ34" s="2">
        <v>1.24</v>
      </c>
      <c r="AK34" s="2">
        <v>1.24</v>
      </c>
      <c r="AL34" s="2">
        <v>1.24</v>
      </c>
      <c r="AM34" s="2">
        <v>1.24</v>
      </c>
      <c r="AN34" s="2">
        <v>1.24</v>
      </c>
      <c r="AO34" s="33">
        <v>-17847.13</v>
      </c>
      <c r="AP34" s="33">
        <v>-41277.78</v>
      </c>
      <c r="AQ34" s="33">
        <v>-4999.1000000000004</v>
      </c>
      <c r="AR34" s="33">
        <v>-7872.15</v>
      </c>
      <c r="AS34" s="33">
        <v>-1266.98</v>
      </c>
      <c r="AT34" s="33">
        <v>-16971.099999999999</v>
      </c>
      <c r="AU34" s="33">
        <v>17680.41</v>
      </c>
      <c r="AV34" s="33">
        <v>65388.91</v>
      </c>
      <c r="AW34" s="33">
        <v>47449.63</v>
      </c>
      <c r="AX34" s="33">
        <v>20658.32</v>
      </c>
      <c r="AY34" s="33">
        <v>46909.66</v>
      </c>
      <c r="AZ34" s="33">
        <v>17037.3</v>
      </c>
      <c r="BA34" s="31">
        <f t="shared" si="15"/>
        <v>-1081.6400000000001</v>
      </c>
      <c r="BB34" s="31">
        <f t="shared" si="15"/>
        <v>-2501.6799999999998</v>
      </c>
      <c r="BC34" s="31">
        <f t="shared" si="15"/>
        <v>-302.98</v>
      </c>
      <c r="BD34" s="31">
        <f t="shared" si="15"/>
        <v>6917.95</v>
      </c>
      <c r="BE34" s="31">
        <f t="shared" si="15"/>
        <v>1113.4000000000001</v>
      </c>
      <c r="BF34" s="31">
        <f t="shared" si="15"/>
        <v>14913.99</v>
      </c>
      <c r="BG34" s="31">
        <f t="shared" si="15"/>
        <v>998.09</v>
      </c>
      <c r="BH34" s="31">
        <f t="shared" si="15"/>
        <v>3691.31</v>
      </c>
      <c r="BI34" s="31">
        <f t="shared" si="15"/>
        <v>2678.61</v>
      </c>
      <c r="BJ34" s="31">
        <f t="shared" si="15"/>
        <v>-4997.9799999999996</v>
      </c>
      <c r="BK34" s="31">
        <f t="shared" si="15"/>
        <v>-11349.11</v>
      </c>
      <c r="BL34" s="31">
        <f t="shared" si="15"/>
        <v>-4121.93</v>
      </c>
      <c r="BM34" s="6">
        <f t="shared" ca="1" si="16"/>
        <v>2.5100000000000001E-2</v>
      </c>
      <c r="BN34" s="6">
        <f t="shared" ca="1" si="16"/>
        <v>2.5100000000000001E-2</v>
      </c>
      <c r="BO34" s="6">
        <f t="shared" ca="1" si="16"/>
        <v>2.5100000000000001E-2</v>
      </c>
      <c r="BP34" s="6">
        <f t="shared" ca="1" si="16"/>
        <v>2.5100000000000001E-2</v>
      </c>
      <c r="BQ34" s="6">
        <f t="shared" ca="1" si="16"/>
        <v>2.5100000000000001E-2</v>
      </c>
      <c r="BR34" s="6">
        <f t="shared" ca="1" si="16"/>
        <v>2.5100000000000001E-2</v>
      </c>
      <c r="BS34" s="6">
        <f t="shared" ca="1" si="16"/>
        <v>2.5100000000000001E-2</v>
      </c>
      <c r="BT34" s="6">
        <f t="shared" ca="1" si="16"/>
        <v>2.5100000000000001E-2</v>
      </c>
      <c r="BU34" s="6">
        <f t="shared" ca="1" si="16"/>
        <v>2.5100000000000001E-2</v>
      </c>
      <c r="BV34" s="6">
        <f t="shared" ca="1" si="16"/>
        <v>2.5100000000000001E-2</v>
      </c>
      <c r="BW34" s="6">
        <f t="shared" ca="1" si="16"/>
        <v>2.5100000000000001E-2</v>
      </c>
      <c r="BX34" s="6">
        <f t="shared" ca="1" si="16"/>
        <v>2.5100000000000001E-2</v>
      </c>
      <c r="BY34" s="31">
        <f t="shared" ca="1" si="20"/>
        <v>67873.17</v>
      </c>
      <c r="BZ34" s="31">
        <f t="shared" ca="1" si="20"/>
        <v>156980.64000000001</v>
      </c>
      <c r="CA34" s="31">
        <f t="shared" ca="1" si="20"/>
        <v>19011.72</v>
      </c>
      <c r="CB34" s="31">
        <f t="shared" ca="1" si="19"/>
        <v>29938.04</v>
      </c>
      <c r="CC34" s="31">
        <f t="shared" ca="1" si="19"/>
        <v>4818.3500000000004</v>
      </c>
      <c r="CD34" s="31">
        <f t="shared" ca="1" si="19"/>
        <v>64541.59</v>
      </c>
      <c r="CE34" s="31">
        <f t="shared" ca="1" si="19"/>
        <v>35788.57</v>
      </c>
      <c r="CF34" s="31">
        <f t="shared" ca="1" si="19"/>
        <v>132359.81</v>
      </c>
      <c r="CG34" s="31">
        <f t="shared" ca="1" si="19"/>
        <v>96047.23</v>
      </c>
      <c r="CH34" s="31">
        <f t="shared" ca="1" si="19"/>
        <v>41816.43</v>
      </c>
      <c r="CI34" s="31">
        <f t="shared" ca="1" si="19"/>
        <v>94954.22</v>
      </c>
      <c r="CJ34" s="31">
        <f t="shared" ca="1" si="19"/>
        <v>34486.800000000003</v>
      </c>
      <c r="CK34" s="32">
        <f t="shared" ca="1" si="17"/>
        <v>4326.58</v>
      </c>
      <c r="CL34" s="32">
        <f t="shared" ca="1" si="17"/>
        <v>10006.73</v>
      </c>
      <c r="CM34" s="32">
        <f t="shared" ca="1" si="17"/>
        <v>1211.9000000000001</v>
      </c>
      <c r="CN34" s="32">
        <f t="shared" ca="1" si="17"/>
        <v>1908.4</v>
      </c>
      <c r="CO34" s="32">
        <f t="shared" ca="1" si="17"/>
        <v>307.14999999999998</v>
      </c>
      <c r="CP34" s="32">
        <f t="shared" ca="1" si="17"/>
        <v>4114.2</v>
      </c>
      <c r="CQ34" s="32">
        <f t="shared" ca="1" si="17"/>
        <v>2281.34</v>
      </c>
      <c r="CR34" s="32">
        <f t="shared" ca="1" si="17"/>
        <v>8437.2800000000007</v>
      </c>
      <c r="CS34" s="32">
        <f t="shared" ca="1" si="17"/>
        <v>6122.53</v>
      </c>
      <c r="CT34" s="32">
        <f t="shared" ca="1" si="17"/>
        <v>2665.59</v>
      </c>
      <c r="CU34" s="32">
        <f t="shared" ca="1" si="17"/>
        <v>6052.86</v>
      </c>
      <c r="CV34" s="32">
        <f t="shared" ca="1" si="17"/>
        <v>2198.36</v>
      </c>
      <c r="CW34" s="31">
        <f t="shared" ca="1" si="18"/>
        <v>91128.52</v>
      </c>
      <c r="CX34" s="31">
        <f t="shared" ca="1" si="18"/>
        <v>210766.83000000002</v>
      </c>
      <c r="CY34" s="31">
        <f t="shared" ca="1" si="18"/>
        <v>25525.7</v>
      </c>
      <c r="CZ34" s="31">
        <f t="shared" ca="1" si="18"/>
        <v>32800.640000000007</v>
      </c>
      <c r="DA34" s="31">
        <f t="shared" ca="1" si="18"/>
        <v>5279.08</v>
      </c>
      <c r="DB34" s="31">
        <f t="shared" ca="1" si="18"/>
        <v>70712.89999999998</v>
      </c>
      <c r="DC34" s="31">
        <f t="shared" ca="1" si="18"/>
        <v>19391.410000000003</v>
      </c>
      <c r="DD34" s="31">
        <f t="shared" ca="1" si="18"/>
        <v>71716.87</v>
      </c>
      <c r="DE34" s="31">
        <f t="shared" ca="1" si="18"/>
        <v>52041.52</v>
      </c>
      <c r="DF34" s="31">
        <f t="shared" ca="1" si="18"/>
        <v>28821.680000000004</v>
      </c>
      <c r="DG34" s="31">
        <f t="shared" ca="1" si="18"/>
        <v>65446.53</v>
      </c>
      <c r="DH34" s="31">
        <f t="shared" ca="1" si="18"/>
        <v>23769.790000000005</v>
      </c>
      <c r="DI34" s="32">
        <f t="shared" ca="1" si="11"/>
        <v>4556.43</v>
      </c>
      <c r="DJ34" s="32">
        <f t="shared" ca="1" si="11"/>
        <v>10538.34</v>
      </c>
      <c r="DK34" s="32">
        <f t="shared" ca="1" si="11"/>
        <v>1276.29</v>
      </c>
      <c r="DL34" s="32">
        <f t="shared" ca="1" si="11"/>
        <v>1640.03</v>
      </c>
      <c r="DM34" s="32">
        <f t="shared" ca="1" si="11"/>
        <v>263.95</v>
      </c>
      <c r="DN34" s="32">
        <f t="shared" ca="1" si="11"/>
        <v>3535.65</v>
      </c>
      <c r="DO34" s="32">
        <f t="shared" ca="1" si="11"/>
        <v>969.57</v>
      </c>
      <c r="DP34" s="32">
        <f t="shared" ca="1" si="11"/>
        <v>3585.84</v>
      </c>
      <c r="DQ34" s="32">
        <f t="shared" ca="1" si="11"/>
        <v>2602.08</v>
      </c>
      <c r="DR34" s="32">
        <f t="shared" ca="1" si="11"/>
        <v>1441.08</v>
      </c>
      <c r="DS34" s="32">
        <f t="shared" ca="1" si="11"/>
        <v>3272.33</v>
      </c>
      <c r="DT34" s="32">
        <f t="shared" ca="1" si="11"/>
        <v>1188.49</v>
      </c>
      <c r="DU34" s="31">
        <f t="shared" ca="1" si="12"/>
        <v>24814.95</v>
      </c>
      <c r="DV34" s="31">
        <f t="shared" ca="1" si="12"/>
        <v>56901.05</v>
      </c>
      <c r="DW34" s="31">
        <f t="shared" ca="1" si="12"/>
        <v>6837.36</v>
      </c>
      <c r="DX34" s="31">
        <f t="shared" ca="1" si="12"/>
        <v>8709.43</v>
      </c>
      <c r="DY34" s="31">
        <f t="shared" ca="1" si="12"/>
        <v>1389.8</v>
      </c>
      <c r="DZ34" s="31">
        <f t="shared" ca="1" si="12"/>
        <v>18451.150000000001</v>
      </c>
      <c r="EA34" s="31">
        <f t="shared" ca="1" si="12"/>
        <v>5015.9799999999996</v>
      </c>
      <c r="EB34" s="31">
        <f t="shared" ca="1" si="12"/>
        <v>18383.509999999998</v>
      </c>
      <c r="EC34" s="31">
        <f t="shared" ca="1" si="12"/>
        <v>13218.49</v>
      </c>
      <c r="ED34" s="31">
        <f t="shared" ca="1" si="12"/>
        <v>7255.53</v>
      </c>
      <c r="EE34" s="31">
        <f t="shared" ca="1" si="12"/>
        <v>16322.56</v>
      </c>
      <c r="EF34" s="31">
        <f t="shared" ca="1" si="12"/>
        <v>5874.53</v>
      </c>
      <c r="EG34" s="32">
        <f t="shared" ca="1" si="13"/>
        <v>120499.90000000001</v>
      </c>
      <c r="EH34" s="32">
        <f t="shared" ca="1" si="13"/>
        <v>278206.22000000003</v>
      </c>
      <c r="EI34" s="32">
        <f t="shared" ca="1" si="13"/>
        <v>33639.35</v>
      </c>
      <c r="EJ34" s="32">
        <f t="shared" ca="1" si="13"/>
        <v>43150.100000000006</v>
      </c>
      <c r="EK34" s="32">
        <f t="shared" ca="1" si="13"/>
        <v>6932.83</v>
      </c>
      <c r="EL34" s="32">
        <f t="shared" ca="1" si="13"/>
        <v>92699.699999999983</v>
      </c>
      <c r="EM34" s="32">
        <f t="shared" ca="1" si="13"/>
        <v>25376.960000000003</v>
      </c>
      <c r="EN34" s="32">
        <f t="shared" ca="1" si="13"/>
        <v>93686.219999999987</v>
      </c>
      <c r="EO34" s="32">
        <f t="shared" ca="1" si="13"/>
        <v>67862.09</v>
      </c>
      <c r="EP34" s="32">
        <f t="shared" ca="1" si="13"/>
        <v>37518.29</v>
      </c>
      <c r="EQ34" s="32">
        <f t="shared" ca="1" si="13"/>
        <v>85041.42</v>
      </c>
      <c r="ER34" s="32">
        <f t="shared" ca="1" si="13"/>
        <v>30832.810000000005</v>
      </c>
    </row>
    <row r="35" spans="1:148" x14ac:dyDescent="0.25">
      <c r="A35" t="s">
        <v>449</v>
      </c>
      <c r="B35" s="1" t="s">
        <v>45</v>
      </c>
      <c r="C35" t="str">
        <f t="shared" ca="1" si="1"/>
        <v>CNR5</v>
      </c>
      <c r="D35" t="str">
        <f t="shared" ca="1" si="2"/>
        <v>CNRL Horizon Industrial System</v>
      </c>
      <c r="E35" s="51">
        <v>11399.984</v>
      </c>
      <c r="F35" s="51">
        <v>12218.647999999999</v>
      </c>
      <c r="G35" s="51">
        <v>0</v>
      </c>
      <c r="H35" s="51">
        <v>0</v>
      </c>
      <c r="I35" s="51">
        <v>0</v>
      </c>
      <c r="J35" s="51">
        <v>11990.691999999999</v>
      </c>
      <c r="K35" s="51">
        <v>5477.9480000000003</v>
      </c>
      <c r="L35" s="51">
        <v>7959.8239999999996</v>
      </c>
      <c r="M35" s="51">
        <v>1468.9079999999999</v>
      </c>
      <c r="N35" s="51">
        <v>3213.2559999999999</v>
      </c>
      <c r="O35" s="51">
        <v>1419.8119999999999</v>
      </c>
      <c r="P35" s="51">
        <v>1716.4960000000001</v>
      </c>
      <c r="Q35" s="32">
        <v>1030774.45</v>
      </c>
      <c r="R35" s="32">
        <v>1894327.29</v>
      </c>
      <c r="S35" s="32">
        <v>0</v>
      </c>
      <c r="T35" s="32">
        <v>0</v>
      </c>
      <c r="U35" s="32">
        <v>0</v>
      </c>
      <c r="V35" s="32">
        <v>629042.5</v>
      </c>
      <c r="W35" s="32">
        <v>194429.77</v>
      </c>
      <c r="X35" s="32">
        <v>634835.38</v>
      </c>
      <c r="Y35" s="32">
        <v>96468.82</v>
      </c>
      <c r="Z35" s="32">
        <v>286882.23</v>
      </c>
      <c r="AA35" s="32">
        <v>248918.8</v>
      </c>
      <c r="AB35" s="32">
        <v>147570.1</v>
      </c>
      <c r="AC35" s="2">
        <v>4.8600000000000003</v>
      </c>
      <c r="AD35" s="2">
        <v>4.8600000000000003</v>
      </c>
      <c r="AE35" s="2">
        <v>4.8600000000000003</v>
      </c>
      <c r="AF35" s="2">
        <v>4.8600000000000003</v>
      </c>
      <c r="AG35" s="2">
        <v>4.8600000000000003</v>
      </c>
      <c r="AH35" s="2">
        <v>4.8600000000000003</v>
      </c>
      <c r="AI35" s="2">
        <v>5.55</v>
      </c>
      <c r="AJ35" s="2">
        <v>5.55</v>
      </c>
      <c r="AK35" s="2">
        <v>5.55</v>
      </c>
      <c r="AL35" s="2">
        <v>5.55</v>
      </c>
      <c r="AM35" s="2">
        <v>5.55</v>
      </c>
      <c r="AN35" s="2">
        <v>5.55</v>
      </c>
      <c r="AO35" s="33">
        <v>50095.64</v>
      </c>
      <c r="AP35" s="33">
        <v>92064.31</v>
      </c>
      <c r="AQ35" s="33">
        <v>0</v>
      </c>
      <c r="AR35" s="33">
        <v>0</v>
      </c>
      <c r="AS35" s="33">
        <v>0</v>
      </c>
      <c r="AT35" s="33">
        <v>30571.47</v>
      </c>
      <c r="AU35" s="33">
        <v>10790.85</v>
      </c>
      <c r="AV35" s="33">
        <v>35233.360000000001</v>
      </c>
      <c r="AW35" s="33">
        <v>5354.02</v>
      </c>
      <c r="AX35" s="33">
        <v>15921.96</v>
      </c>
      <c r="AY35" s="33">
        <v>13814.99</v>
      </c>
      <c r="AZ35" s="33">
        <v>8190.14</v>
      </c>
      <c r="BA35" s="31">
        <f t="shared" si="15"/>
        <v>-412.31</v>
      </c>
      <c r="BB35" s="31">
        <f t="shared" si="15"/>
        <v>-757.73</v>
      </c>
      <c r="BC35" s="31">
        <f t="shared" si="15"/>
        <v>0</v>
      </c>
      <c r="BD35" s="31">
        <f t="shared" si="15"/>
        <v>0</v>
      </c>
      <c r="BE35" s="31">
        <f t="shared" si="15"/>
        <v>0</v>
      </c>
      <c r="BF35" s="31">
        <f t="shared" si="15"/>
        <v>3648.45</v>
      </c>
      <c r="BG35" s="31">
        <f t="shared" si="15"/>
        <v>136.1</v>
      </c>
      <c r="BH35" s="31">
        <f t="shared" si="15"/>
        <v>444.38</v>
      </c>
      <c r="BI35" s="31">
        <f t="shared" si="15"/>
        <v>67.53</v>
      </c>
      <c r="BJ35" s="31">
        <f t="shared" si="15"/>
        <v>-860.65</v>
      </c>
      <c r="BK35" s="31">
        <f t="shared" si="15"/>
        <v>-746.76</v>
      </c>
      <c r="BL35" s="31">
        <f t="shared" si="15"/>
        <v>-442.71</v>
      </c>
      <c r="BM35" s="6">
        <f t="shared" ca="1" si="16"/>
        <v>3.8800000000000001E-2</v>
      </c>
      <c r="BN35" s="6">
        <f t="shared" ca="1" si="16"/>
        <v>3.8800000000000001E-2</v>
      </c>
      <c r="BO35" s="6">
        <f t="shared" ca="1" si="16"/>
        <v>3.8800000000000001E-2</v>
      </c>
      <c r="BP35" s="6">
        <f t="shared" ca="1" si="16"/>
        <v>3.8800000000000001E-2</v>
      </c>
      <c r="BQ35" s="6">
        <f t="shared" ca="1" si="16"/>
        <v>3.8800000000000001E-2</v>
      </c>
      <c r="BR35" s="6">
        <f t="shared" ca="1" si="16"/>
        <v>3.8800000000000001E-2</v>
      </c>
      <c r="BS35" s="6">
        <f t="shared" ca="1" si="16"/>
        <v>3.8800000000000001E-2</v>
      </c>
      <c r="BT35" s="6">
        <f t="shared" ca="1" si="16"/>
        <v>3.8800000000000001E-2</v>
      </c>
      <c r="BU35" s="6">
        <f t="shared" ca="1" si="16"/>
        <v>3.8800000000000001E-2</v>
      </c>
      <c r="BV35" s="6">
        <f t="shared" ca="1" si="16"/>
        <v>3.8800000000000001E-2</v>
      </c>
      <c r="BW35" s="6">
        <f t="shared" ca="1" si="16"/>
        <v>3.8800000000000001E-2</v>
      </c>
      <c r="BX35" s="6">
        <f t="shared" ca="1" si="16"/>
        <v>3.8800000000000001E-2</v>
      </c>
      <c r="BY35" s="31">
        <f t="shared" ca="1" si="20"/>
        <v>39994.050000000003</v>
      </c>
      <c r="BZ35" s="31">
        <f t="shared" ca="1" si="20"/>
        <v>73499.899999999994</v>
      </c>
      <c r="CA35" s="31">
        <f t="shared" ca="1" si="20"/>
        <v>0</v>
      </c>
      <c r="CB35" s="31">
        <f t="shared" ca="1" si="19"/>
        <v>0</v>
      </c>
      <c r="CC35" s="31">
        <f t="shared" ca="1" si="19"/>
        <v>0</v>
      </c>
      <c r="CD35" s="31">
        <f t="shared" ca="1" si="19"/>
        <v>24406.85</v>
      </c>
      <c r="CE35" s="31">
        <f t="shared" ca="1" si="19"/>
        <v>7543.88</v>
      </c>
      <c r="CF35" s="31">
        <f t="shared" ca="1" si="19"/>
        <v>24631.61</v>
      </c>
      <c r="CG35" s="31">
        <f t="shared" ca="1" si="19"/>
        <v>3742.99</v>
      </c>
      <c r="CH35" s="31">
        <f t="shared" ca="1" si="19"/>
        <v>11131.03</v>
      </c>
      <c r="CI35" s="31">
        <f t="shared" ca="1" si="19"/>
        <v>9658.0499999999993</v>
      </c>
      <c r="CJ35" s="31">
        <f t="shared" ca="1" si="19"/>
        <v>5725.72</v>
      </c>
      <c r="CK35" s="32">
        <f t="shared" ca="1" si="17"/>
        <v>1649.24</v>
      </c>
      <c r="CL35" s="32">
        <f t="shared" ca="1" si="17"/>
        <v>3030.92</v>
      </c>
      <c r="CM35" s="32">
        <f t="shared" ca="1" si="17"/>
        <v>0</v>
      </c>
      <c r="CN35" s="32">
        <f t="shared" ca="1" si="17"/>
        <v>0</v>
      </c>
      <c r="CO35" s="32">
        <f t="shared" ca="1" si="17"/>
        <v>0</v>
      </c>
      <c r="CP35" s="32">
        <f t="shared" ca="1" si="17"/>
        <v>1006.47</v>
      </c>
      <c r="CQ35" s="32">
        <f t="shared" ca="1" si="17"/>
        <v>311.08999999999997</v>
      </c>
      <c r="CR35" s="32">
        <f t="shared" ca="1" si="17"/>
        <v>1015.74</v>
      </c>
      <c r="CS35" s="32">
        <f t="shared" ca="1" si="17"/>
        <v>154.35</v>
      </c>
      <c r="CT35" s="32">
        <f t="shared" ca="1" si="17"/>
        <v>459.01</v>
      </c>
      <c r="CU35" s="32">
        <f t="shared" ca="1" si="17"/>
        <v>398.27</v>
      </c>
      <c r="CV35" s="32">
        <f t="shared" ca="1" si="17"/>
        <v>236.11</v>
      </c>
      <c r="CW35" s="31">
        <f t="shared" ca="1" si="18"/>
        <v>-8040.0399999999981</v>
      </c>
      <c r="CX35" s="31">
        <f t="shared" ca="1" si="18"/>
        <v>-14775.760000000006</v>
      </c>
      <c r="CY35" s="31">
        <f t="shared" ca="1" si="18"/>
        <v>0</v>
      </c>
      <c r="CZ35" s="31">
        <f t="shared" ca="1" si="18"/>
        <v>0</v>
      </c>
      <c r="DA35" s="31">
        <f t="shared" ca="1" si="18"/>
        <v>0</v>
      </c>
      <c r="DB35" s="31">
        <f t="shared" ca="1" si="18"/>
        <v>-8806.6000000000022</v>
      </c>
      <c r="DC35" s="31">
        <f t="shared" ca="1" si="18"/>
        <v>-3071.98</v>
      </c>
      <c r="DD35" s="31">
        <f t="shared" ca="1" si="18"/>
        <v>-10030.389999999998</v>
      </c>
      <c r="DE35" s="31">
        <f t="shared" ca="1" si="18"/>
        <v>-1524.2100000000007</v>
      </c>
      <c r="DF35" s="31">
        <f t="shared" ca="1" si="18"/>
        <v>-3471.2699999999982</v>
      </c>
      <c r="DG35" s="31">
        <f t="shared" ca="1" si="18"/>
        <v>-3011.91</v>
      </c>
      <c r="DH35" s="31">
        <f t="shared" ca="1" si="18"/>
        <v>-1785.6000000000004</v>
      </c>
      <c r="DI35" s="32">
        <f t="shared" ca="1" si="11"/>
        <v>-402</v>
      </c>
      <c r="DJ35" s="32">
        <f t="shared" ca="1" si="11"/>
        <v>-738.79</v>
      </c>
      <c r="DK35" s="32">
        <f t="shared" ca="1" si="11"/>
        <v>0</v>
      </c>
      <c r="DL35" s="32">
        <f t="shared" ca="1" si="11"/>
        <v>0</v>
      </c>
      <c r="DM35" s="32">
        <f t="shared" ca="1" si="11"/>
        <v>0</v>
      </c>
      <c r="DN35" s="32">
        <f t="shared" ca="1" si="11"/>
        <v>-440.33</v>
      </c>
      <c r="DO35" s="32">
        <f t="shared" ca="1" si="11"/>
        <v>-153.6</v>
      </c>
      <c r="DP35" s="32">
        <f t="shared" ca="1" si="11"/>
        <v>-501.52</v>
      </c>
      <c r="DQ35" s="32">
        <f t="shared" ca="1" si="11"/>
        <v>-76.209999999999994</v>
      </c>
      <c r="DR35" s="32">
        <f t="shared" ca="1" si="11"/>
        <v>-173.56</v>
      </c>
      <c r="DS35" s="32">
        <f t="shared" ca="1" si="11"/>
        <v>-150.6</v>
      </c>
      <c r="DT35" s="32">
        <f t="shared" ca="1" si="11"/>
        <v>-89.28</v>
      </c>
      <c r="DU35" s="31">
        <f t="shared" ca="1" si="12"/>
        <v>-2189.36</v>
      </c>
      <c r="DV35" s="31">
        <f t="shared" ca="1" si="12"/>
        <v>-3989.03</v>
      </c>
      <c r="DW35" s="31">
        <f t="shared" ca="1" si="12"/>
        <v>0</v>
      </c>
      <c r="DX35" s="31">
        <f t="shared" ca="1" si="12"/>
        <v>0</v>
      </c>
      <c r="DY35" s="31">
        <f t="shared" ca="1" si="12"/>
        <v>0</v>
      </c>
      <c r="DZ35" s="31">
        <f t="shared" ca="1" si="12"/>
        <v>-2297.91</v>
      </c>
      <c r="EA35" s="31">
        <f t="shared" ca="1" si="12"/>
        <v>-794.63</v>
      </c>
      <c r="EB35" s="31">
        <f t="shared" ca="1" si="12"/>
        <v>-2571.14</v>
      </c>
      <c r="EC35" s="31">
        <f t="shared" ca="1" si="12"/>
        <v>-387.15</v>
      </c>
      <c r="ED35" s="31">
        <f t="shared" ca="1" si="12"/>
        <v>-873.85</v>
      </c>
      <c r="EE35" s="31">
        <f t="shared" ca="1" si="12"/>
        <v>-751.18</v>
      </c>
      <c r="EF35" s="31">
        <f t="shared" ca="1" si="12"/>
        <v>-441.3</v>
      </c>
      <c r="EG35" s="32">
        <f t="shared" ca="1" si="13"/>
        <v>-10631.399999999998</v>
      </c>
      <c r="EH35" s="32">
        <f t="shared" ca="1" si="13"/>
        <v>-19503.580000000005</v>
      </c>
      <c r="EI35" s="32">
        <f t="shared" ca="1" si="13"/>
        <v>0</v>
      </c>
      <c r="EJ35" s="32">
        <f t="shared" ca="1" si="13"/>
        <v>0</v>
      </c>
      <c r="EK35" s="32">
        <f t="shared" ca="1" si="13"/>
        <v>0</v>
      </c>
      <c r="EL35" s="32">
        <f t="shared" ca="1" si="13"/>
        <v>-11544.840000000002</v>
      </c>
      <c r="EM35" s="32">
        <f t="shared" ca="1" si="13"/>
        <v>-4020.21</v>
      </c>
      <c r="EN35" s="32">
        <f t="shared" ca="1" si="13"/>
        <v>-13103.049999999997</v>
      </c>
      <c r="EO35" s="32">
        <f t="shared" ca="1" si="13"/>
        <v>-1987.5700000000006</v>
      </c>
      <c r="EP35" s="32">
        <f t="shared" ca="1" si="13"/>
        <v>-4518.6799999999985</v>
      </c>
      <c r="EQ35" s="32">
        <f t="shared" ca="1" si="13"/>
        <v>-3913.6899999999996</v>
      </c>
      <c r="ER35" s="32">
        <f t="shared" ca="1" si="13"/>
        <v>-2316.1800000000003</v>
      </c>
    </row>
    <row r="36" spans="1:148" x14ac:dyDescent="0.25">
      <c r="A36" t="s">
        <v>443</v>
      </c>
      <c r="B36" s="1" t="s">
        <v>159</v>
      </c>
      <c r="C36" t="str">
        <f t="shared" ca="1" si="1"/>
        <v>CR1</v>
      </c>
      <c r="D36" t="str">
        <f t="shared" ca="1" si="2"/>
        <v>Castle River #1 Wind Facility</v>
      </c>
      <c r="E36" s="51">
        <v>11307.309800000001</v>
      </c>
      <c r="F36" s="51">
        <v>10596.815399999999</v>
      </c>
      <c r="G36" s="51">
        <v>7282.5348999999997</v>
      </c>
      <c r="H36" s="51">
        <v>9194.8158000000003</v>
      </c>
      <c r="I36" s="51">
        <v>6220.1543510000001</v>
      </c>
      <c r="J36" s="51">
        <v>8492.7017980000001</v>
      </c>
      <c r="K36" s="51">
        <v>7711.1048479999999</v>
      </c>
      <c r="L36" s="51">
        <v>5062.7386560000004</v>
      </c>
      <c r="M36" s="51">
        <v>8294.0242269999999</v>
      </c>
      <c r="N36" s="51">
        <v>11142.417097</v>
      </c>
      <c r="O36" s="51">
        <v>13212.456393</v>
      </c>
      <c r="P36" s="51">
        <v>15768.931699999999</v>
      </c>
      <c r="Q36" s="32">
        <v>508468.77</v>
      </c>
      <c r="R36" s="32">
        <v>402750.98</v>
      </c>
      <c r="S36" s="32">
        <v>216153.62</v>
      </c>
      <c r="T36" s="32">
        <v>407368.04</v>
      </c>
      <c r="U36" s="32">
        <v>139802.85</v>
      </c>
      <c r="V36" s="32">
        <v>570678.12</v>
      </c>
      <c r="W36" s="32">
        <v>236058.48</v>
      </c>
      <c r="X36" s="32">
        <v>852640.7</v>
      </c>
      <c r="Y36" s="32">
        <v>489752</v>
      </c>
      <c r="Z36" s="32">
        <v>358080.99</v>
      </c>
      <c r="AA36" s="32">
        <v>1243743.92</v>
      </c>
      <c r="AB36" s="32">
        <v>581017.78</v>
      </c>
      <c r="AC36" s="2">
        <v>0.59</v>
      </c>
      <c r="AD36" s="2">
        <v>0.59</v>
      </c>
      <c r="AE36" s="2">
        <v>0.59</v>
      </c>
      <c r="AF36" s="2">
        <v>0.59</v>
      </c>
      <c r="AG36" s="2">
        <v>0.59</v>
      </c>
      <c r="AH36" s="2">
        <v>0.59</v>
      </c>
      <c r="AI36" s="2">
        <v>2.0499999999999998</v>
      </c>
      <c r="AJ36" s="2">
        <v>2.0499999999999998</v>
      </c>
      <c r="AK36" s="2">
        <v>2.0499999999999998</v>
      </c>
      <c r="AL36" s="2">
        <v>2.0499999999999998</v>
      </c>
      <c r="AM36" s="2">
        <v>2.0499999999999998</v>
      </c>
      <c r="AN36" s="2">
        <v>2.0499999999999998</v>
      </c>
      <c r="AO36" s="33">
        <v>2999.97</v>
      </c>
      <c r="AP36" s="33">
        <v>2376.23</v>
      </c>
      <c r="AQ36" s="33">
        <v>1275.31</v>
      </c>
      <c r="AR36" s="33">
        <v>2403.4699999999998</v>
      </c>
      <c r="AS36" s="33">
        <v>824.84</v>
      </c>
      <c r="AT36" s="33">
        <v>3367</v>
      </c>
      <c r="AU36" s="33">
        <v>4839.2</v>
      </c>
      <c r="AV36" s="33">
        <v>17479.13</v>
      </c>
      <c r="AW36" s="33">
        <v>10039.92</v>
      </c>
      <c r="AX36" s="33">
        <v>7340.66</v>
      </c>
      <c r="AY36" s="33">
        <v>25496.75</v>
      </c>
      <c r="AZ36" s="33">
        <v>11910.86</v>
      </c>
      <c r="BA36" s="31">
        <f t="shared" si="15"/>
        <v>-203.39</v>
      </c>
      <c r="BB36" s="31">
        <f t="shared" si="15"/>
        <v>-161.1</v>
      </c>
      <c r="BC36" s="31">
        <f t="shared" si="15"/>
        <v>-86.46</v>
      </c>
      <c r="BD36" s="31">
        <f t="shared" si="15"/>
        <v>2362.73</v>
      </c>
      <c r="BE36" s="31">
        <f t="shared" si="15"/>
        <v>810.86</v>
      </c>
      <c r="BF36" s="31">
        <f t="shared" si="15"/>
        <v>3309.93</v>
      </c>
      <c r="BG36" s="31">
        <f t="shared" si="15"/>
        <v>165.24</v>
      </c>
      <c r="BH36" s="31">
        <f t="shared" si="15"/>
        <v>596.85</v>
      </c>
      <c r="BI36" s="31">
        <f t="shared" si="15"/>
        <v>342.83</v>
      </c>
      <c r="BJ36" s="31">
        <f t="shared" si="15"/>
        <v>-1074.24</v>
      </c>
      <c r="BK36" s="31">
        <f t="shared" si="15"/>
        <v>-3731.23</v>
      </c>
      <c r="BL36" s="31">
        <f t="shared" si="15"/>
        <v>-1743.05</v>
      </c>
      <c r="BM36" s="6">
        <f t="shared" ca="1" si="16"/>
        <v>4.5600000000000002E-2</v>
      </c>
      <c r="BN36" s="6">
        <f t="shared" ca="1" si="16"/>
        <v>4.5600000000000002E-2</v>
      </c>
      <c r="BO36" s="6">
        <f t="shared" ca="1" si="16"/>
        <v>4.5600000000000002E-2</v>
      </c>
      <c r="BP36" s="6">
        <f t="shared" ca="1" si="16"/>
        <v>4.5600000000000002E-2</v>
      </c>
      <c r="BQ36" s="6">
        <f t="shared" ca="1" si="16"/>
        <v>4.5600000000000002E-2</v>
      </c>
      <c r="BR36" s="6">
        <f t="shared" ca="1" si="16"/>
        <v>4.5600000000000002E-2</v>
      </c>
      <c r="BS36" s="6">
        <f t="shared" ca="1" si="16"/>
        <v>4.5600000000000002E-2</v>
      </c>
      <c r="BT36" s="6">
        <f t="shared" ca="1" si="16"/>
        <v>4.5600000000000002E-2</v>
      </c>
      <c r="BU36" s="6">
        <f t="shared" ca="1" si="16"/>
        <v>4.5600000000000002E-2</v>
      </c>
      <c r="BV36" s="6">
        <f t="shared" ca="1" si="16"/>
        <v>4.5600000000000002E-2</v>
      </c>
      <c r="BW36" s="6">
        <f t="shared" ca="1" si="16"/>
        <v>4.5600000000000002E-2</v>
      </c>
      <c r="BX36" s="6">
        <f t="shared" ca="1" si="16"/>
        <v>4.5600000000000002E-2</v>
      </c>
      <c r="BY36" s="31">
        <f t="shared" ca="1" si="20"/>
        <v>23186.18</v>
      </c>
      <c r="BZ36" s="31">
        <f t="shared" ca="1" si="20"/>
        <v>18365.439999999999</v>
      </c>
      <c r="CA36" s="31">
        <f t="shared" ca="1" si="20"/>
        <v>9856.61</v>
      </c>
      <c r="CB36" s="31">
        <f t="shared" ca="1" si="19"/>
        <v>18575.98</v>
      </c>
      <c r="CC36" s="31">
        <f t="shared" ca="1" si="19"/>
        <v>6375.01</v>
      </c>
      <c r="CD36" s="31">
        <f t="shared" ca="1" si="19"/>
        <v>26022.92</v>
      </c>
      <c r="CE36" s="31">
        <f t="shared" ca="1" si="19"/>
        <v>10764.27</v>
      </c>
      <c r="CF36" s="31">
        <f t="shared" ca="1" si="19"/>
        <v>38880.42</v>
      </c>
      <c r="CG36" s="31">
        <f t="shared" ca="1" si="19"/>
        <v>22332.69</v>
      </c>
      <c r="CH36" s="31">
        <f t="shared" ca="1" si="19"/>
        <v>16328.49</v>
      </c>
      <c r="CI36" s="31">
        <f t="shared" ca="1" si="19"/>
        <v>56714.720000000001</v>
      </c>
      <c r="CJ36" s="31">
        <f t="shared" ca="1" si="19"/>
        <v>26494.41</v>
      </c>
      <c r="CK36" s="32">
        <f t="shared" ca="1" si="17"/>
        <v>813.55</v>
      </c>
      <c r="CL36" s="32">
        <f t="shared" ca="1" si="17"/>
        <v>644.4</v>
      </c>
      <c r="CM36" s="32">
        <f t="shared" ca="1" si="17"/>
        <v>345.85</v>
      </c>
      <c r="CN36" s="32">
        <f t="shared" ca="1" si="17"/>
        <v>651.79</v>
      </c>
      <c r="CO36" s="32">
        <f t="shared" ca="1" si="17"/>
        <v>223.68</v>
      </c>
      <c r="CP36" s="32">
        <f t="shared" ca="1" si="17"/>
        <v>913.08</v>
      </c>
      <c r="CQ36" s="32">
        <f t="shared" ca="1" si="17"/>
        <v>377.69</v>
      </c>
      <c r="CR36" s="32">
        <f t="shared" ca="1" si="17"/>
        <v>1364.23</v>
      </c>
      <c r="CS36" s="32">
        <f t="shared" ca="1" si="17"/>
        <v>783.6</v>
      </c>
      <c r="CT36" s="32">
        <f t="shared" ca="1" si="17"/>
        <v>572.92999999999995</v>
      </c>
      <c r="CU36" s="32">
        <f t="shared" ca="1" si="17"/>
        <v>1989.99</v>
      </c>
      <c r="CV36" s="32">
        <f t="shared" ca="1" si="17"/>
        <v>929.63</v>
      </c>
      <c r="CW36" s="31">
        <f t="shared" ca="1" si="18"/>
        <v>21203.149999999998</v>
      </c>
      <c r="CX36" s="31">
        <f t="shared" ca="1" si="18"/>
        <v>16794.71</v>
      </c>
      <c r="CY36" s="31">
        <f t="shared" ca="1" si="18"/>
        <v>9013.61</v>
      </c>
      <c r="CZ36" s="31">
        <f t="shared" ca="1" si="18"/>
        <v>14461.57</v>
      </c>
      <c r="DA36" s="31">
        <f t="shared" ca="1" si="18"/>
        <v>4962.9900000000007</v>
      </c>
      <c r="DB36" s="31">
        <f t="shared" ca="1" si="18"/>
        <v>20259.07</v>
      </c>
      <c r="DC36" s="31">
        <f t="shared" ca="1" si="18"/>
        <v>6137.5200000000013</v>
      </c>
      <c r="DD36" s="31">
        <f t="shared" ca="1" si="18"/>
        <v>22168.670000000002</v>
      </c>
      <c r="DE36" s="31">
        <f t="shared" ca="1" si="18"/>
        <v>12733.539999999997</v>
      </c>
      <c r="DF36" s="31">
        <f t="shared" ca="1" si="18"/>
        <v>10634.999999999998</v>
      </c>
      <c r="DG36" s="31">
        <f t="shared" ca="1" si="18"/>
        <v>36939.19</v>
      </c>
      <c r="DH36" s="31">
        <f t="shared" ca="1" si="18"/>
        <v>17256.23</v>
      </c>
      <c r="DI36" s="32">
        <f t="shared" ca="1" si="11"/>
        <v>1060.1600000000001</v>
      </c>
      <c r="DJ36" s="32">
        <f t="shared" ca="1" si="11"/>
        <v>839.74</v>
      </c>
      <c r="DK36" s="32">
        <f t="shared" ca="1" si="11"/>
        <v>450.68</v>
      </c>
      <c r="DL36" s="32">
        <f t="shared" ca="1" si="11"/>
        <v>723.08</v>
      </c>
      <c r="DM36" s="32">
        <f t="shared" ca="1" si="11"/>
        <v>248.15</v>
      </c>
      <c r="DN36" s="32">
        <f t="shared" ca="1" si="11"/>
        <v>1012.95</v>
      </c>
      <c r="DO36" s="32">
        <f t="shared" ca="1" si="11"/>
        <v>306.88</v>
      </c>
      <c r="DP36" s="32">
        <f t="shared" ca="1" si="11"/>
        <v>1108.43</v>
      </c>
      <c r="DQ36" s="32">
        <f t="shared" ca="1" si="11"/>
        <v>636.67999999999995</v>
      </c>
      <c r="DR36" s="32">
        <f t="shared" ca="1" si="11"/>
        <v>531.75</v>
      </c>
      <c r="DS36" s="32">
        <f t="shared" ca="1" si="11"/>
        <v>1846.96</v>
      </c>
      <c r="DT36" s="32">
        <f t="shared" ca="1" si="11"/>
        <v>862.81</v>
      </c>
      <c r="DU36" s="31">
        <f t="shared" ca="1" si="12"/>
        <v>5773.77</v>
      </c>
      <c r="DV36" s="31">
        <f t="shared" ca="1" si="12"/>
        <v>4534.09</v>
      </c>
      <c r="DW36" s="31">
        <f t="shared" ca="1" si="12"/>
        <v>2414.4</v>
      </c>
      <c r="DX36" s="31">
        <f t="shared" ca="1" si="12"/>
        <v>3839.93</v>
      </c>
      <c r="DY36" s="31">
        <f t="shared" ca="1" si="12"/>
        <v>1306.5899999999999</v>
      </c>
      <c r="DZ36" s="31">
        <f t="shared" ca="1" si="12"/>
        <v>5286.21</v>
      </c>
      <c r="EA36" s="31">
        <f t="shared" ca="1" si="12"/>
        <v>1587.59</v>
      </c>
      <c r="EB36" s="31">
        <f t="shared" ca="1" si="12"/>
        <v>5682.6</v>
      </c>
      <c r="EC36" s="31">
        <f t="shared" ca="1" si="12"/>
        <v>3234.31</v>
      </c>
      <c r="ED36" s="31">
        <f t="shared" ca="1" si="12"/>
        <v>2677.24</v>
      </c>
      <c r="EE36" s="31">
        <f t="shared" ca="1" si="12"/>
        <v>9212.75</v>
      </c>
      <c r="EF36" s="31">
        <f t="shared" ca="1" si="12"/>
        <v>4264.75</v>
      </c>
      <c r="EG36" s="32">
        <f t="shared" ca="1" si="13"/>
        <v>28037.079999999998</v>
      </c>
      <c r="EH36" s="32">
        <f t="shared" ca="1" si="13"/>
        <v>22168.54</v>
      </c>
      <c r="EI36" s="32">
        <f t="shared" ca="1" si="13"/>
        <v>11878.69</v>
      </c>
      <c r="EJ36" s="32">
        <f t="shared" ca="1" si="13"/>
        <v>19024.579999999998</v>
      </c>
      <c r="EK36" s="32">
        <f t="shared" ca="1" si="13"/>
        <v>6517.7300000000005</v>
      </c>
      <c r="EL36" s="32">
        <f t="shared" ca="1" si="13"/>
        <v>26558.23</v>
      </c>
      <c r="EM36" s="32">
        <f t="shared" ca="1" si="13"/>
        <v>8031.9900000000016</v>
      </c>
      <c r="EN36" s="32">
        <f t="shared" ca="1" si="13"/>
        <v>28959.700000000004</v>
      </c>
      <c r="EO36" s="32">
        <f t="shared" ca="1" si="13"/>
        <v>16604.53</v>
      </c>
      <c r="EP36" s="32">
        <f t="shared" ca="1" si="13"/>
        <v>13843.989999999998</v>
      </c>
      <c r="EQ36" s="32">
        <f t="shared" ca="1" si="13"/>
        <v>47998.9</v>
      </c>
      <c r="ER36" s="32">
        <f t="shared" ca="1" si="13"/>
        <v>22383.79</v>
      </c>
    </row>
    <row r="37" spans="1:148" x14ac:dyDescent="0.25">
      <c r="A37" t="s">
        <v>517</v>
      </c>
      <c r="B37" s="1" t="s">
        <v>230</v>
      </c>
      <c r="C37" t="str">
        <f t="shared" ca="1" si="1"/>
        <v>CRE1</v>
      </c>
      <c r="D37" t="str">
        <f t="shared" ca="1" si="2"/>
        <v>Cowley Ridge Expansion #1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2.42</v>
      </c>
      <c r="AD37" s="2">
        <v>2.42</v>
      </c>
      <c r="AE37" s="2">
        <v>2.42</v>
      </c>
      <c r="AF37" s="2">
        <v>2.42</v>
      </c>
      <c r="AG37" s="2">
        <v>2.42</v>
      </c>
      <c r="AH37" s="2">
        <v>2.42</v>
      </c>
      <c r="AI37" s="2">
        <v>3.85</v>
      </c>
      <c r="AJ37" s="2">
        <v>3.85</v>
      </c>
      <c r="AK37" s="2">
        <v>3.85</v>
      </c>
      <c r="AL37" s="2">
        <v>3.85</v>
      </c>
      <c r="AM37" s="2">
        <v>3.85</v>
      </c>
      <c r="AN37" s="2">
        <v>3.85</v>
      </c>
      <c r="AO37" s="33">
        <v>0</v>
      </c>
      <c r="AP37" s="33">
        <v>0</v>
      </c>
      <c r="AQ37" s="33">
        <v>0</v>
      </c>
      <c r="AR37" s="33">
        <v>0</v>
      </c>
      <c r="AS37" s="33">
        <v>0</v>
      </c>
      <c r="AT37" s="33">
        <v>0</v>
      </c>
      <c r="AU37" s="33">
        <v>0</v>
      </c>
      <c r="AV37" s="33">
        <v>0</v>
      </c>
      <c r="AW37" s="33">
        <v>0</v>
      </c>
      <c r="AX37" s="33">
        <v>0</v>
      </c>
      <c r="AY37" s="33">
        <v>0</v>
      </c>
      <c r="AZ37" s="33">
        <v>0</v>
      </c>
      <c r="BA37" s="31">
        <f t="shared" si="15"/>
        <v>0</v>
      </c>
      <c r="BB37" s="31">
        <f t="shared" si="15"/>
        <v>0</v>
      </c>
      <c r="BC37" s="31">
        <f t="shared" si="15"/>
        <v>0</v>
      </c>
      <c r="BD37" s="31">
        <f t="shared" si="15"/>
        <v>0</v>
      </c>
      <c r="BE37" s="31">
        <f t="shared" si="15"/>
        <v>0</v>
      </c>
      <c r="BF37" s="31">
        <f t="shared" si="15"/>
        <v>0</v>
      </c>
      <c r="BG37" s="31">
        <f t="shared" si="15"/>
        <v>0</v>
      </c>
      <c r="BH37" s="31">
        <f t="shared" si="15"/>
        <v>0</v>
      </c>
      <c r="BI37" s="31">
        <f t="shared" si="15"/>
        <v>0</v>
      </c>
      <c r="BJ37" s="31">
        <f t="shared" si="15"/>
        <v>0</v>
      </c>
      <c r="BK37" s="31">
        <f t="shared" si="15"/>
        <v>0</v>
      </c>
      <c r="BL37" s="31">
        <f t="shared" si="15"/>
        <v>0</v>
      </c>
      <c r="BM37" s="6">
        <f t="shared" ca="1" si="16"/>
        <v>0.12</v>
      </c>
      <c r="BN37" s="6">
        <f t="shared" ca="1" si="16"/>
        <v>0.12</v>
      </c>
      <c r="BO37" s="6">
        <f t="shared" ca="1" si="16"/>
        <v>0.12</v>
      </c>
      <c r="BP37" s="6">
        <f t="shared" ca="1" si="16"/>
        <v>0.12</v>
      </c>
      <c r="BQ37" s="6">
        <f t="shared" ca="1" si="16"/>
        <v>0.12</v>
      </c>
      <c r="BR37" s="6">
        <f t="shared" ca="1" si="16"/>
        <v>0.12</v>
      </c>
      <c r="BS37" s="6">
        <f t="shared" ca="1" si="16"/>
        <v>0.12</v>
      </c>
      <c r="BT37" s="6">
        <f t="shared" ca="1" si="16"/>
        <v>0.12</v>
      </c>
      <c r="BU37" s="6">
        <f t="shared" ca="1" si="16"/>
        <v>0.12</v>
      </c>
      <c r="BV37" s="6">
        <f t="shared" ca="1" si="16"/>
        <v>0.12</v>
      </c>
      <c r="BW37" s="6">
        <f t="shared" ca="1" si="16"/>
        <v>0.12</v>
      </c>
      <c r="BX37" s="6">
        <f t="shared" ca="1" si="16"/>
        <v>0.12</v>
      </c>
      <c r="BY37" s="31">
        <f t="shared" ca="1" si="20"/>
        <v>0</v>
      </c>
      <c r="BZ37" s="31">
        <f t="shared" ca="1" si="20"/>
        <v>0</v>
      </c>
      <c r="CA37" s="31">
        <f t="shared" ca="1" si="20"/>
        <v>0</v>
      </c>
      <c r="CB37" s="31">
        <f t="shared" ca="1" si="19"/>
        <v>0</v>
      </c>
      <c r="CC37" s="31">
        <f t="shared" ca="1" si="19"/>
        <v>0</v>
      </c>
      <c r="CD37" s="31">
        <f t="shared" ca="1" si="19"/>
        <v>0</v>
      </c>
      <c r="CE37" s="31">
        <f t="shared" ca="1" si="19"/>
        <v>0</v>
      </c>
      <c r="CF37" s="31">
        <f t="shared" ca="1" si="19"/>
        <v>0</v>
      </c>
      <c r="CG37" s="31">
        <f t="shared" ca="1" si="19"/>
        <v>0</v>
      </c>
      <c r="CH37" s="31">
        <f t="shared" ca="1" si="19"/>
        <v>0</v>
      </c>
      <c r="CI37" s="31">
        <f t="shared" ca="1" si="19"/>
        <v>0</v>
      </c>
      <c r="CJ37" s="31">
        <f t="shared" ca="1" si="19"/>
        <v>0</v>
      </c>
      <c r="CK37" s="32">
        <f t="shared" ca="1" si="17"/>
        <v>0</v>
      </c>
      <c r="CL37" s="32">
        <f t="shared" ca="1" si="17"/>
        <v>0</v>
      </c>
      <c r="CM37" s="32">
        <f t="shared" ca="1" si="17"/>
        <v>0</v>
      </c>
      <c r="CN37" s="32">
        <f t="shared" ca="1" si="17"/>
        <v>0</v>
      </c>
      <c r="CO37" s="32">
        <f t="shared" ca="1" si="17"/>
        <v>0</v>
      </c>
      <c r="CP37" s="32">
        <f t="shared" ca="1" si="17"/>
        <v>0</v>
      </c>
      <c r="CQ37" s="32">
        <f t="shared" ca="1" si="17"/>
        <v>0</v>
      </c>
      <c r="CR37" s="32">
        <f t="shared" ca="1" si="17"/>
        <v>0</v>
      </c>
      <c r="CS37" s="32">
        <f t="shared" ca="1" si="17"/>
        <v>0</v>
      </c>
      <c r="CT37" s="32">
        <f t="shared" ca="1" si="17"/>
        <v>0</v>
      </c>
      <c r="CU37" s="32">
        <f t="shared" ca="1" si="17"/>
        <v>0</v>
      </c>
      <c r="CV37" s="32">
        <f t="shared" ca="1" si="17"/>
        <v>0</v>
      </c>
      <c r="CW37" s="31">
        <f t="shared" ca="1" si="18"/>
        <v>0</v>
      </c>
      <c r="CX37" s="31">
        <f t="shared" ca="1" si="18"/>
        <v>0</v>
      </c>
      <c r="CY37" s="31">
        <f t="shared" ca="1" si="18"/>
        <v>0</v>
      </c>
      <c r="CZ37" s="31">
        <f t="shared" ca="1" si="18"/>
        <v>0</v>
      </c>
      <c r="DA37" s="31">
        <f t="shared" ca="1" si="18"/>
        <v>0</v>
      </c>
      <c r="DB37" s="31">
        <f t="shared" ca="1" si="18"/>
        <v>0</v>
      </c>
      <c r="DC37" s="31">
        <f t="shared" ca="1" si="18"/>
        <v>0</v>
      </c>
      <c r="DD37" s="31">
        <f t="shared" ca="1" si="18"/>
        <v>0</v>
      </c>
      <c r="DE37" s="31">
        <f t="shared" ca="1" si="18"/>
        <v>0</v>
      </c>
      <c r="DF37" s="31">
        <f t="shared" ca="1" si="18"/>
        <v>0</v>
      </c>
      <c r="DG37" s="31">
        <f t="shared" ca="1" si="18"/>
        <v>0</v>
      </c>
      <c r="DH37" s="31">
        <f t="shared" ca="1" si="18"/>
        <v>0</v>
      </c>
      <c r="DI37" s="32">
        <f t="shared" ca="1" si="11"/>
        <v>0</v>
      </c>
      <c r="DJ37" s="32">
        <f t="shared" ca="1" si="11"/>
        <v>0</v>
      </c>
      <c r="DK37" s="32">
        <f t="shared" ca="1" si="11"/>
        <v>0</v>
      </c>
      <c r="DL37" s="32">
        <f t="shared" ca="1" si="11"/>
        <v>0</v>
      </c>
      <c r="DM37" s="32">
        <f t="shared" ca="1" si="11"/>
        <v>0</v>
      </c>
      <c r="DN37" s="32">
        <f t="shared" ca="1" si="11"/>
        <v>0</v>
      </c>
      <c r="DO37" s="32">
        <f t="shared" ca="1" si="11"/>
        <v>0</v>
      </c>
      <c r="DP37" s="32">
        <f t="shared" ca="1" si="11"/>
        <v>0</v>
      </c>
      <c r="DQ37" s="32">
        <f t="shared" ca="1" si="11"/>
        <v>0</v>
      </c>
      <c r="DR37" s="32">
        <f t="shared" ca="1" si="11"/>
        <v>0</v>
      </c>
      <c r="DS37" s="32">
        <f t="shared" ca="1" si="11"/>
        <v>0</v>
      </c>
      <c r="DT37" s="32">
        <f t="shared" ca="1" si="11"/>
        <v>0</v>
      </c>
      <c r="DU37" s="31">
        <f t="shared" ca="1" si="12"/>
        <v>0</v>
      </c>
      <c r="DV37" s="31">
        <f t="shared" ca="1" si="12"/>
        <v>0</v>
      </c>
      <c r="DW37" s="31">
        <f t="shared" ca="1" si="12"/>
        <v>0</v>
      </c>
      <c r="DX37" s="31">
        <f t="shared" ca="1" si="12"/>
        <v>0</v>
      </c>
      <c r="DY37" s="31">
        <f t="shared" ca="1" si="12"/>
        <v>0</v>
      </c>
      <c r="DZ37" s="31">
        <f t="shared" ca="1" si="12"/>
        <v>0</v>
      </c>
      <c r="EA37" s="31">
        <f t="shared" ca="1" si="12"/>
        <v>0</v>
      </c>
      <c r="EB37" s="31">
        <f t="shared" ca="1" si="12"/>
        <v>0</v>
      </c>
      <c r="EC37" s="31">
        <f t="shared" ca="1" si="12"/>
        <v>0</v>
      </c>
      <c r="ED37" s="31">
        <f t="shared" ca="1" si="12"/>
        <v>0</v>
      </c>
      <c r="EE37" s="31">
        <f t="shared" ca="1" si="12"/>
        <v>0</v>
      </c>
      <c r="EF37" s="31">
        <f t="shared" ca="1" si="12"/>
        <v>0</v>
      </c>
      <c r="EG37" s="32">
        <f t="shared" ca="1" si="13"/>
        <v>0</v>
      </c>
      <c r="EH37" s="32">
        <f t="shared" ca="1" si="13"/>
        <v>0</v>
      </c>
      <c r="EI37" s="32">
        <f t="shared" ca="1" si="13"/>
        <v>0</v>
      </c>
      <c r="EJ37" s="32">
        <f t="shared" ca="1" si="13"/>
        <v>0</v>
      </c>
      <c r="EK37" s="32">
        <f t="shared" ca="1" si="13"/>
        <v>0</v>
      </c>
      <c r="EL37" s="32">
        <f t="shared" ca="1" si="13"/>
        <v>0</v>
      </c>
      <c r="EM37" s="32">
        <f t="shared" ca="1" si="13"/>
        <v>0</v>
      </c>
      <c r="EN37" s="32">
        <f t="shared" ca="1" si="13"/>
        <v>0</v>
      </c>
      <c r="EO37" s="32">
        <f t="shared" ca="1" si="13"/>
        <v>0</v>
      </c>
      <c r="EP37" s="32">
        <f t="shared" ca="1" si="13"/>
        <v>0</v>
      </c>
      <c r="EQ37" s="32">
        <f t="shared" ca="1" si="13"/>
        <v>0</v>
      </c>
      <c r="ER37" s="32">
        <f t="shared" ca="1" si="13"/>
        <v>0</v>
      </c>
    </row>
    <row r="38" spans="1:148" x14ac:dyDescent="0.25">
      <c r="A38" t="s">
        <v>517</v>
      </c>
      <c r="B38" s="1" t="s">
        <v>232</v>
      </c>
      <c r="C38" t="str">
        <f t="shared" ca="1" si="1"/>
        <v>CRE2</v>
      </c>
      <c r="D38" t="str">
        <f t="shared" ca="1" si="2"/>
        <v>Cowley Ridge Expansion #2 Wind Facility</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2.42</v>
      </c>
      <c r="AD38" s="2">
        <v>2.42</v>
      </c>
      <c r="AE38" s="2">
        <v>2.42</v>
      </c>
      <c r="AF38" s="2">
        <v>2.42</v>
      </c>
      <c r="AG38" s="2">
        <v>2.42</v>
      </c>
      <c r="AH38" s="2">
        <v>2.42</v>
      </c>
      <c r="AI38" s="2">
        <v>3.85</v>
      </c>
      <c r="AJ38" s="2">
        <v>3.85</v>
      </c>
      <c r="AK38" s="2">
        <v>3.85</v>
      </c>
      <c r="AL38" s="2">
        <v>3.85</v>
      </c>
      <c r="AM38" s="2">
        <v>3.85</v>
      </c>
      <c r="AN38" s="2">
        <v>3.85</v>
      </c>
      <c r="AO38" s="33">
        <v>0</v>
      </c>
      <c r="AP38" s="33">
        <v>0</v>
      </c>
      <c r="AQ38" s="33">
        <v>0</v>
      </c>
      <c r="AR38" s="33">
        <v>0</v>
      </c>
      <c r="AS38" s="33">
        <v>0</v>
      </c>
      <c r="AT38" s="33">
        <v>0</v>
      </c>
      <c r="AU38" s="33">
        <v>0</v>
      </c>
      <c r="AV38" s="33">
        <v>0</v>
      </c>
      <c r="AW38" s="33">
        <v>0</v>
      </c>
      <c r="AX38" s="33">
        <v>0</v>
      </c>
      <c r="AY38" s="33">
        <v>0</v>
      </c>
      <c r="AZ38" s="33">
        <v>0</v>
      </c>
      <c r="BA38" s="31">
        <f t="shared" si="15"/>
        <v>0</v>
      </c>
      <c r="BB38" s="31">
        <f t="shared" si="15"/>
        <v>0</v>
      </c>
      <c r="BC38" s="31">
        <f t="shared" si="15"/>
        <v>0</v>
      </c>
      <c r="BD38" s="31">
        <f t="shared" si="15"/>
        <v>0</v>
      </c>
      <c r="BE38" s="31">
        <f t="shared" si="15"/>
        <v>0</v>
      </c>
      <c r="BF38" s="31">
        <f t="shared" si="15"/>
        <v>0</v>
      </c>
      <c r="BG38" s="31">
        <f t="shared" si="15"/>
        <v>0</v>
      </c>
      <c r="BH38" s="31">
        <f t="shared" si="15"/>
        <v>0</v>
      </c>
      <c r="BI38" s="31">
        <f t="shared" si="15"/>
        <v>0</v>
      </c>
      <c r="BJ38" s="31">
        <f t="shared" si="15"/>
        <v>0</v>
      </c>
      <c r="BK38" s="31">
        <f t="shared" si="15"/>
        <v>0</v>
      </c>
      <c r="BL38" s="31">
        <f t="shared" si="15"/>
        <v>0</v>
      </c>
      <c r="BM38" s="6">
        <f t="shared" ca="1" si="16"/>
        <v>0.12</v>
      </c>
      <c r="BN38" s="6">
        <f t="shared" ca="1" si="16"/>
        <v>0.12</v>
      </c>
      <c r="BO38" s="6">
        <f t="shared" ca="1" si="16"/>
        <v>0.12</v>
      </c>
      <c r="BP38" s="6">
        <f t="shared" ca="1" si="16"/>
        <v>0.12</v>
      </c>
      <c r="BQ38" s="6">
        <f t="shared" ca="1" si="16"/>
        <v>0.12</v>
      </c>
      <c r="BR38" s="6">
        <f t="shared" ca="1" si="16"/>
        <v>0.12</v>
      </c>
      <c r="BS38" s="6">
        <f t="shared" ca="1" si="16"/>
        <v>0.12</v>
      </c>
      <c r="BT38" s="6">
        <f t="shared" ca="1" si="16"/>
        <v>0.12</v>
      </c>
      <c r="BU38" s="6">
        <f t="shared" ca="1" si="16"/>
        <v>0.12</v>
      </c>
      <c r="BV38" s="6">
        <f t="shared" ca="1" si="16"/>
        <v>0.12</v>
      </c>
      <c r="BW38" s="6">
        <f t="shared" ca="1" si="16"/>
        <v>0.12</v>
      </c>
      <c r="BX38" s="6">
        <f t="shared" ca="1" si="16"/>
        <v>0.12</v>
      </c>
      <c r="BY38" s="31">
        <f t="shared" ca="1" si="20"/>
        <v>0</v>
      </c>
      <c r="BZ38" s="31">
        <f t="shared" ca="1" si="20"/>
        <v>0</v>
      </c>
      <c r="CA38" s="31">
        <f t="shared" ca="1" si="20"/>
        <v>0</v>
      </c>
      <c r="CB38" s="31">
        <f t="shared" ca="1" si="19"/>
        <v>0</v>
      </c>
      <c r="CC38" s="31">
        <f t="shared" ca="1" si="19"/>
        <v>0</v>
      </c>
      <c r="CD38" s="31">
        <f t="shared" ca="1" si="19"/>
        <v>0</v>
      </c>
      <c r="CE38" s="31">
        <f t="shared" ca="1" si="19"/>
        <v>0</v>
      </c>
      <c r="CF38" s="31">
        <f t="shared" ca="1" si="19"/>
        <v>0</v>
      </c>
      <c r="CG38" s="31">
        <f t="shared" ca="1" si="19"/>
        <v>0</v>
      </c>
      <c r="CH38" s="31">
        <f t="shared" ca="1" si="19"/>
        <v>0</v>
      </c>
      <c r="CI38" s="31">
        <f t="shared" ca="1" si="19"/>
        <v>0</v>
      </c>
      <c r="CJ38" s="31">
        <f t="shared" ca="1" si="19"/>
        <v>0</v>
      </c>
      <c r="CK38" s="32">
        <f t="shared" ca="1" si="17"/>
        <v>0</v>
      </c>
      <c r="CL38" s="32">
        <f t="shared" ca="1" si="17"/>
        <v>0</v>
      </c>
      <c r="CM38" s="32">
        <f t="shared" ca="1" si="17"/>
        <v>0</v>
      </c>
      <c r="CN38" s="32">
        <f t="shared" ca="1" si="17"/>
        <v>0</v>
      </c>
      <c r="CO38" s="32">
        <f t="shared" ca="1" si="17"/>
        <v>0</v>
      </c>
      <c r="CP38" s="32">
        <f t="shared" ca="1" si="17"/>
        <v>0</v>
      </c>
      <c r="CQ38" s="32">
        <f t="shared" ca="1" si="17"/>
        <v>0</v>
      </c>
      <c r="CR38" s="32">
        <f t="shared" ca="1" si="17"/>
        <v>0</v>
      </c>
      <c r="CS38" s="32">
        <f t="shared" ca="1" si="17"/>
        <v>0</v>
      </c>
      <c r="CT38" s="32">
        <f t="shared" ca="1" si="17"/>
        <v>0</v>
      </c>
      <c r="CU38" s="32">
        <f t="shared" ca="1" si="17"/>
        <v>0</v>
      </c>
      <c r="CV38" s="32">
        <f t="shared" ca="1" si="17"/>
        <v>0</v>
      </c>
      <c r="CW38" s="31">
        <f t="shared" ca="1" si="18"/>
        <v>0</v>
      </c>
      <c r="CX38" s="31">
        <f t="shared" ca="1" si="18"/>
        <v>0</v>
      </c>
      <c r="CY38" s="31">
        <f t="shared" ca="1" si="18"/>
        <v>0</v>
      </c>
      <c r="CZ38" s="31">
        <f t="shared" ca="1" si="18"/>
        <v>0</v>
      </c>
      <c r="DA38" s="31">
        <f t="shared" ca="1" si="18"/>
        <v>0</v>
      </c>
      <c r="DB38" s="31">
        <f t="shared" ca="1" si="18"/>
        <v>0</v>
      </c>
      <c r="DC38" s="31">
        <f t="shared" ca="1" si="18"/>
        <v>0</v>
      </c>
      <c r="DD38" s="31">
        <f t="shared" ca="1" si="18"/>
        <v>0</v>
      </c>
      <c r="DE38" s="31">
        <f t="shared" ca="1" si="18"/>
        <v>0</v>
      </c>
      <c r="DF38" s="31">
        <f t="shared" ca="1" si="18"/>
        <v>0</v>
      </c>
      <c r="DG38" s="31">
        <f t="shared" ca="1" si="18"/>
        <v>0</v>
      </c>
      <c r="DH38" s="31">
        <f t="shared" ca="1" si="18"/>
        <v>0</v>
      </c>
      <c r="DI38" s="32">
        <f t="shared" ca="1" si="11"/>
        <v>0</v>
      </c>
      <c r="DJ38" s="32">
        <f t="shared" ca="1" si="11"/>
        <v>0</v>
      </c>
      <c r="DK38" s="32">
        <f t="shared" ca="1" si="11"/>
        <v>0</v>
      </c>
      <c r="DL38" s="32">
        <f t="shared" ca="1" si="11"/>
        <v>0</v>
      </c>
      <c r="DM38" s="32">
        <f t="shared" ca="1" si="11"/>
        <v>0</v>
      </c>
      <c r="DN38" s="32">
        <f t="shared" ca="1" si="11"/>
        <v>0</v>
      </c>
      <c r="DO38" s="32">
        <f t="shared" ca="1" si="11"/>
        <v>0</v>
      </c>
      <c r="DP38" s="32">
        <f t="shared" ca="1" si="11"/>
        <v>0</v>
      </c>
      <c r="DQ38" s="32">
        <f t="shared" ca="1" si="11"/>
        <v>0</v>
      </c>
      <c r="DR38" s="32">
        <f t="shared" ca="1" si="11"/>
        <v>0</v>
      </c>
      <c r="DS38" s="32">
        <f t="shared" ca="1" si="11"/>
        <v>0</v>
      </c>
      <c r="DT38" s="32">
        <f t="shared" ca="1" si="11"/>
        <v>0</v>
      </c>
      <c r="DU38" s="31">
        <f t="shared" ca="1" si="12"/>
        <v>0</v>
      </c>
      <c r="DV38" s="31">
        <f t="shared" ca="1" si="12"/>
        <v>0</v>
      </c>
      <c r="DW38" s="31">
        <f t="shared" ca="1" si="12"/>
        <v>0</v>
      </c>
      <c r="DX38" s="31">
        <f t="shared" ca="1" si="12"/>
        <v>0</v>
      </c>
      <c r="DY38" s="31">
        <f t="shared" ca="1" si="12"/>
        <v>0</v>
      </c>
      <c r="DZ38" s="31">
        <f t="shared" ca="1" si="12"/>
        <v>0</v>
      </c>
      <c r="EA38" s="31">
        <f t="shared" ca="1" si="12"/>
        <v>0</v>
      </c>
      <c r="EB38" s="31">
        <f t="shared" ca="1" si="12"/>
        <v>0</v>
      </c>
      <c r="EC38" s="31">
        <f t="shared" ca="1" si="12"/>
        <v>0</v>
      </c>
      <c r="ED38" s="31">
        <f t="shared" ca="1" si="12"/>
        <v>0</v>
      </c>
      <c r="EE38" s="31">
        <f t="shared" ca="1" si="12"/>
        <v>0</v>
      </c>
      <c r="EF38" s="31">
        <f t="shared" ca="1" si="12"/>
        <v>0</v>
      </c>
      <c r="EG38" s="32">
        <f t="shared" ca="1" si="13"/>
        <v>0</v>
      </c>
      <c r="EH38" s="32">
        <f t="shared" ca="1" si="13"/>
        <v>0</v>
      </c>
      <c r="EI38" s="32">
        <f t="shared" ca="1" si="13"/>
        <v>0</v>
      </c>
      <c r="EJ38" s="32">
        <f t="shared" ca="1" si="13"/>
        <v>0</v>
      </c>
      <c r="EK38" s="32">
        <f t="shared" ca="1" si="13"/>
        <v>0</v>
      </c>
      <c r="EL38" s="32">
        <f t="shared" ca="1" si="13"/>
        <v>0</v>
      </c>
      <c r="EM38" s="32">
        <f t="shared" ca="1" si="13"/>
        <v>0</v>
      </c>
      <c r="EN38" s="32">
        <f t="shared" ca="1" si="13"/>
        <v>0</v>
      </c>
      <c r="EO38" s="32">
        <f t="shared" ca="1" si="13"/>
        <v>0</v>
      </c>
      <c r="EP38" s="32">
        <f t="shared" ca="1" si="13"/>
        <v>0</v>
      </c>
      <c r="EQ38" s="32">
        <f t="shared" ca="1" si="13"/>
        <v>0</v>
      </c>
      <c r="ER38" s="32">
        <f t="shared" ca="1" si="13"/>
        <v>0</v>
      </c>
    </row>
    <row r="39" spans="1:148" x14ac:dyDescent="0.25">
      <c r="A39" t="s">
        <v>517</v>
      </c>
      <c r="B39" s="1" t="s">
        <v>160</v>
      </c>
      <c r="C39" t="str">
        <f t="shared" ca="1" si="1"/>
        <v>CRE3</v>
      </c>
      <c r="D39" t="str">
        <f t="shared" ca="1" si="2"/>
        <v>Cowley North Wind Facility</v>
      </c>
      <c r="E39" s="51">
        <v>4963.3334999999997</v>
      </c>
      <c r="F39" s="51">
        <v>4477.8325000000004</v>
      </c>
      <c r="G39" s="51">
        <v>3825.2721999999999</v>
      </c>
      <c r="H39" s="51">
        <v>4331.6062000000002</v>
      </c>
      <c r="I39" s="51">
        <v>3221.8188</v>
      </c>
      <c r="J39" s="51">
        <v>4467.3978999999999</v>
      </c>
      <c r="K39" s="51">
        <v>4051.4573999999998</v>
      </c>
      <c r="L39" s="51">
        <v>2692.3081000000002</v>
      </c>
      <c r="M39" s="51">
        <v>4162.6022000000003</v>
      </c>
      <c r="N39" s="51">
        <v>5079.5352999999996</v>
      </c>
      <c r="O39" s="51">
        <v>6374.2452000000003</v>
      </c>
      <c r="P39" s="51">
        <v>7586.9453999999996</v>
      </c>
      <c r="Q39" s="32">
        <v>223130.74</v>
      </c>
      <c r="R39" s="32">
        <v>210874.77</v>
      </c>
      <c r="S39" s="32">
        <v>123504.37</v>
      </c>
      <c r="T39" s="32">
        <v>200382.37</v>
      </c>
      <c r="U39" s="32">
        <v>74275.47</v>
      </c>
      <c r="V39" s="32">
        <v>334518.33</v>
      </c>
      <c r="W39" s="32">
        <v>146783.71</v>
      </c>
      <c r="X39" s="32">
        <v>416530.11</v>
      </c>
      <c r="Y39" s="32">
        <v>257578.39</v>
      </c>
      <c r="Z39" s="32">
        <v>169544.39</v>
      </c>
      <c r="AA39" s="32">
        <v>559415.67000000004</v>
      </c>
      <c r="AB39" s="32">
        <v>281400.08</v>
      </c>
      <c r="AC39" s="2">
        <v>2.42</v>
      </c>
      <c r="AD39" s="2">
        <v>2.42</v>
      </c>
      <c r="AE39" s="2">
        <v>2.42</v>
      </c>
      <c r="AF39" s="2">
        <v>2.42</v>
      </c>
      <c r="AG39" s="2">
        <v>2.42</v>
      </c>
      <c r="AH39" s="2">
        <v>2.42</v>
      </c>
      <c r="AI39" s="2">
        <v>3.85</v>
      </c>
      <c r="AJ39" s="2">
        <v>3.85</v>
      </c>
      <c r="AK39" s="2">
        <v>3.85</v>
      </c>
      <c r="AL39" s="2">
        <v>3.85</v>
      </c>
      <c r="AM39" s="2">
        <v>3.85</v>
      </c>
      <c r="AN39" s="2">
        <v>3.85</v>
      </c>
      <c r="AO39" s="33">
        <v>5399.76</v>
      </c>
      <c r="AP39" s="33">
        <v>5103.17</v>
      </c>
      <c r="AQ39" s="33">
        <v>2988.81</v>
      </c>
      <c r="AR39" s="33">
        <v>4849.25</v>
      </c>
      <c r="AS39" s="33">
        <v>1797.47</v>
      </c>
      <c r="AT39" s="33">
        <v>8095.34</v>
      </c>
      <c r="AU39" s="33">
        <v>5651.17</v>
      </c>
      <c r="AV39" s="33">
        <v>16036.41</v>
      </c>
      <c r="AW39" s="33">
        <v>9916.77</v>
      </c>
      <c r="AX39" s="33">
        <v>6527.46</v>
      </c>
      <c r="AY39" s="33">
        <v>21537.5</v>
      </c>
      <c r="AZ39" s="33">
        <v>10833.9</v>
      </c>
      <c r="BA39" s="31">
        <f t="shared" si="15"/>
        <v>-89.25</v>
      </c>
      <c r="BB39" s="31">
        <f t="shared" si="15"/>
        <v>-84.35</v>
      </c>
      <c r="BC39" s="31">
        <f t="shared" si="15"/>
        <v>-49.4</v>
      </c>
      <c r="BD39" s="31">
        <f t="shared" si="15"/>
        <v>1162.22</v>
      </c>
      <c r="BE39" s="31">
        <f t="shared" si="15"/>
        <v>430.8</v>
      </c>
      <c r="BF39" s="31">
        <f t="shared" si="15"/>
        <v>1940.21</v>
      </c>
      <c r="BG39" s="31">
        <f t="shared" si="15"/>
        <v>102.75</v>
      </c>
      <c r="BH39" s="31">
        <f t="shared" si="15"/>
        <v>291.57</v>
      </c>
      <c r="BI39" s="31">
        <f t="shared" si="15"/>
        <v>180.3</v>
      </c>
      <c r="BJ39" s="31">
        <f t="shared" si="15"/>
        <v>-508.63</v>
      </c>
      <c r="BK39" s="31">
        <f t="shared" si="15"/>
        <v>-1678.25</v>
      </c>
      <c r="BL39" s="31">
        <f t="shared" si="15"/>
        <v>-844.2</v>
      </c>
      <c r="BM39" s="6">
        <f t="shared" ca="1" si="16"/>
        <v>8.8599999999999998E-2</v>
      </c>
      <c r="BN39" s="6">
        <f t="shared" ca="1" si="16"/>
        <v>8.8599999999999998E-2</v>
      </c>
      <c r="BO39" s="6">
        <f t="shared" ca="1" si="16"/>
        <v>8.8599999999999998E-2</v>
      </c>
      <c r="BP39" s="6">
        <f t="shared" ca="1" si="16"/>
        <v>8.8599999999999998E-2</v>
      </c>
      <c r="BQ39" s="6">
        <f t="shared" ca="1" si="16"/>
        <v>8.8599999999999998E-2</v>
      </c>
      <c r="BR39" s="6">
        <f t="shared" ca="1" si="16"/>
        <v>8.8599999999999998E-2</v>
      </c>
      <c r="BS39" s="6">
        <f t="shared" ca="1" si="16"/>
        <v>8.8599999999999998E-2</v>
      </c>
      <c r="BT39" s="6">
        <f t="shared" ca="1" si="16"/>
        <v>8.8599999999999998E-2</v>
      </c>
      <c r="BU39" s="6">
        <f t="shared" ca="1" si="16"/>
        <v>8.8599999999999998E-2</v>
      </c>
      <c r="BV39" s="6">
        <f t="shared" ca="1" si="16"/>
        <v>8.8599999999999998E-2</v>
      </c>
      <c r="BW39" s="6">
        <f t="shared" ca="1" si="16"/>
        <v>8.8599999999999998E-2</v>
      </c>
      <c r="BX39" s="6">
        <f t="shared" ca="1" si="16"/>
        <v>8.8599999999999998E-2</v>
      </c>
      <c r="BY39" s="31">
        <f t="shared" ca="1" si="20"/>
        <v>19769.38</v>
      </c>
      <c r="BZ39" s="31">
        <f t="shared" ca="1" si="20"/>
        <v>18683.5</v>
      </c>
      <c r="CA39" s="31">
        <f t="shared" ca="1" si="20"/>
        <v>10942.49</v>
      </c>
      <c r="CB39" s="31">
        <f t="shared" ca="1" si="19"/>
        <v>17753.88</v>
      </c>
      <c r="CC39" s="31">
        <f t="shared" ca="1" si="19"/>
        <v>6580.81</v>
      </c>
      <c r="CD39" s="31">
        <f t="shared" ca="1" si="19"/>
        <v>29638.32</v>
      </c>
      <c r="CE39" s="31">
        <f t="shared" ca="1" si="19"/>
        <v>13005.04</v>
      </c>
      <c r="CF39" s="31">
        <f t="shared" ca="1" si="19"/>
        <v>36904.57</v>
      </c>
      <c r="CG39" s="31">
        <f t="shared" ca="1" si="19"/>
        <v>22821.45</v>
      </c>
      <c r="CH39" s="31">
        <f t="shared" ca="1" si="19"/>
        <v>15021.63</v>
      </c>
      <c r="CI39" s="31">
        <f t="shared" ca="1" si="19"/>
        <v>49564.23</v>
      </c>
      <c r="CJ39" s="31">
        <f t="shared" ca="1" si="19"/>
        <v>24932.05</v>
      </c>
      <c r="CK39" s="32">
        <f t="shared" ca="1" si="17"/>
        <v>357.01</v>
      </c>
      <c r="CL39" s="32">
        <f t="shared" ca="1" si="17"/>
        <v>337.4</v>
      </c>
      <c r="CM39" s="32">
        <f t="shared" ca="1" si="17"/>
        <v>197.61</v>
      </c>
      <c r="CN39" s="32">
        <f t="shared" ca="1" si="17"/>
        <v>320.61</v>
      </c>
      <c r="CO39" s="32">
        <f t="shared" ca="1" si="17"/>
        <v>118.84</v>
      </c>
      <c r="CP39" s="32">
        <f t="shared" ca="1" si="17"/>
        <v>535.23</v>
      </c>
      <c r="CQ39" s="32">
        <f t="shared" ca="1" si="17"/>
        <v>234.85</v>
      </c>
      <c r="CR39" s="32">
        <f t="shared" ca="1" si="17"/>
        <v>666.45</v>
      </c>
      <c r="CS39" s="32">
        <f t="shared" ca="1" si="17"/>
        <v>412.13</v>
      </c>
      <c r="CT39" s="32">
        <f t="shared" ca="1" si="17"/>
        <v>271.27</v>
      </c>
      <c r="CU39" s="32">
        <f t="shared" ca="1" si="17"/>
        <v>895.07</v>
      </c>
      <c r="CV39" s="32">
        <f t="shared" ca="1" si="17"/>
        <v>450.24</v>
      </c>
      <c r="CW39" s="31">
        <f t="shared" ca="1" si="18"/>
        <v>14815.88</v>
      </c>
      <c r="CX39" s="31">
        <f t="shared" ca="1" si="18"/>
        <v>14002.080000000002</v>
      </c>
      <c r="CY39" s="31">
        <f t="shared" ca="1" si="18"/>
        <v>8200.69</v>
      </c>
      <c r="CZ39" s="31">
        <f t="shared" ca="1" si="18"/>
        <v>12063.020000000002</v>
      </c>
      <c r="DA39" s="31">
        <f t="shared" ca="1" si="18"/>
        <v>4471.38</v>
      </c>
      <c r="DB39" s="31">
        <f t="shared" ca="1" si="18"/>
        <v>20138</v>
      </c>
      <c r="DC39" s="31">
        <f t="shared" ca="1" si="18"/>
        <v>7485.9700000000012</v>
      </c>
      <c r="DD39" s="31">
        <f t="shared" ca="1" si="18"/>
        <v>21243.039999999997</v>
      </c>
      <c r="DE39" s="31">
        <f t="shared" ca="1" si="18"/>
        <v>13136.510000000002</v>
      </c>
      <c r="DF39" s="31">
        <f t="shared" ca="1" si="18"/>
        <v>9274.0699999999979</v>
      </c>
      <c r="DG39" s="31">
        <f t="shared" ca="1" si="18"/>
        <v>30600.050000000003</v>
      </c>
      <c r="DH39" s="31">
        <f t="shared" ca="1" si="18"/>
        <v>15392.590000000002</v>
      </c>
      <c r="DI39" s="32">
        <f t="shared" ca="1" si="11"/>
        <v>740.79</v>
      </c>
      <c r="DJ39" s="32">
        <f t="shared" ca="1" si="11"/>
        <v>700.1</v>
      </c>
      <c r="DK39" s="32">
        <f t="shared" ca="1" si="11"/>
        <v>410.03</v>
      </c>
      <c r="DL39" s="32">
        <f t="shared" ca="1" si="11"/>
        <v>603.15</v>
      </c>
      <c r="DM39" s="32">
        <f t="shared" ca="1" si="11"/>
        <v>223.57</v>
      </c>
      <c r="DN39" s="32">
        <f t="shared" ca="1" si="11"/>
        <v>1006.9</v>
      </c>
      <c r="DO39" s="32">
        <f t="shared" ca="1" si="11"/>
        <v>374.3</v>
      </c>
      <c r="DP39" s="32">
        <f t="shared" ca="1" si="11"/>
        <v>1062.1500000000001</v>
      </c>
      <c r="DQ39" s="32">
        <f t="shared" ca="1" si="11"/>
        <v>656.83</v>
      </c>
      <c r="DR39" s="32">
        <f t="shared" ca="1" si="11"/>
        <v>463.7</v>
      </c>
      <c r="DS39" s="32">
        <f t="shared" ca="1" si="11"/>
        <v>1530</v>
      </c>
      <c r="DT39" s="32">
        <f t="shared" ca="1" si="11"/>
        <v>769.63</v>
      </c>
      <c r="DU39" s="31">
        <f t="shared" ca="1" si="12"/>
        <v>4034.47</v>
      </c>
      <c r="DV39" s="31">
        <f t="shared" ca="1" si="12"/>
        <v>3780.16</v>
      </c>
      <c r="DW39" s="31">
        <f t="shared" ca="1" si="12"/>
        <v>2196.65</v>
      </c>
      <c r="DX39" s="31">
        <f t="shared" ca="1" si="12"/>
        <v>3203.05</v>
      </c>
      <c r="DY39" s="31">
        <f t="shared" ca="1" si="12"/>
        <v>1177.1600000000001</v>
      </c>
      <c r="DZ39" s="31">
        <f t="shared" ca="1" si="12"/>
        <v>5254.62</v>
      </c>
      <c r="EA39" s="31">
        <f t="shared" ca="1" si="12"/>
        <v>1936.4</v>
      </c>
      <c r="EB39" s="31">
        <f t="shared" ca="1" si="12"/>
        <v>5445.33</v>
      </c>
      <c r="EC39" s="31">
        <f t="shared" ca="1" si="12"/>
        <v>3336.66</v>
      </c>
      <c r="ED39" s="31">
        <f t="shared" ca="1" si="12"/>
        <v>2334.64</v>
      </c>
      <c r="EE39" s="31">
        <f t="shared" ca="1" si="12"/>
        <v>7631.75</v>
      </c>
      <c r="EF39" s="31">
        <f t="shared" ca="1" si="12"/>
        <v>3804.17</v>
      </c>
      <c r="EG39" s="32">
        <f t="shared" ca="1" si="13"/>
        <v>19591.14</v>
      </c>
      <c r="EH39" s="32">
        <f t="shared" ca="1" si="13"/>
        <v>18482.340000000004</v>
      </c>
      <c r="EI39" s="32">
        <f t="shared" ca="1" si="13"/>
        <v>10807.37</v>
      </c>
      <c r="EJ39" s="32">
        <f t="shared" ca="1" si="13"/>
        <v>15869.220000000001</v>
      </c>
      <c r="EK39" s="32">
        <f t="shared" ca="1" si="13"/>
        <v>5872.11</v>
      </c>
      <c r="EL39" s="32">
        <f t="shared" ca="1" si="13"/>
        <v>26399.52</v>
      </c>
      <c r="EM39" s="32">
        <f t="shared" ca="1" si="13"/>
        <v>9796.6700000000019</v>
      </c>
      <c r="EN39" s="32">
        <f t="shared" ca="1" si="13"/>
        <v>27750.519999999997</v>
      </c>
      <c r="EO39" s="32">
        <f t="shared" ca="1" si="13"/>
        <v>17130</v>
      </c>
      <c r="EP39" s="32">
        <f t="shared" ca="1" si="13"/>
        <v>12072.409999999998</v>
      </c>
      <c r="EQ39" s="32">
        <f t="shared" ca="1" si="13"/>
        <v>39761.800000000003</v>
      </c>
      <c r="ER39" s="32">
        <f t="shared" ca="1" si="13"/>
        <v>19966.39</v>
      </c>
    </row>
    <row r="40" spans="1:148" x14ac:dyDescent="0.25">
      <c r="A40" t="s">
        <v>450</v>
      </c>
      <c r="B40" s="1" t="s">
        <v>69</v>
      </c>
      <c r="C40" t="str">
        <f t="shared" ca="1" si="1"/>
        <v>CRS1</v>
      </c>
      <c r="D40" t="str">
        <f t="shared" ca="1" si="2"/>
        <v>Crossfield Energy Centre #1</v>
      </c>
      <c r="E40" s="51">
        <v>4731.4782395000002</v>
      </c>
      <c r="F40" s="51">
        <v>9577.3275651000004</v>
      </c>
      <c r="G40" s="51">
        <v>11267.226956300001</v>
      </c>
      <c r="H40" s="51">
        <v>6753.7367534000005</v>
      </c>
      <c r="I40" s="51">
        <v>5333.7879822000004</v>
      </c>
      <c r="J40" s="51">
        <v>3035.8183801999999</v>
      </c>
      <c r="K40" s="51">
        <v>3824.5843500000001</v>
      </c>
      <c r="L40" s="51">
        <v>8231.4024707999997</v>
      </c>
      <c r="M40" s="51">
        <v>12536.5050711</v>
      </c>
      <c r="N40" s="51">
        <v>5792.6010857000001</v>
      </c>
      <c r="O40" s="51">
        <v>7244.5682669999997</v>
      </c>
      <c r="P40" s="51">
        <v>4894.6251198999998</v>
      </c>
      <c r="Q40" s="32">
        <v>1098629.92</v>
      </c>
      <c r="R40" s="32">
        <v>2822550.96</v>
      </c>
      <c r="S40" s="32">
        <v>876058.15</v>
      </c>
      <c r="T40" s="32">
        <v>849028.97</v>
      </c>
      <c r="U40" s="32">
        <v>409469.89</v>
      </c>
      <c r="V40" s="32">
        <v>1394347.34</v>
      </c>
      <c r="W40" s="32">
        <v>856596.85</v>
      </c>
      <c r="X40" s="32">
        <v>2613842.66</v>
      </c>
      <c r="Y40" s="32">
        <v>2354586.52</v>
      </c>
      <c r="Z40" s="32">
        <v>1348444.02</v>
      </c>
      <c r="AA40" s="32">
        <v>2054116.24</v>
      </c>
      <c r="AB40" s="32">
        <v>699224.99</v>
      </c>
      <c r="AC40" s="2">
        <v>0.08</v>
      </c>
      <c r="AD40" s="2">
        <v>0.08</v>
      </c>
      <c r="AE40" s="2">
        <v>0.08</v>
      </c>
      <c r="AF40" s="2">
        <v>0.08</v>
      </c>
      <c r="AG40" s="2">
        <v>0.08</v>
      </c>
      <c r="AH40" s="2">
        <v>0.08</v>
      </c>
      <c r="AI40" s="2">
        <v>1.38</v>
      </c>
      <c r="AJ40" s="2">
        <v>1.38</v>
      </c>
      <c r="AK40" s="2">
        <v>1.38</v>
      </c>
      <c r="AL40" s="2">
        <v>1.38</v>
      </c>
      <c r="AM40" s="2">
        <v>1.38</v>
      </c>
      <c r="AN40" s="2">
        <v>1.38</v>
      </c>
      <c r="AO40" s="33">
        <v>878.9</v>
      </c>
      <c r="AP40" s="33">
        <v>2258.04</v>
      </c>
      <c r="AQ40" s="33">
        <v>700.85</v>
      </c>
      <c r="AR40" s="33">
        <v>679.22</v>
      </c>
      <c r="AS40" s="33">
        <v>327.58</v>
      </c>
      <c r="AT40" s="33">
        <v>1115.48</v>
      </c>
      <c r="AU40" s="33">
        <v>11821.04</v>
      </c>
      <c r="AV40" s="33">
        <v>36071.03</v>
      </c>
      <c r="AW40" s="33">
        <v>32493.29</v>
      </c>
      <c r="AX40" s="33">
        <v>18608.53</v>
      </c>
      <c r="AY40" s="33">
        <v>28346.799999999999</v>
      </c>
      <c r="AZ40" s="33">
        <v>9649.2999999999993</v>
      </c>
      <c r="BA40" s="31">
        <f t="shared" si="15"/>
        <v>-439.45</v>
      </c>
      <c r="BB40" s="31">
        <f t="shared" si="15"/>
        <v>-1129.02</v>
      </c>
      <c r="BC40" s="31">
        <f t="shared" si="15"/>
        <v>-350.42</v>
      </c>
      <c r="BD40" s="31">
        <f t="shared" si="15"/>
        <v>4924.37</v>
      </c>
      <c r="BE40" s="31">
        <f t="shared" si="15"/>
        <v>2374.9299999999998</v>
      </c>
      <c r="BF40" s="31">
        <f t="shared" si="15"/>
        <v>8087.21</v>
      </c>
      <c r="BG40" s="31">
        <f t="shared" si="15"/>
        <v>599.62</v>
      </c>
      <c r="BH40" s="31">
        <f t="shared" si="15"/>
        <v>1829.69</v>
      </c>
      <c r="BI40" s="31">
        <f t="shared" si="15"/>
        <v>1648.21</v>
      </c>
      <c r="BJ40" s="31">
        <f t="shared" si="15"/>
        <v>-4045.33</v>
      </c>
      <c r="BK40" s="31">
        <f t="shared" si="15"/>
        <v>-6162.35</v>
      </c>
      <c r="BL40" s="31">
        <f t="shared" si="15"/>
        <v>-2097.67</v>
      </c>
      <c r="BM40" s="6">
        <f t="shared" ca="1" si="16"/>
        <v>4.0099999999999997E-2</v>
      </c>
      <c r="BN40" s="6">
        <f t="shared" ca="1" si="16"/>
        <v>4.0099999999999997E-2</v>
      </c>
      <c r="BO40" s="6">
        <f t="shared" ca="1" si="16"/>
        <v>4.0099999999999997E-2</v>
      </c>
      <c r="BP40" s="6">
        <f t="shared" ca="1" si="16"/>
        <v>4.0099999999999997E-2</v>
      </c>
      <c r="BQ40" s="6">
        <f t="shared" ca="1" si="16"/>
        <v>4.0099999999999997E-2</v>
      </c>
      <c r="BR40" s="6">
        <f t="shared" ca="1" si="16"/>
        <v>4.0099999999999997E-2</v>
      </c>
      <c r="BS40" s="6">
        <f t="shared" ca="1" si="16"/>
        <v>4.0099999999999997E-2</v>
      </c>
      <c r="BT40" s="6">
        <f t="shared" ca="1" si="16"/>
        <v>4.0099999999999997E-2</v>
      </c>
      <c r="BU40" s="6">
        <f t="shared" ca="1" si="16"/>
        <v>4.0099999999999997E-2</v>
      </c>
      <c r="BV40" s="6">
        <f t="shared" ca="1" si="16"/>
        <v>4.0099999999999997E-2</v>
      </c>
      <c r="BW40" s="6">
        <f t="shared" ca="1" si="16"/>
        <v>4.0099999999999997E-2</v>
      </c>
      <c r="BX40" s="6">
        <f t="shared" ca="1" si="16"/>
        <v>4.0099999999999997E-2</v>
      </c>
      <c r="BY40" s="31">
        <f t="shared" ca="1" si="20"/>
        <v>44055.06</v>
      </c>
      <c r="BZ40" s="31">
        <f t="shared" ca="1" si="20"/>
        <v>113184.29</v>
      </c>
      <c r="CA40" s="31">
        <f t="shared" ca="1" si="20"/>
        <v>35129.93</v>
      </c>
      <c r="CB40" s="31">
        <f t="shared" ca="1" si="19"/>
        <v>34046.06</v>
      </c>
      <c r="CC40" s="31">
        <f t="shared" ca="1" si="19"/>
        <v>16419.740000000002</v>
      </c>
      <c r="CD40" s="31">
        <f t="shared" ca="1" si="19"/>
        <v>55913.33</v>
      </c>
      <c r="CE40" s="31">
        <f t="shared" ca="1" si="19"/>
        <v>34349.53</v>
      </c>
      <c r="CF40" s="31">
        <f t="shared" ca="1" si="19"/>
        <v>104815.09</v>
      </c>
      <c r="CG40" s="31">
        <f t="shared" ca="1" si="19"/>
        <v>94418.92</v>
      </c>
      <c r="CH40" s="31">
        <f t="shared" ca="1" si="19"/>
        <v>54072.61</v>
      </c>
      <c r="CI40" s="31">
        <f t="shared" ca="1" si="19"/>
        <v>82370.06</v>
      </c>
      <c r="CJ40" s="31">
        <f t="shared" ca="1" si="19"/>
        <v>28038.92</v>
      </c>
      <c r="CK40" s="32">
        <f t="shared" ca="1" si="17"/>
        <v>1757.81</v>
      </c>
      <c r="CL40" s="32">
        <f t="shared" ca="1" si="17"/>
        <v>4516.08</v>
      </c>
      <c r="CM40" s="32">
        <f t="shared" ca="1" si="17"/>
        <v>1401.69</v>
      </c>
      <c r="CN40" s="32">
        <f t="shared" ca="1" si="17"/>
        <v>1358.45</v>
      </c>
      <c r="CO40" s="32">
        <f t="shared" ca="1" si="17"/>
        <v>655.15</v>
      </c>
      <c r="CP40" s="32">
        <f t="shared" ca="1" si="17"/>
        <v>2230.96</v>
      </c>
      <c r="CQ40" s="32">
        <f t="shared" ca="1" si="17"/>
        <v>1370.55</v>
      </c>
      <c r="CR40" s="32">
        <f t="shared" ca="1" si="17"/>
        <v>4182.1499999999996</v>
      </c>
      <c r="CS40" s="32">
        <f t="shared" ca="1" si="17"/>
        <v>3767.34</v>
      </c>
      <c r="CT40" s="32">
        <f t="shared" ca="1" si="17"/>
        <v>2157.5100000000002</v>
      </c>
      <c r="CU40" s="32">
        <f t="shared" ca="1" si="17"/>
        <v>3286.59</v>
      </c>
      <c r="CV40" s="32">
        <f t="shared" ca="1" si="17"/>
        <v>1118.76</v>
      </c>
      <c r="CW40" s="31">
        <f t="shared" ca="1" si="18"/>
        <v>45373.419999999991</v>
      </c>
      <c r="CX40" s="31">
        <f t="shared" ca="1" si="18"/>
        <v>116571.35</v>
      </c>
      <c r="CY40" s="31">
        <f t="shared" ca="1" si="18"/>
        <v>36181.19</v>
      </c>
      <c r="CZ40" s="31">
        <f t="shared" ca="1" si="18"/>
        <v>29800.919999999995</v>
      </c>
      <c r="DA40" s="31">
        <f t="shared" ca="1" si="18"/>
        <v>14372.380000000001</v>
      </c>
      <c r="DB40" s="31">
        <f t="shared" ca="1" si="18"/>
        <v>48941.599999999999</v>
      </c>
      <c r="DC40" s="31">
        <f t="shared" ca="1" si="18"/>
        <v>23299.420000000002</v>
      </c>
      <c r="DD40" s="31">
        <f t="shared" ca="1" si="18"/>
        <v>71096.51999999999</v>
      </c>
      <c r="DE40" s="31">
        <f t="shared" ca="1" si="18"/>
        <v>64044.76</v>
      </c>
      <c r="DF40" s="31">
        <f t="shared" ca="1" si="18"/>
        <v>41666.920000000006</v>
      </c>
      <c r="DG40" s="31">
        <f t="shared" ca="1" si="18"/>
        <v>63472.19999999999</v>
      </c>
      <c r="DH40" s="31">
        <f t="shared" ca="1" si="18"/>
        <v>21606.049999999996</v>
      </c>
      <c r="DI40" s="32">
        <f t="shared" ca="1" si="11"/>
        <v>2268.67</v>
      </c>
      <c r="DJ40" s="32">
        <f t="shared" ca="1" si="11"/>
        <v>5828.57</v>
      </c>
      <c r="DK40" s="32">
        <f t="shared" ca="1" si="11"/>
        <v>1809.06</v>
      </c>
      <c r="DL40" s="32">
        <f t="shared" ca="1" si="11"/>
        <v>1490.05</v>
      </c>
      <c r="DM40" s="32">
        <f t="shared" ca="1" si="11"/>
        <v>718.62</v>
      </c>
      <c r="DN40" s="32">
        <f t="shared" ca="1" si="11"/>
        <v>2447.08</v>
      </c>
      <c r="DO40" s="32">
        <f t="shared" ca="1" si="11"/>
        <v>1164.97</v>
      </c>
      <c r="DP40" s="32">
        <f t="shared" ca="1" si="11"/>
        <v>3554.83</v>
      </c>
      <c r="DQ40" s="32">
        <f t="shared" ca="1" si="11"/>
        <v>3202.24</v>
      </c>
      <c r="DR40" s="32">
        <f t="shared" ca="1" si="11"/>
        <v>2083.35</v>
      </c>
      <c r="DS40" s="32">
        <f t="shared" ca="1" si="11"/>
        <v>3173.61</v>
      </c>
      <c r="DT40" s="32">
        <f t="shared" ca="1" si="11"/>
        <v>1080.3</v>
      </c>
      <c r="DU40" s="31">
        <f t="shared" ca="1" si="12"/>
        <v>12355.51</v>
      </c>
      <c r="DV40" s="31">
        <f t="shared" ca="1" si="12"/>
        <v>31470.95</v>
      </c>
      <c r="DW40" s="31">
        <f t="shared" ca="1" si="12"/>
        <v>9691.56</v>
      </c>
      <c r="DX40" s="31">
        <f t="shared" ca="1" si="12"/>
        <v>7912.93</v>
      </c>
      <c r="DY40" s="31">
        <f t="shared" ca="1" si="12"/>
        <v>3783.76</v>
      </c>
      <c r="DZ40" s="31">
        <f t="shared" ca="1" si="12"/>
        <v>12770.35</v>
      </c>
      <c r="EA40" s="31">
        <f t="shared" ca="1" si="12"/>
        <v>6026.87</v>
      </c>
      <c r="EB40" s="31">
        <f t="shared" ca="1" si="12"/>
        <v>18224.5</v>
      </c>
      <c r="EC40" s="31">
        <f t="shared" ca="1" si="12"/>
        <v>16267.3</v>
      </c>
      <c r="ED40" s="31">
        <f t="shared" ca="1" si="12"/>
        <v>10489.18</v>
      </c>
      <c r="EE40" s="31">
        <f t="shared" ca="1" si="12"/>
        <v>15830.16</v>
      </c>
      <c r="EF40" s="31">
        <f t="shared" ca="1" si="12"/>
        <v>5339.78</v>
      </c>
      <c r="EG40" s="32">
        <f t="shared" ca="1" si="13"/>
        <v>59997.599999999991</v>
      </c>
      <c r="EH40" s="32">
        <f t="shared" ca="1" si="13"/>
        <v>153870.87000000002</v>
      </c>
      <c r="EI40" s="32">
        <f t="shared" ca="1" si="13"/>
        <v>47681.81</v>
      </c>
      <c r="EJ40" s="32">
        <f t="shared" ca="1" si="13"/>
        <v>39203.899999999994</v>
      </c>
      <c r="EK40" s="32">
        <f t="shared" ca="1" si="13"/>
        <v>18874.760000000002</v>
      </c>
      <c r="EL40" s="32">
        <f t="shared" ca="1" si="13"/>
        <v>64159.03</v>
      </c>
      <c r="EM40" s="32">
        <f t="shared" ca="1" si="13"/>
        <v>30491.260000000002</v>
      </c>
      <c r="EN40" s="32">
        <f t="shared" ca="1" si="13"/>
        <v>92875.849999999991</v>
      </c>
      <c r="EO40" s="32">
        <f t="shared" ca="1" si="13"/>
        <v>83514.3</v>
      </c>
      <c r="EP40" s="32">
        <f t="shared" ca="1" si="13"/>
        <v>54239.450000000004</v>
      </c>
      <c r="EQ40" s="32">
        <f t="shared" ca="1" si="13"/>
        <v>82475.969999999987</v>
      </c>
      <c r="ER40" s="32">
        <f t="shared" ca="1" si="13"/>
        <v>28026.129999999994</v>
      </c>
    </row>
    <row r="41" spans="1:148" x14ac:dyDescent="0.25">
      <c r="A41" t="s">
        <v>450</v>
      </c>
      <c r="B41" s="1" t="s">
        <v>70</v>
      </c>
      <c r="C41" t="str">
        <f t="shared" ca="1" si="1"/>
        <v>CRS2</v>
      </c>
      <c r="D41" t="str">
        <f t="shared" ca="1" si="2"/>
        <v>Crossfield Energy Centre #2</v>
      </c>
      <c r="E41" s="51">
        <v>4798.0539157000003</v>
      </c>
      <c r="F41" s="51">
        <v>9713.7768388999993</v>
      </c>
      <c r="G41" s="51">
        <v>11313.320695099999</v>
      </c>
      <c r="H41" s="51">
        <v>5958.8501421999999</v>
      </c>
      <c r="I41" s="51">
        <v>5356.4680060000001</v>
      </c>
      <c r="J41" s="51">
        <v>2693.5047805999998</v>
      </c>
      <c r="K41" s="51">
        <v>4692.5576658</v>
      </c>
      <c r="L41" s="51">
        <v>6931.4653275999999</v>
      </c>
      <c r="M41" s="51">
        <v>13669.0913432</v>
      </c>
      <c r="N41" s="51">
        <v>6790.2331703999998</v>
      </c>
      <c r="O41" s="51">
        <v>6478.7600376</v>
      </c>
      <c r="P41" s="51">
        <v>4155.9085038000003</v>
      </c>
      <c r="Q41" s="32">
        <v>1203541.8999999999</v>
      </c>
      <c r="R41" s="32">
        <v>2872965.29</v>
      </c>
      <c r="S41" s="32">
        <v>894954.27</v>
      </c>
      <c r="T41" s="32">
        <v>772688.9</v>
      </c>
      <c r="U41" s="32">
        <v>407303.76</v>
      </c>
      <c r="V41" s="32">
        <v>1374866.66</v>
      </c>
      <c r="W41" s="32">
        <v>1185783.08</v>
      </c>
      <c r="X41" s="32">
        <v>2291113.54</v>
      </c>
      <c r="Y41" s="32">
        <v>2414506.21</v>
      </c>
      <c r="Z41" s="32">
        <v>1420384.91</v>
      </c>
      <c r="AA41" s="32">
        <v>1946104.81</v>
      </c>
      <c r="AB41" s="32">
        <v>662268.48</v>
      </c>
      <c r="AC41" s="2">
        <v>0.08</v>
      </c>
      <c r="AD41" s="2">
        <v>0.08</v>
      </c>
      <c r="AE41" s="2">
        <v>0.08</v>
      </c>
      <c r="AF41" s="2">
        <v>0.08</v>
      </c>
      <c r="AG41" s="2">
        <v>0.08</v>
      </c>
      <c r="AH41" s="2">
        <v>0.08</v>
      </c>
      <c r="AI41" s="2">
        <v>1.38</v>
      </c>
      <c r="AJ41" s="2">
        <v>1.38</v>
      </c>
      <c r="AK41" s="2">
        <v>1.38</v>
      </c>
      <c r="AL41" s="2">
        <v>1.38</v>
      </c>
      <c r="AM41" s="2">
        <v>1.38</v>
      </c>
      <c r="AN41" s="2">
        <v>1.38</v>
      </c>
      <c r="AO41" s="33">
        <v>962.83</v>
      </c>
      <c r="AP41" s="33">
        <v>2298.37</v>
      </c>
      <c r="AQ41" s="33">
        <v>715.96</v>
      </c>
      <c r="AR41" s="33">
        <v>618.15</v>
      </c>
      <c r="AS41" s="33">
        <v>325.83999999999997</v>
      </c>
      <c r="AT41" s="33">
        <v>1099.8900000000001</v>
      </c>
      <c r="AU41" s="33">
        <v>16363.81</v>
      </c>
      <c r="AV41" s="33">
        <v>31617.37</v>
      </c>
      <c r="AW41" s="33">
        <v>33320.19</v>
      </c>
      <c r="AX41" s="33">
        <v>19601.310000000001</v>
      </c>
      <c r="AY41" s="33">
        <v>26856.25</v>
      </c>
      <c r="AZ41" s="33">
        <v>9139.31</v>
      </c>
      <c r="BA41" s="31">
        <f t="shared" si="15"/>
        <v>-481.42</v>
      </c>
      <c r="BB41" s="31">
        <f t="shared" si="15"/>
        <v>-1149.19</v>
      </c>
      <c r="BC41" s="31">
        <f t="shared" si="15"/>
        <v>-357.98</v>
      </c>
      <c r="BD41" s="31">
        <f t="shared" si="15"/>
        <v>4481.6000000000004</v>
      </c>
      <c r="BE41" s="31">
        <f t="shared" si="15"/>
        <v>2362.36</v>
      </c>
      <c r="BF41" s="31">
        <f t="shared" si="15"/>
        <v>7974.23</v>
      </c>
      <c r="BG41" s="31">
        <f t="shared" si="15"/>
        <v>830.05</v>
      </c>
      <c r="BH41" s="31">
        <f t="shared" si="15"/>
        <v>1603.78</v>
      </c>
      <c r="BI41" s="31">
        <f t="shared" si="15"/>
        <v>1690.15</v>
      </c>
      <c r="BJ41" s="31">
        <f t="shared" si="15"/>
        <v>-4261.1499999999996</v>
      </c>
      <c r="BK41" s="31">
        <f t="shared" si="15"/>
        <v>-5838.31</v>
      </c>
      <c r="BL41" s="31">
        <f t="shared" si="15"/>
        <v>-1986.81</v>
      </c>
      <c r="BM41" s="6">
        <f t="shared" ca="1" si="16"/>
        <v>0.04</v>
      </c>
      <c r="BN41" s="6">
        <f t="shared" ca="1" si="16"/>
        <v>0.04</v>
      </c>
      <c r="BO41" s="6">
        <f t="shared" ca="1" si="16"/>
        <v>0.04</v>
      </c>
      <c r="BP41" s="6">
        <f t="shared" ca="1" si="16"/>
        <v>0.04</v>
      </c>
      <c r="BQ41" s="6">
        <f t="shared" ca="1" si="16"/>
        <v>0.04</v>
      </c>
      <c r="BR41" s="6">
        <f t="shared" ca="1" si="16"/>
        <v>0.04</v>
      </c>
      <c r="BS41" s="6">
        <f t="shared" ca="1" si="16"/>
        <v>0.04</v>
      </c>
      <c r="BT41" s="6">
        <f t="shared" ca="1" si="16"/>
        <v>0.04</v>
      </c>
      <c r="BU41" s="6">
        <f t="shared" ca="1" si="16"/>
        <v>0.04</v>
      </c>
      <c r="BV41" s="6">
        <f t="shared" ca="1" si="16"/>
        <v>0.04</v>
      </c>
      <c r="BW41" s="6">
        <f t="shared" ca="1" si="16"/>
        <v>0.04</v>
      </c>
      <c r="BX41" s="6">
        <f t="shared" ca="1" si="16"/>
        <v>0.04</v>
      </c>
      <c r="BY41" s="31">
        <f t="shared" ca="1" si="20"/>
        <v>48141.68</v>
      </c>
      <c r="BZ41" s="31">
        <f t="shared" ca="1" si="20"/>
        <v>114918.61</v>
      </c>
      <c r="CA41" s="31">
        <f t="shared" ca="1" si="20"/>
        <v>35798.17</v>
      </c>
      <c r="CB41" s="31">
        <f t="shared" ca="1" si="19"/>
        <v>30907.56</v>
      </c>
      <c r="CC41" s="31">
        <f t="shared" ca="1" si="19"/>
        <v>16292.15</v>
      </c>
      <c r="CD41" s="31">
        <f t="shared" ca="1" si="19"/>
        <v>54994.67</v>
      </c>
      <c r="CE41" s="31">
        <f t="shared" ca="1" si="19"/>
        <v>47431.32</v>
      </c>
      <c r="CF41" s="31">
        <f t="shared" ca="1" si="19"/>
        <v>91644.54</v>
      </c>
      <c r="CG41" s="31">
        <f t="shared" ca="1" si="19"/>
        <v>96580.25</v>
      </c>
      <c r="CH41" s="31">
        <f t="shared" ca="1" si="19"/>
        <v>56815.4</v>
      </c>
      <c r="CI41" s="31">
        <f t="shared" ca="1" si="19"/>
        <v>77844.19</v>
      </c>
      <c r="CJ41" s="31">
        <f t="shared" ca="1" si="19"/>
        <v>26490.74</v>
      </c>
      <c r="CK41" s="32">
        <f t="shared" ca="1" si="17"/>
        <v>1925.67</v>
      </c>
      <c r="CL41" s="32">
        <f t="shared" ca="1" si="17"/>
        <v>4596.74</v>
      </c>
      <c r="CM41" s="32">
        <f t="shared" ca="1" si="17"/>
        <v>1431.93</v>
      </c>
      <c r="CN41" s="32">
        <f t="shared" ca="1" si="17"/>
        <v>1236.3</v>
      </c>
      <c r="CO41" s="32">
        <f t="shared" ca="1" si="17"/>
        <v>651.69000000000005</v>
      </c>
      <c r="CP41" s="32">
        <f t="shared" ca="1" si="17"/>
        <v>2199.79</v>
      </c>
      <c r="CQ41" s="32">
        <f t="shared" ca="1" si="17"/>
        <v>1897.25</v>
      </c>
      <c r="CR41" s="32">
        <f t="shared" ca="1" si="17"/>
        <v>3665.78</v>
      </c>
      <c r="CS41" s="32">
        <f t="shared" ca="1" si="17"/>
        <v>3863.21</v>
      </c>
      <c r="CT41" s="32">
        <f t="shared" ca="1" si="17"/>
        <v>2272.62</v>
      </c>
      <c r="CU41" s="32">
        <f t="shared" ca="1" si="17"/>
        <v>3113.77</v>
      </c>
      <c r="CV41" s="32">
        <f t="shared" ca="1" si="17"/>
        <v>1059.6300000000001</v>
      </c>
      <c r="CW41" s="31">
        <f t="shared" ca="1" si="18"/>
        <v>49585.939999999995</v>
      </c>
      <c r="CX41" s="31">
        <f t="shared" ca="1" si="18"/>
        <v>118366.17000000001</v>
      </c>
      <c r="CY41" s="31">
        <f t="shared" ca="1" si="18"/>
        <v>36872.120000000003</v>
      </c>
      <c r="CZ41" s="31">
        <f t="shared" ca="1" si="18"/>
        <v>27044.11</v>
      </c>
      <c r="DA41" s="31">
        <f t="shared" ca="1" si="18"/>
        <v>14255.64</v>
      </c>
      <c r="DB41" s="31">
        <f t="shared" ca="1" si="18"/>
        <v>48120.34</v>
      </c>
      <c r="DC41" s="31">
        <f t="shared" ca="1" si="18"/>
        <v>32134.710000000003</v>
      </c>
      <c r="DD41" s="31">
        <f t="shared" ca="1" si="18"/>
        <v>62089.17</v>
      </c>
      <c r="DE41" s="31">
        <f t="shared" ca="1" si="18"/>
        <v>65433.120000000003</v>
      </c>
      <c r="DF41" s="31">
        <f t="shared" ca="1" si="18"/>
        <v>43747.860000000008</v>
      </c>
      <c r="DG41" s="31">
        <f t="shared" ca="1" si="18"/>
        <v>59940.020000000004</v>
      </c>
      <c r="DH41" s="31">
        <f t="shared" ca="1" si="18"/>
        <v>20397.870000000006</v>
      </c>
      <c r="DI41" s="32">
        <f t="shared" ref="DI41:DT62" ca="1" si="21">ROUND(CW41*5%,2)</f>
        <v>2479.3000000000002</v>
      </c>
      <c r="DJ41" s="32">
        <f t="shared" ca="1" si="21"/>
        <v>5918.31</v>
      </c>
      <c r="DK41" s="32">
        <f t="shared" ca="1" si="21"/>
        <v>1843.61</v>
      </c>
      <c r="DL41" s="32">
        <f t="shared" ca="1" si="21"/>
        <v>1352.21</v>
      </c>
      <c r="DM41" s="32">
        <f t="shared" ca="1" si="21"/>
        <v>712.78</v>
      </c>
      <c r="DN41" s="32">
        <f t="shared" ca="1" si="21"/>
        <v>2406.02</v>
      </c>
      <c r="DO41" s="32">
        <f t="shared" ca="1" si="21"/>
        <v>1606.74</v>
      </c>
      <c r="DP41" s="32">
        <f t="shared" ca="1" si="21"/>
        <v>3104.46</v>
      </c>
      <c r="DQ41" s="32">
        <f t="shared" ca="1" si="21"/>
        <v>3271.66</v>
      </c>
      <c r="DR41" s="32">
        <f t="shared" ca="1" si="21"/>
        <v>2187.39</v>
      </c>
      <c r="DS41" s="32">
        <f t="shared" ca="1" si="21"/>
        <v>2997</v>
      </c>
      <c r="DT41" s="32">
        <f t="shared" ca="1" si="21"/>
        <v>1019.89</v>
      </c>
      <c r="DU41" s="31">
        <f t="shared" ref="DU41:EF62" ca="1" si="22">ROUND(CW41*DU$3,2)</f>
        <v>13502.61</v>
      </c>
      <c r="DV41" s="31">
        <f t="shared" ca="1" si="22"/>
        <v>31955.5</v>
      </c>
      <c r="DW41" s="31">
        <f t="shared" ca="1" si="22"/>
        <v>9876.64</v>
      </c>
      <c r="DX41" s="31">
        <f t="shared" ca="1" si="22"/>
        <v>7180.92</v>
      </c>
      <c r="DY41" s="31">
        <f t="shared" ca="1" si="22"/>
        <v>3753.03</v>
      </c>
      <c r="DZ41" s="31">
        <f t="shared" ca="1" si="22"/>
        <v>12556.06</v>
      </c>
      <c r="EA41" s="31">
        <f t="shared" ca="1" si="22"/>
        <v>8312.2900000000009</v>
      </c>
      <c r="EB41" s="31">
        <f t="shared" ca="1" si="22"/>
        <v>15915.6</v>
      </c>
      <c r="EC41" s="31">
        <f t="shared" ca="1" si="22"/>
        <v>16619.939999999999</v>
      </c>
      <c r="ED41" s="31">
        <f t="shared" ca="1" si="22"/>
        <v>11013.03</v>
      </c>
      <c r="EE41" s="31">
        <f t="shared" ca="1" si="22"/>
        <v>14949.22</v>
      </c>
      <c r="EF41" s="31">
        <f t="shared" ca="1" si="22"/>
        <v>5041.1899999999996</v>
      </c>
      <c r="EG41" s="32">
        <f t="shared" ref="EG41:ER62" ca="1" si="23">CW41+DI41+DU41</f>
        <v>65567.850000000006</v>
      </c>
      <c r="EH41" s="32">
        <f t="shared" ca="1" si="23"/>
        <v>156239.98000000001</v>
      </c>
      <c r="EI41" s="32">
        <f t="shared" ca="1" si="23"/>
        <v>48592.37</v>
      </c>
      <c r="EJ41" s="32">
        <f t="shared" ca="1" si="23"/>
        <v>35577.24</v>
      </c>
      <c r="EK41" s="32">
        <f t="shared" ca="1" si="23"/>
        <v>18721.45</v>
      </c>
      <c r="EL41" s="32">
        <f t="shared" ca="1" si="23"/>
        <v>63082.419999999991</v>
      </c>
      <c r="EM41" s="32">
        <f t="shared" ca="1" si="23"/>
        <v>42053.740000000005</v>
      </c>
      <c r="EN41" s="32">
        <f t="shared" ca="1" si="23"/>
        <v>81109.23</v>
      </c>
      <c r="EO41" s="32">
        <f t="shared" ca="1" si="23"/>
        <v>85324.72</v>
      </c>
      <c r="EP41" s="32">
        <f t="shared" ca="1" si="23"/>
        <v>56948.280000000006</v>
      </c>
      <c r="EQ41" s="32">
        <f t="shared" ca="1" si="23"/>
        <v>77886.240000000005</v>
      </c>
      <c r="ER41" s="32">
        <f t="shared" ca="1" si="23"/>
        <v>26458.950000000004</v>
      </c>
    </row>
    <row r="42" spans="1:148" x14ac:dyDescent="0.25">
      <c r="A42" t="s">
        <v>450</v>
      </c>
      <c r="B42" s="1" t="s">
        <v>71</v>
      </c>
      <c r="C42" t="str">
        <f t="shared" ca="1" si="1"/>
        <v>CRS3</v>
      </c>
      <c r="D42" t="str">
        <f t="shared" ca="1" si="2"/>
        <v>Crossfield Energy Centre #3</v>
      </c>
      <c r="E42" s="51">
        <v>6043.4045179000004</v>
      </c>
      <c r="F42" s="51">
        <v>9211.6795832999996</v>
      </c>
      <c r="G42" s="51">
        <v>10969.9643677</v>
      </c>
      <c r="H42" s="51">
        <v>6316.5886639</v>
      </c>
      <c r="I42" s="51">
        <v>4408.8535179999999</v>
      </c>
      <c r="J42" s="51">
        <v>3188.356397</v>
      </c>
      <c r="K42" s="51">
        <v>4960.2592338000004</v>
      </c>
      <c r="L42" s="51">
        <v>6283.3573632999996</v>
      </c>
      <c r="M42" s="51">
        <v>13702.186890000001</v>
      </c>
      <c r="N42" s="51">
        <v>5870.6851028000001</v>
      </c>
      <c r="O42" s="51">
        <v>7041.1990738000004</v>
      </c>
      <c r="P42" s="51">
        <v>5872.8226592000001</v>
      </c>
      <c r="Q42" s="32">
        <v>1354961.96</v>
      </c>
      <c r="R42" s="32">
        <v>2734603</v>
      </c>
      <c r="S42" s="32">
        <v>882823.76</v>
      </c>
      <c r="T42" s="32">
        <v>837247.1</v>
      </c>
      <c r="U42" s="32">
        <v>344756.91</v>
      </c>
      <c r="V42" s="32">
        <v>1433036.24</v>
      </c>
      <c r="W42" s="32">
        <v>1200642.08</v>
      </c>
      <c r="X42" s="32">
        <v>2155012.11</v>
      </c>
      <c r="Y42" s="32">
        <v>2459465.7400000002</v>
      </c>
      <c r="Z42" s="32">
        <v>1383230.52</v>
      </c>
      <c r="AA42" s="32">
        <v>2185921.88</v>
      </c>
      <c r="AB42" s="32">
        <v>769690.78</v>
      </c>
      <c r="AC42" s="2">
        <v>0.08</v>
      </c>
      <c r="AD42" s="2">
        <v>0.08</v>
      </c>
      <c r="AE42" s="2">
        <v>0.08</v>
      </c>
      <c r="AF42" s="2">
        <v>0.08</v>
      </c>
      <c r="AG42" s="2">
        <v>0.08</v>
      </c>
      <c r="AH42" s="2">
        <v>0.08</v>
      </c>
      <c r="AI42" s="2">
        <v>1.38</v>
      </c>
      <c r="AJ42" s="2">
        <v>1.38</v>
      </c>
      <c r="AK42" s="2">
        <v>1.38</v>
      </c>
      <c r="AL42" s="2">
        <v>1.38</v>
      </c>
      <c r="AM42" s="2">
        <v>1.38</v>
      </c>
      <c r="AN42" s="2">
        <v>1.38</v>
      </c>
      <c r="AO42" s="33">
        <v>1083.97</v>
      </c>
      <c r="AP42" s="33">
        <v>2187.6799999999998</v>
      </c>
      <c r="AQ42" s="33">
        <v>706.26</v>
      </c>
      <c r="AR42" s="33">
        <v>669.8</v>
      </c>
      <c r="AS42" s="33">
        <v>275.81</v>
      </c>
      <c r="AT42" s="33">
        <v>1146.43</v>
      </c>
      <c r="AU42" s="33">
        <v>16568.86</v>
      </c>
      <c r="AV42" s="33">
        <v>29739.17</v>
      </c>
      <c r="AW42" s="33">
        <v>33940.629999999997</v>
      </c>
      <c r="AX42" s="33">
        <v>19088.580000000002</v>
      </c>
      <c r="AY42" s="33">
        <v>30165.72</v>
      </c>
      <c r="AZ42" s="33">
        <v>10621.73</v>
      </c>
      <c r="BA42" s="31">
        <f t="shared" si="15"/>
        <v>-541.98</v>
      </c>
      <c r="BB42" s="31">
        <f t="shared" si="15"/>
        <v>-1093.8399999999999</v>
      </c>
      <c r="BC42" s="31">
        <f t="shared" si="15"/>
        <v>-353.13</v>
      </c>
      <c r="BD42" s="31">
        <f t="shared" ref="BD42:BL70" si="24">ROUND(T42*BD$3,2)</f>
        <v>4856.03</v>
      </c>
      <c r="BE42" s="31">
        <f t="shared" si="24"/>
        <v>1999.59</v>
      </c>
      <c r="BF42" s="31">
        <f t="shared" si="24"/>
        <v>8311.61</v>
      </c>
      <c r="BG42" s="31">
        <f t="shared" si="24"/>
        <v>840.45</v>
      </c>
      <c r="BH42" s="31">
        <f t="shared" si="24"/>
        <v>1508.51</v>
      </c>
      <c r="BI42" s="31">
        <f t="shared" si="24"/>
        <v>1721.63</v>
      </c>
      <c r="BJ42" s="31">
        <f t="shared" si="24"/>
        <v>-4149.6899999999996</v>
      </c>
      <c r="BK42" s="31">
        <f t="shared" si="24"/>
        <v>-6557.77</v>
      </c>
      <c r="BL42" s="31">
        <f t="shared" si="24"/>
        <v>-2309.0700000000002</v>
      </c>
      <c r="BM42" s="6">
        <f t="shared" ca="1" si="16"/>
        <v>0.04</v>
      </c>
      <c r="BN42" s="6">
        <f t="shared" ca="1" si="16"/>
        <v>0.04</v>
      </c>
      <c r="BO42" s="6">
        <f t="shared" ca="1" si="16"/>
        <v>0.04</v>
      </c>
      <c r="BP42" s="6">
        <f t="shared" ref="BM42:BX62" ca="1" si="25">VLOOKUP($C42,LossFactorLookup,3,FALSE)</f>
        <v>0.04</v>
      </c>
      <c r="BQ42" s="6">
        <f t="shared" ca="1" si="25"/>
        <v>0.04</v>
      </c>
      <c r="BR42" s="6">
        <f t="shared" ca="1" si="25"/>
        <v>0.04</v>
      </c>
      <c r="BS42" s="6">
        <f t="shared" ca="1" si="25"/>
        <v>0.04</v>
      </c>
      <c r="BT42" s="6">
        <f t="shared" ca="1" si="25"/>
        <v>0.04</v>
      </c>
      <c r="BU42" s="6">
        <f t="shared" ca="1" si="25"/>
        <v>0.04</v>
      </c>
      <c r="BV42" s="6">
        <f t="shared" ca="1" si="25"/>
        <v>0.04</v>
      </c>
      <c r="BW42" s="6">
        <f t="shared" ca="1" si="25"/>
        <v>0.04</v>
      </c>
      <c r="BX42" s="6">
        <f t="shared" ca="1" si="25"/>
        <v>0.04</v>
      </c>
      <c r="BY42" s="31">
        <f t="shared" ca="1" si="20"/>
        <v>54198.48</v>
      </c>
      <c r="BZ42" s="31">
        <f t="shared" ca="1" si="20"/>
        <v>109384.12</v>
      </c>
      <c r="CA42" s="31">
        <f t="shared" ca="1" si="20"/>
        <v>35312.949999999997</v>
      </c>
      <c r="CB42" s="31">
        <f t="shared" ca="1" si="19"/>
        <v>33489.879999999997</v>
      </c>
      <c r="CC42" s="31">
        <f t="shared" ca="1" si="19"/>
        <v>13790.28</v>
      </c>
      <c r="CD42" s="31">
        <f t="shared" ca="1" si="19"/>
        <v>57321.45</v>
      </c>
      <c r="CE42" s="31">
        <f t="shared" ca="1" si="19"/>
        <v>48025.68</v>
      </c>
      <c r="CF42" s="31">
        <f t="shared" ca="1" si="19"/>
        <v>86200.48</v>
      </c>
      <c r="CG42" s="31">
        <f t="shared" ca="1" si="19"/>
        <v>98378.63</v>
      </c>
      <c r="CH42" s="31">
        <f t="shared" ca="1" si="19"/>
        <v>55329.22</v>
      </c>
      <c r="CI42" s="31">
        <f t="shared" ca="1" si="19"/>
        <v>87436.88</v>
      </c>
      <c r="CJ42" s="31">
        <f t="shared" ca="1" si="19"/>
        <v>30787.63</v>
      </c>
      <c r="CK42" s="32">
        <f t="shared" ca="1" si="17"/>
        <v>2167.94</v>
      </c>
      <c r="CL42" s="32">
        <f t="shared" ca="1" si="17"/>
        <v>4375.3599999999997</v>
      </c>
      <c r="CM42" s="32">
        <f t="shared" ca="1" si="17"/>
        <v>1412.52</v>
      </c>
      <c r="CN42" s="32">
        <f t="shared" ref="CN42:CV70" ca="1" si="26">ROUND(T42*$CV$3,2)</f>
        <v>1339.6</v>
      </c>
      <c r="CO42" s="32">
        <f t="shared" ca="1" si="26"/>
        <v>551.61</v>
      </c>
      <c r="CP42" s="32">
        <f t="shared" ca="1" si="26"/>
        <v>2292.86</v>
      </c>
      <c r="CQ42" s="32">
        <f t="shared" ca="1" si="26"/>
        <v>1921.03</v>
      </c>
      <c r="CR42" s="32">
        <f t="shared" ca="1" si="26"/>
        <v>3448.02</v>
      </c>
      <c r="CS42" s="32">
        <f t="shared" ca="1" si="26"/>
        <v>3935.15</v>
      </c>
      <c r="CT42" s="32">
        <f t="shared" ca="1" si="26"/>
        <v>2213.17</v>
      </c>
      <c r="CU42" s="32">
        <f t="shared" ca="1" si="26"/>
        <v>3497.48</v>
      </c>
      <c r="CV42" s="32">
        <f t="shared" ca="1" si="26"/>
        <v>1231.51</v>
      </c>
      <c r="CW42" s="31">
        <f t="shared" ca="1" si="18"/>
        <v>55824.430000000008</v>
      </c>
      <c r="CX42" s="31">
        <f t="shared" ca="1" si="18"/>
        <v>112665.64</v>
      </c>
      <c r="CY42" s="31">
        <f t="shared" ca="1" si="18"/>
        <v>36372.339999999989</v>
      </c>
      <c r="CZ42" s="31">
        <f t="shared" ca="1" si="18"/>
        <v>29303.649999999994</v>
      </c>
      <c r="DA42" s="31">
        <f t="shared" ca="1" si="18"/>
        <v>12066.490000000002</v>
      </c>
      <c r="DB42" s="31">
        <f t="shared" ca="1" si="18"/>
        <v>50156.27</v>
      </c>
      <c r="DC42" s="31">
        <f t="shared" ca="1" si="18"/>
        <v>32537.399999999998</v>
      </c>
      <c r="DD42" s="31">
        <f t="shared" ca="1" si="18"/>
        <v>58400.82</v>
      </c>
      <c r="DE42" s="31">
        <f t="shared" ca="1" si="18"/>
        <v>66651.51999999999</v>
      </c>
      <c r="DF42" s="31">
        <f t="shared" ca="1" si="18"/>
        <v>42603.5</v>
      </c>
      <c r="DG42" s="31">
        <f t="shared" ca="1" si="18"/>
        <v>67326.41</v>
      </c>
      <c r="DH42" s="31">
        <f t="shared" ca="1" si="18"/>
        <v>23706.48</v>
      </c>
      <c r="DI42" s="32">
        <f t="shared" ca="1" si="21"/>
        <v>2791.22</v>
      </c>
      <c r="DJ42" s="32">
        <f t="shared" ca="1" si="21"/>
        <v>5633.28</v>
      </c>
      <c r="DK42" s="32">
        <f t="shared" ca="1" si="21"/>
        <v>1818.62</v>
      </c>
      <c r="DL42" s="32">
        <f t="shared" ca="1" si="21"/>
        <v>1465.18</v>
      </c>
      <c r="DM42" s="32">
        <f t="shared" ca="1" si="21"/>
        <v>603.32000000000005</v>
      </c>
      <c r="DN42" s="32">
        <f t="shared" ca="1" si="21"/>
        <v>2507.81</v>
      </c>
      <c r="DO42" s="32">
        <f t="shared" ca="1" si="21"/>
        <v>1626.87</v>
      </c>
      <c r="DP42" s="32">
        <f t="shared" ca="1" si="21"/>
        <v>2920.04</v>
      </c>
      <c r="DQ42" s="32">
        <f t="shared" ca="1" si="21"/>
        <v>3332.58</v>
      </c>
      <c r="DR42" s="32">
        <f t="shared" ca="1" si="21"/>
        <v>2130.1799999999998</v>
      </c>
      <c r="DS42" s="32">
        <f t="shared" ca="1" si="21"/>
        <v>3366.32</v>
      </c>
      <c r="DT42" s="32">
        <f t="shared" ca="1" si="21"/>
        <v>1185.32</v>
      </c>
      <c r="DU42" s="31">
        <f t="shared" ca="1" si="22"/>
        <v>15201.39</v>
      </c>
      <c r="DV42" s="31">
        <f t="shared" ca="1" si="22"/>
        <v>30416.52</v>
      </c>
      <c r="DW42" s="31">
        <f t="shared" ca="1" si="22"/>
        <v>9742.77</v>
      </c>
      <c r="DX42" s="31">
        <f t="shared" ca="1" si="22"/>
        <v>7780.89</v>
      </c>
      <c r="DY42" s="31">
        <f t="shared" ca="1" si="22"/>
        <v>3176.7</v>
      </c>
      <c r="DZ42" s="31">
        <f t="shared" ca="1" si="22"/>
        <v>13087.3</v>
      </c>
      <c r="EA42" s="31">
        <f t="shared" ca="1" si="22"/>
        <v>8416.4599999999991</v>
      </c>
      <c r="EB42" s="31">
        <f t="shared" ca="1" si="22"/>
        <v>14970.15</v>
      </c>
      <c r="EC42" s="31">
        <f t="shared" ca="1" si="22"/>
        <v>16929.419999999998</v>
      </c>
      <c r="ED42" s="31">
        <f t="shared" ca="1" si="22"/>
        <v>10724.95</v>
      </c>
      <c r="EE42" s="31">
        <f t="shared" ca="1" si="22"/>
        <v>16791.41</v>
      </c>
      <c r="EF42" s="31">
        <f t="shared" ca="1" si="22"/>
        <v>5858.89</v>
      </c>
      <c r="EG42" s="32">
        <f t="shared" ca="1" si="23"/>
        <v>73817.040000000008</v>
      </c>
      <c r="EH42" s="32">
        <f t="shared" ca="1" si="23"/>
        <v>148715.44</v>
      </c>
      <c r="EI42" s="32">
        <f t="shared" ca="1" si="23"/>
        <v>47933.729999999996</v>
      </c>
      <c r="EJ42" s="32">
        <f t="shared" ca="1" si="23"/>
        <v>38549.719999999994</v>
      </c>
      <c r="EK42" s="32">
        <f t="shared" ca="1" si="23"/>
        <v>15846.510000000002</v>
      </c>
      <c r="EL42" s="32">
        <f t="shared" ca="1" si="23"/>
        <v>65751.37999999999</v>
      </c>
      <c r="EM42" s="32">
        <f t="shared" ca="1" si="23"/>
        <v>42580.729999999996</v>
      </c>
      <c r="EN42" s="32">
        <f t="shared" ca="1" si="23"/>
        <v>76291.009999999995</v>
      </c>
      <c r="EO42" s="32">
        <f t="shared" ca="1" si="23"/>
        <v>86913.51999999999</v>
      </c>
      <c r="EP42" s="32">
        <f t="shared" ca="1" si="23"/>
        <v>55458.630000000005</v>
      </c>
      <c r="EQ42" s="32">
        <f t="shared" ca="1" si="23"/>
        <v>87484.140000000014</v>
      </c>
      <c r="ER42" s="32">
        <f t="shared" ca="1" si="23"/>
        <v>30750.69</v>
      </c>
    </row>
    <row r="43" spans="1:148" x14ac:dyDescent="0.25">
      <c r="A43" t="s">
        <v>517</v>
      </c>
      <c r="B43" s="1" t="s">
        <v>55</v>
      </c>
      <c r="C43" t="str">
        <f t="shared" ca="1" si="1"/>
        <v>CRWD</v>
      </c>
      <c r="D43" t="str">
        <f t="shared" ca="1" si="2"/>
        <v>Cowley Ridge Phase 2 Wind Facility</v>
      </c>
      <c r="E43" s="51">
        <v>2347.878858</v>
      </c>
      <c r="F43" s="51">
        <v>1950.3999630000001</v>
      </c>
      <c r="G43" s="51">
        <v>1969.2402480000001</v>
      </c>
      <c r="H43" s="51">
        <v>2314.5729459999998</v>
      </c>
      <c r="I43" s="51">
        <v>1605.882437</v>
      </c>
      <c r="J43" s="51">
        <v>1472.5936770000001</v>
      </c>
      <c r="K43" s="51">
        <v>0</v>
      </c>
      <c r="L43" s="51">
        <v>0</v>
      </c>
      <c r="M43" s="51">
        <v>13.960929</v>
      </c>
      <c r="N43" s="51">
        <v>223.690653</v>
      </c>
      <c r="O43" s="51">
        <v>425.42111899999998</v>
      </c>
      <c r="P43" s="51">
        <v>536.15833999999995</v>
      </c>
      <c r="Q43" s="32">
        <v>102574.87</v>
      </c>
      <c r="R43" s="32">
        <v>86799.03</v>
      </c>
      <c r="S43" s="32">
        <v>62556.84</v>
      </c>
      <c r="T43" s="32">
        <v>106426.74</v>
      </c>
      <c r="U43" s="32">
        <v>37035.99</v>
      </c>
      <c r="V43" s="32">
        <v>90535.94</v>
      </c>
      <c r="W43" s="32">
        <v>0</v>
      </c>
      <c r="X43" s="32">
        <v>0</v>
      </c>
      <c r="Y43" s="32">
        <v>387.13</v>
      </c>
      <c r="Z43" s="32">
        <v>7001.91</v>
      </c>
      <c r="AA43" s="32">
        <v>36418.959999999999</v>
      </c>
      <c r="AB43" s="32">
        <v>20123.12</v>
      </c>
      <c r="AC43" s="2">
        <v>2.42</v>
      </c>
      <c r="AD43" s="2">
        <v>2.42</v>
      </c>
      <c r="AE43" s="2">
        <v>2.42</v>
      </c>
      <c r="AF43" s="2">
        <v>2.42</v>
      </c>
      <c r="AG43" s="2">
        <v>2.42</v>
      </c>
      <c r="AH43" s="2">
        <v>2.42</v>
      </c>
      <c r="AI43" s="2">
        <v>3.85</v>
      </c>
      <c r="AJ43" s="2">
        <v>3.85</v>
      </c>
      <c r="AK43" s="2">
        <v>3.85</v>
      </c>
      <c r="AL43" s="2">
        <v>3.85</v>
      </c>
      <c r="AM43" s="2">
        <v>3.85</v>
      </c>
      <c r="AN43" s="2">
        <v>3.85</v>
      </c>
      <c r="AO43" s="33">
        <v>2482.31</v>
      </c>
      <c r="AP43" s="33">
        <v>2100.54</v>
      </c>
      <c r="AQ43" s="33">
        <v>1513.88</v>
      </c>
      <c r="AR43" s="33">
        <v>2575.5300000000002</v>
      </c>
      <c r="AS43" s="33">
        <v>896.27</v>
      </c>
      <c r="AT43" s="33">
        <v>2190.9699999999998</v>
      </c>
      <c r="AU43" s="33">
        <v>0</v>
      </c>
      <c r="AV43" s="33">
        <v>0</v>
      </c>
      <c r="AW43" s="33">
        <v>14.9</v>
      </c>
      <c r="AX43" s="33">
        <v>269.57</v>
      </c>
      <c r="AY43" s="33">
        <v>1402.13</v>
      </c>
      <c r="AZ43" s="33">
        <v>774.74</v>
      </c>
      <c r="BA43" s="31">
        <f t="shared" ref="BA43:BF99" si="27">ROUND(Q43*BA$3,2)</f>
        <v>-41.03</v>
      </c>
      <c r="BB43" s="31">
        <f t="shared" si="27"/>
        <v>-34.72</v>
      </c>
      <c r="BC43" s="31">
        <f t="shared" si="27"/>
        <v>-25.02</v>
      </c>
      <c r="BD43" s="31">
        <f t="shared" si="24"/>
        <v>617.28</v>
      </c>
      <c r="BE43" s="31">
        <f t="shared" si="24"/>
        <v>214.81</v>
      </c>
      <c r="BF43" s="31">
        <f t="shared" si="24"/>
        <v>525.11</v>
      </c>
      <c r="BG43" s="31">
        <f t="shared" si="24"/>
        <v>0</v>
      </c>
      <c r="BH43" s="31">
        <f t="shared" si="24"/>
        <v>0</v>
      </c>
      <c r="BI43" s="31">
        <f t="shared" si="24"/>
        <v>0.27</v>
      </c>
      <c r="BJ43" s="31">
        <f t="shared" si="24"/>
        <v>-21.01</v>
      </c>
      <c r="BK43" s="31">
        <f t="shared" si="24"/>
        <v>-109.26</v>
      </c>
      <c r="BL43" s="31">
        <f t="shared" si="24"/>
        <v>-60.37</v>
      </c>
      <c r="BM43" s="6">
        <f t="shared" ca="1" si="25"/>
        <v>0.12</v>
      </c>
      <c r="BN43" s="6">
        <f t="shared" ca="1" si="25"/>
        <v>0.12</v>
      </c>
      <c r="BO43" s="6">
        <f t="shared" ca="1" si="25"/>
        <v>0.12</v>
      </c>
      <c r="BP43" s="6">
        <f t="shared" ca="1" si="25"/>
        <v>0.12</v>
      </c>
      <c r="BQ43" s="6">
        <f t="shared" ca="1" si="25"/>
        <v>0.12</v>
      </c>
      <c r="BR43" s="6">
        <f t="shared" ca="1" si="25"/>
        <v>0.12</v>
      </c>
      <c r="BS43" s="6">
        <f t="shared" ca="1" si="25"/>
        <v>0.12</v>
      </c>
      <c r="BT43" s="6">
        <f t="shared" ca="1" si="25"/>
        <v>0.12</v>
      </c>
      <c r="BU43" s="6">
        <f t="shared" ca="1" si="25"/>
        <v>0.12</v>
      </c>
      <c r="BV43" s="6">
        <f t="shared" ca="1" si="25"/>
        <v>0.12</v>
      </c>
      <c r="BW43" s="6">
        <f t="shared" ca="1" si="25"/>
        <v>0.12</v>
      </c>
      <c r="BX43" s="6">
        <f t="shared" ca="1" si="25"/>
        <v>0.12</v>
      </c>
      <c r="BY43" s="31">
        <f t="shared" ca="1" si="20"/>
        <v>12308.98</v>
      </c>
      <c r="BZ43" s="31">
        <f t="shared" ca="1" si="20"/>
        <v>10415.879999999999</v>
      </c>
      <c r="CA43" s="31">
        <f t="shared" ca="1" si="20"/>
        <v>7506.82</v>
      </c>
      <c r="CB43" s="31">
        <f t="shared" ca="1" si="19"/>
        <v>12771.21</v>
      </c>
      <c r="CC43" s="31">
        <f t="shared" ca="1" si="19"/>
        <v>4444.32</v>
      </c>
      <c r="CD43" s="31">
        <f t="shared" ca="1" si="19"/>
        <v>10864.31</v>
      </c>
      <c r="CE43" s="31">
        <f t="shared" ca="1" si="19"/>
        <v>0</v>
      </c>
      <c r="CF43" s="31">
        <f t="shared" ca="1" si="19"/>
        <v>0</v>
      </c>
      <c r="CG43" s="31">
        <f t="shared" ca="1" si="19"/>
        <v>46.46</v>
      </c>
      <c r="CH43" s="31">
        <f t="shared" ca="1" si="19"/>
        <v>840.23</v>
      </c>
      <c r="CI43" s="31">
        <f t="shared" ca="1" si="19"/>
        <v>4370.28</v>
      </c>
      <c r="CJ43" s="31">
        <f t="shared" ca="1" si="19"/>
        <v>2414.77</v>
      </c>
      <c r="CK43" s="32">
        <f t="shared" ref="CK43:CP99" ca="1" si="28">ROUND(Q43*$CV$3,2)</f>
        <v>164.12</v>
      </c>
      <c r="CL43" s="32">
        <f t="shared" ca="1" si="28"/>
        <v>138.88</v>
      </c>
      <c r="CM43" s="32">
        <f t="shared" ca="1" si="28"/>
        <v>100.09</v>
      </c>
      <c r="CN43" s="32">
        <f t="shared" ca="1" si="26"/>
        <v>170.28</v>
      </c>
      <c r="CO43" s="32">
        <f t="shared" ca="1" si="26"/>
        <v>59.26</v>
      </c>
      <c r="CP43" s="32">
        <f t="shared" ca="1" si="26"/>
        <v>144.86000000000001</v>
      </c>
      <c r="CQ43" s="32">
        <f t="shared" ca="1" si="26"/>
        <v>0</v>
      </c>
      <c r="CR43" s="32">
        <f t="shared" ca="1" si="26"/>
        <v>0</v>
      </c>
      <c r="CS43" s="32">
        <f t="shared" ca="1" si="26"/>
        <v>0.62</v>
      </c>
      <c r="CT43" s="32">
        <f t="shared" ca="1" si="26"/>
        <v>11.2</v>
      </c>
      <c r="CU43" s="32">
        <f t="shared" ca="1" si="26"/>
        <v>58.27</v>
      </c>
      <c r="CV43" s="32">
        <f t="shared" ca="1" si="26"/>
        <v>32.200000000000003</v>
      </c>
      <c r="CW43" s="31">
        <f t="shared" ca="1" si="18"/>
        <v>10031.820000000002</v>
      </c>
      <c r="CX43" s="31">
        <f t="shared" ca="1" si="18"/>
        <v>8488.9399999999969</v>
      </c>
      <c r="CY43" s="31">
        <f t="shared" ca="1" si="18"/>
        <v>6118.05</v>
      </c>
      <c r="CZ43" s="31">
        <f t="shared" ca="1" si="18"/>
        <v>9748.6799999999985</v>
      </c>
      <c r="DA43" s="31">
        <f t="shared" ca="1" si="18"/>
        <v>3392.5</v>
      </c>
      <c r="DB43" s="31">
        <f t="shared" ca="1" si="18"/>
        <v>8293.09</v>
      </c>
      <c r="DC43" s="31">
        <f t="shared" ca="1" si="18"/>
        <v>0</v>
      </c>
      <c r="DD43" s="31">
        <f t="shared" ca="1" si="18"/>
        <v>0</v>
      </c>
      <c r="DE43" s="31">
        <f t="shared" ca="1" si="18"/>
        <v>31.91</v>
      </c>
      <c r="DF43" s="31">
        <f t="shared" ca="1" si="18"/>
        <v>602.87000000000012</v>
      </c>
      <c r="DG43" s="31">
        <f t="shared" ca="1" si="18"/>
        <v>3135.6800000000003</v>
      </c>
      <c r="DH43" s="31">
        <f t="shared" ca="1" si="18"/>
        <v>1732.5999999999997</v>
      </c>
      <c r="DI43" s="32">
        <f t="shared" ca="1" si="21"/>
        <v>501.59</v>
      </c>
      <c r="DJ43" s="32">
        <f t="shared" ca="1" si="21"/>
        <v>424.45</v>
      </c>
      <c r="DK43" s="32">
        <f t="shared" ca="1" si="21"/>
        <v>305.89999999999998</v>
      </c>
      <c r="DL43" s="32">
        <f t="shared" ca="1" si="21"/>
        <v>487.43</v>
      </c>
      <c r="DM43" s="32">
        <f t="shared" ca="1" si="21"/>
        <v>169.63</v>
      </c>
      <c r="DN43" s="32">
        <f t="shared" ca="1" si="21"/>
        <v>414.65</v>
      </c>
      <c r="DO43" s="32">
        <f t="shared" ca="1" si="21"/>
        <v>0</v>
      </c>
      <c r="DP43" s="32">
        <f t="shared" ca="1" si="21"/>
        <v>0</v>
      </c>
      <c r="DQ43" s="32">
        <f t="shared" ca="1" si="21"/>
        <v>1.6</v>
      </c>
      <c r="DR43" s="32">
        <f t="shared" ca="1" si="21"/>
        <v>30.14</v>
      </c>
      <c r="DS43" s="32">
        <f t="shared" ca="1" si="21"/>
        <v>156.78</v>
      </c>
      <c r="DT43" s="32">
        <f t="shared" ca="1" si="21"/>
        <v>86.63</v>
      </c>
      <c r="DU43" s="31">
        <f t="shared" ca="1" si="22"/>
        <v>2731.74</v>
      </c>
      <c r="DV43" s="31">
        <f t="shared" ca="1" si="22"/>
        <v>2291.77</v>
      </c>
      <c r="DW43" s="31">
        <f t="shared" ca="1" si="22"/>
        <v>1638.79</v>
      </c>
      <c r="DX43" s="31">
        <f t="shared" ca="1" si="22"/>
        <v>2588.5300000000002</v>
      </c>
      <c r="DY43" s="31">
        <f t="shared" ca="1" si="22"/>
        <v>893.13</v>
      </c>
      <c r="DZ43" s="31">
        <f t="shared" ca="1" si="22"/>
        <v>2163.92</v>
      </c>
      <c r="EA43" s="31">
        <f t="shared" ca="1" si="22"/>
        <v>0</v>
      </c>
      <c r="EB43" s="31">
        <f t="shared" ca="1" si="22"/>
        <v>0</v>
      </c>
      <c r="EC43" s="31">
        <f t="shared" ca="1" si="22"/>
        <v>8.11</v>
      </c>
      <c r="ED43" s="31">
        <f t="shared" ca="1" si="22"/>
        <v>151.77000000000001</v>
      </c>
      <c r="EE43" s="31">
        <f t="shared" ca="1" si="22"/>
        <v>782.05</v>
      </c>
      <c r="EF43" s="31">
        <f t="shared" ca="1" si="22"/>
        <v>428.2</v>
      </c>
      <c r="EG43" s="32">
        <f t="shared" ca="1" si="23"/>
        <v>13265.150000000001</v>
      </c>
      <c r="EH43" s="32">
        <f t="shared" ca="1" si="23"/>
        <v>11205.159999999998</v>
      </c>
      <c r="EI43" s="32">
        <f t="shared" ca="1" si="23"/>
        <v>8062.74</v>
      </c>
      <c r="EJ43" s="32">
        <f t="shared" ca="1" si="23"/>
        <v>12824.64</v>
      </c>
      <c r="EK43" s="32">
        <f t="shared" ca="1" si="23"/>
        <v>4455.26</v>
      </c>
      <c r="EL43" s="32">
        <f t="shared" ca="1" si="23"/>
        <v>10871.66</v>
      </c>
      <c r="EM43" s="32">
        <f t="shared" ca="1" si="23"/>
        <v>0</v>
      </c>
      <c r="EN43" s="32">
        <f t="shared" ca="1" si="23"/>
        <v>0</v>
      </c>
      <c r="EO43" s="32">
        <f t="shared" ca="1" si="23"/>
        <v>41.62</v>
      </c>
      <c r="EP43" s="32">
        <f t="shared" ca="1" si="23"/>
        <v>784.78000000000009</v>
      </c>
      <c r="EQ43" s="32">
        <f t="shared" ca="1" si="23"/>
        <v>4074.51</v>
      </c>
      <c r="ER43" s="32">
        <f t="shared" ca="1" si="23"/>
        <v>2247.4299999999994</v>
      </c>
    </row>
    <row r="44" spans="1:148" x14ac:dyDescent="0.25">
      <c r="A44" t="s">
        <v>547</v>
      </c>
      <c r="B44" s="1" t="s">
        <v>372</v>
      </c>
      <c r="C44" t="str">
        <f t="shared" ca="1" si="1"/>
        <v>BCHIMP</v>
      </c>
      <c r="D44" t="str">
        <f t="shared" ca="1" si="2"/>
        <v>Alberta-BC Intertie - Import</v>
      </c>
      <c r="E44" s="51">
        <v>250</v>
      </c>
      <c r="I44" s="51">
        <v>10</v>
      </c>
      <c r="K44" s="51">
        <v>50</v>
      </c>
      <c r="M44" s="51">
        <v>160</v>
      </c>
      <c r="N44" s="51">
        <v>2218</v>
      </c>
      <c r="O44" s="51">
        <v>75</v>
      </c>
      <c r="P44" s="51">
        <v>60</v>
      </c>
      <c r="Q44" s="32">
        <v>12950.75</v>
      </c>
      <c r="R44" s="32"/>
      <c r="S44" s="32"/>
      <c r="T44" s="32"/>
      <c r="U44" s="32">
        <v>235.8</v>
      </c>
      <c r="V44" s="32"/>
      <c r="W44" s="32">
        <v>2713</v>
      </c>
      <c r="X44" s="32"/>
      <c r="Y44" s="32">
        <v>6213.2</v>
      </c>
      <c r="Z44" s="32">
        <v>65365.21</v>
      </c>
      <c r="AA44" s="32">
        <v>3065</v>
      </c>
      <c r="AB44" s="32">
        <v>1929.4</v>
      </c>
      <c r="AC44" s="2">
        <v>0.53</v>
      </c>
      <c r="AG44" s="2">
        <v>0.53</v>
      </c>
      <c r="AI44" s="2">
        <v>1.92</v>
      </c>
      <c r="AK44" s="2">
        <v>1.92</v>
      </c>
      <c r="AL44" s="2">
        <v>1.92</v>
      </c>
      <c r="AM44" s="2">
        <v>1.92</v>
      </c>
      <c r="AN44" s="2">
        <v>1.92</v>
      </c>
      <c r="AO44" s="33">
        <v>68.64</v>
      </c>
      <c r="AP44" s="33"/>
      <c r="AQ44" s="33"/>
      <c r="AR44" s="33"/>
      <c r="AS44" s="33">
        <v>1.25</v>
      </c>
      <c r="AT44" s="33"/>
      <c r="AU44" s="33">
        <v>52.09</v>
      </c>
      <c r="AV44" s="33"/>
      <c r="AW44" s="33">
        <v>119.29</v>
      </c>
      <c r="AX44" s="33">
        <v>1255.01</v>
      </c>
      <c r="AY44" s="33">
        <v>58.85</v>
      </c>
      <c r="AZ44" s="33">
        <v>37.04</v>
      </c>
      <c r="BA44" s="31">
        <f t="shared" si="27"/>
        <v>-5.18</v>
      </c>
      <c r="BB44" s="31">
        <f t="shared" si="27"/>
        <v>0</v>
      </c>
      <c r="BC44" s="31">
        <f t="shared" si="27"/>
        <v>0</v>
      </c>
      <c r="BD44" s="31">
        <f t="shared" si="24"/>
        <v>0</v>
      </c>
      <c r="BE44" s="31">
        <f t="shared" si="24"/>
        <v>1.37</v>
      </c>
      <c r="BF44" s="31">
        <f t="shared" si="24"/>
        <v>0</v>
      </c>
      <c r="BG44" s="31">
        <f t="shared" si="24"/>
        <v>1.9</v>
      </c>
      <c r="BH44" s="31">
        <f t="shared" si="24"/>
        <v>0</v>
      </c>
      <c r="BI44" s="31">
        <f t="shared" si="24"/>
        <v>4.3499999999999996</v>
      </c>
      <c r="BJ44" s="31">
        <f t="shared" si="24"/>
        <v>-196.1</v>
      </c>
      <c r="BK44" s="31">
        <f t="shared" si="24"/>
        <v>-9.1999999999999993</v>
      </c>
      <c r="BL44" s="31">
        <f t="shared" si="24"/>
        <v>-5.79</v>
      </c>
      <c r="BM44" s="6">
        <f t="shared" ca="1" si="25"/>
        <v>1.04E-2</v>
      </c>
      <c r="BN44" s="6">
        <f t="shared" ca="1" si="25"/>
        <v>1.04E-2</v>
      </c>
      <c r="BO44" s="6">
        <f t="shared" ca="1" si="25"/>
        <v>1.04E-2</v>
      </c>
      <c r="BP44" s="6">
        <f t="shared" ca="1" si="25"/>
        <v>1.04E-2</v>
      </c>
      <c r="BQ44" s="6">
        <f t="shared" ca="1" si="25"/>
        <v>1.04E-2</v>
      </c>
      <c r="BR44" s="6">
        <f t="shared" ca="1" si="25"/>
        <v>1.04E-2</v>
      </c>
      <c r="BS44" s="6">
        <f t="shared" ca="1" si="25"/>
        <v>1.04E-2</v>
      </c>
      <c r="BT44" s="6">
        <f t="shared" ca="1" si="25"/>
        <v>1.04E-2</v>
      </c>
      <c r="BU44" s="6">
        <f t="shared" ca="1" si="25"/>
        <v>1.04E-2</v>
      </c>
      <c r="BV44" s="6">
        <f t="shared" ca="1" si="25"/>
        <v>1.04E-2</v>
      </c>
      <c r="BW44" s="6">
        <f t="shared" ca="1" si="25"/>
        <v>1.04E-2</v>
      </c>
      <c r="BX44" s="6">
        <f t="shared" ca="1" si="25"/>
        <v>1.04E-2</v>
      </c>
      <c r="BY44" s="31">
        <f t="shared" ca="1" si="20"/>
        <v>134.69</v>
      </c>
      <c r="BZ44" s="31">
        <f t="shared" ca="1" si="20"/>
        <v>0</v>
      </c>
      <c r="CA44" s="31">
        <f t="shared" ca="1" si="20"/>
        <v>0</v>
      </c>
      <c r="CB44" s="31">
        <f t="shared" ca="1" si="19"/>
        <v>0</v>
      </c>
      <c r="CC44" s="31">
        <f t="shared" ca="1" si="19"/>
        <v>2.4500000000000002</v>
      </c>
      <c r="CD44" s="31">
        <f t="shared" ca="1" si="19"/>
        <v>0</v>
      </c>
      <c r="CE44" s="31">
        <f t="shared" ca="1" si="19"/>
        <v>28.22</v>
      </c>
      <c r="CF44" s="31">
        <f t="shared" ca="1" si="19"/>
        <v>0</v>
      </c>
      <c r="CG44" s="31">
        <f t="shared" ca="1" si="19"/>
        <v>64.62</v>
      </c>
      <c r="CH44" s="31">
        <f t="shared" ca="1" si="19"/>
        <v>679.8</v>
      </c>
      <c r="CI44" s="31">
        <f t="shared" ca="1" si="19"/>
        <v>31.88</v>
      </c>
      <c r="CJ44" s="31">
        <f t="shared" ca="1" si="19"/>
        <v>20.07</v>
      </c>
      <c r="CK44" s="32">
        <f t="shared" ca="1" si="28"/>
        <v>20.72</v>
      </c>
      <c r="CL44" s="32">
        <f t="shared" ca="1" si="28"/>
        <v>0</v>
      </c>
      <c r="CM44" s="32">
        <f t="shared" ca="1" si="28"/>
        <v>0</v>
      </c>
      <c r="CN44" s="32">
        <f t="shared" ca="1" si="26"/>
        <v>0</v>
      </c>
      <c r="CO44" s="32">
        <f t="shared" ca="1" si="26"/>
        <v>0.38</v>
      </c>
      <c r="CP44" s="32">
        <f t="shared" ca="1" si="26"/>
        <v>0</v>
      </c>
      <c r="CQ44" s="32">
        <f t="shared" ca="1" si="26"/>
        <v>4.34</v>
      </c>
      <c r="CR44" s="32">
        <f t="shared" ca="1" si="26"/>
        <v>0</v>
      </c>
      <c r="CS44" s="32">
        <f t="shared" ca="1" si="26"/>
        <v>9.94</v>
      </c>
      <c r="CT44" s="32">
        <f t="shared" ca="1" si="26"/>
        <v>104.58</v>
      </c>
      <c r="CU44" s="32">
        <f t="shared" ca="1" si="26"/>
        <v>4.9000000000000004</v>
      </c>
      <c r="CV44" s="32">
        <f t="shared" ca="1" si="26"/>
        <v>3.09</v>
      </c>
      <c r="CW44" s="31">
        <f t="shared" ca="1" si="18"/>
        <v>91.949999999999989</v>
      </c>
      <c r="CX44" s="31">
        <f t="shared" ca="1" si="18"/>
        <v>0</v>
      </c>
      <c r="CY44" s="31">
        <f t="shared" ca="1" si="18"/>
        <v>0</v>
      </c>
      <c r="CZ44" s="31">
        <f t="shared" ca="1" si="18"/>
        <v>0</v>
      </c>
      <c r="DA44" s="31">
        <f t="shared" ca="1" si="18"/>
        <v>0.20999999999999996</v>
      </c>
      <c r="DB44" s="31">
        <f t="shared" ca="1" si="18"/>
        <v>0</v>
      </c>
      <c r="DC44" s="31">
        <f t="shared" ca="1" si="18"/>
        <v>-21.43</v>
      </c>
      <c r="DD44" s="31">
        <f t="shared" ca="1" si="18"/>
        <v>0</v>
      </c>
      <c r="DE44" s="31">
        <f t="shared" ca="1" si="18"/>
        <v>-49.080000000000005</v>
      </c>
      <c r="DF44" s="31">
        <f t="shared" ca="1" si="18"/>
        <v>-274.52999999999997</v>
      </c>
      <c r="DG44" s="31">
        <f t="shared" ca="1" si="18"/>
        <v>-12.870000000000001</v>
      </c>
      <c r="DH44" s="31">
        <f t="shared" ca="1" si="18"/>
        <v>-8.09</v>
      </c>
      <c r="DI44" s="32">
        <f t="shared" ca="1" si="21"/>
        <v>4.5999999999999996</v>
      </c>
      <c r="DJ44" s="32">
        <f t="shared" ca="1" si="21"/>
        <v>0</v>
      </c>
      <c r="DK44" s="32">
        <f t="shared" ca="1" si="21"/>
        <v>0</v>
      </c>
      <c r="DL44" s="32">
        <f t="shared" ca="1" si="21"/>
        <v>0</v>
      </c>
      <c r="DM44" s="32">
        <f t="shared" ca="1" si="21"/>
        <v>0.01</v>
      </c>
      <c r="DN44" s="32">
        <f t="shared" ca="1" si="21"/>
        <v>0</v>
      </c>
      <c r="DO44" s="32">
        <f t="shared" ca="1" si="21"/>
        <v>-1.07</v>
      </c>
      <c r="DP44" s="32">
        <f t="shared" ca="1" si="21"/>
        <v>0</v>
      </c>
      <c r="DQ44" s="32">
        <f t="shared" ca="1" si="21"/>
        <v>-2.4500000000000002</v>
      </c>
      <c r="DR44" s="32">
        <f t="shared" ca="1" si="21"/>
        <v>-13.73</v>
      </c>
      <c r="DS44" s="32">
        <f t="shared" ca="1" si="21"/>
        <v>-0.64</v>
      </c>
      <c r="DT44" s="32">
        <f t="shared" ca="1" si="21"/>
        <v>-0.4</v>
      </c>
      <c r="DU44" s="31">
        <f t="shared" ca="1" si="22"/>
        <v>25.04</v>
      </c>
      <c r="DV44" s="31">
        <f t="shared" ca="1" si="22"/>
        <v>0</v>
      </c>
      <c r="DW44" s="31">
        <f t="shared" ca="1" si="22"/>
        <v>0</v>
      </c>
      <c r="DX44" s="31">
        <f t="shared" ca="1" si="22"/>
        <v>0</v>
      </c>
      <c r="DY44" s="31">
        <f t="shared" ca="1" si="22"/>
        <v>0.06</v>
      </c>
      <c r="DZ44" s="31">
        <f t="shared" ca="1" si="22"/>
        <v>0</v>
      </c>
      <c r="EA44" s="31">
        <f t="shared" ca="1" si="22"/>
        <v>-5.54</v>
      </c>
      <c r="EB44" s="31">
        <f t="shared" ca="1" si="22"/>
        <v>0</v>
      </c>
      <c r="EC44" s="31">
        <f t="shared" ca="1" si="22"/>
        <v>-12.47</v>
      </c>
      <c r="ED44" s="31">
        <f t="shared" ca="1" si="22"/>
        <v>-69.11</v>
      </c>
      <c r="EE44" s="31">
        <f t="shared" ca="1" si="22"/>
        <v>-3.21</v>
      </c>
      <c r="EF44" s="31">
        <f t="shared" ca="1" si="22"/>
        <v>-2</v>
      </c>
      <c r="EG44" s="32">
        <f t="shared" ca="1" si="23"/>
        <v>121.58999999999997</v>
      </c>
      <c r="EH44" s="32">
        <f t="shared" ca="1" si="23"/>
        <v>0</v>
      </c>
      <c r="EI44" s="32">
        <f t="shared" ca="1" si="23"/>
        <v>0</v>
      </c>
      <c r="EJ44" s="32">
        <f t="shared" ca="1" si="23"/>
        <v>0</v>
      </c>
      <c r="EK44" s="32">
        <f t="shared" ca="1" si="23"/>
        <v>0.27999999999999997</v>
      </c>
      <c r="EL44" s="32">
        <f t="shared" ca="1" si="23"/>
        <v>0</v>
      </c>
      <c r="EM44" s="32">
        <f t="shared" ca="1" si="23"/>
        <v>-28.04</v>
      </c>
      <c r="EN44" s="32">
        <f t="shared" ca="1" si="23"/>
        <v>0</v>
      </c>
      <c r="EO44" s="32">
        <f t="shared" ca="1" si="23"/>
        <v>-64.000000000000014</v>
      </c>
      <c r="EP44" s="32">
        <f t="shared" ca="1" si="23"/>
        <v>-357.37</v>
      </c>
      <c r="EQ44" s="32">
        <f t="shared" ca="1" si="23"/>
        <v>-16.720000000000002</v>
      </c>
      <c r="ER44" s="32">
        <f t="shared" ca="1" si="23"/>
        <v>-10.49</v>
      </c>
    </row>
    <row r="45" spans="1:148" x14ac:dyDescent="0.25">
      <c r="A45" t="s">
        <v>451</v>
      </c>
      <c r="B45" s="1" t="s">
        <v>57</v>
      </c>
      <c r="C45" t="str">
        <f t="shared" ca="1" si="1"/>
        <v>DAI1</v>
      </c>
      <c r="D45" t="str">
        <f t="shared" ca="1" si="2"/>
        <v>Daishowa-Marubeni</v>
      </c>
      <c r="E45" s="51">
        <v>1967.4760000000001</v>
      </c>
      <c r="F45" s="51">
        <v>2268.0279999999998</v>
      </c>
      <c r="G45" s="51">
        <v>1627.43</v>
      </c>
      <c r="H45" s="51">
        <v>1407.462</v>
      </c>
      <c r="I45" s="51">
        <v>1505.7280000000001</v>
      </c>
      <c r="J45" s="51">
        <v>1444.0440000000001</v>
      </c>
      <c r="K45" s="51">
        <v>1135.3019999999999</v>
      </c>
      <c r="L45" s="51">
        <v>1348.326</v>
      </c>
      <c r="M45" s="51">
        <v>307.81799999999998</v>
      </c>
      <c r="N45" s="51">
        <v>1867.4880000000001</v>
      </c>
      <c r="O45" s="51">
        <v>2478.2379999999998</v>
      </c>
      <c r="P45" s="51">
        <v>2563.7220000000002</v>
      </c>
      <c r="Q45" s="32">
        <v>165861.82</v>
      </c>
      <c r="R45" s="32">
        <v>331336.96000000002</v>
      </c>
      <c r="S45" s="32">
        <v>91252.15</v>
      </c>
      <c r="T45" s="32">
        <v>91336.33</v>
      </c>
      <c r="U45" s="32">
        <v>67519.91</v>
      </c>
      <c r="V45" s="32">
        <v>224744.93</v>
      </c>
      <c r="W45" s="32">
        <v>155516.85999999999</v>
      </c>
      <c r="X45" s="32">
        <v>300043.48</v>
      </c>
      <c r="Y45" s="32">
        <v>63905.89</v>
      </c>
      <c r="Z45" s="32">
        <v>179648.15</v>
      </c>
      <c r="AA45" s="32">
        <v>282359.78000000003</v>
      </c>
      <c r="AB45" s="32">
        <v>262279.96000000002</v>
      </c>
      <c r="AC45" s="2">
        <v>-0.54</v>
      </c>
      <c r="AD45" s="2">
        <v>-0.54</v>
      </c>
      <c r="AE45" s="2">
        <v>-0.54</v>
      </c>
      <c r="AF45" s="2">
        <v>-0.54</v>
      </c>
      <c r="AG45" s="2">
        <v>-0.54</v>
      </c>
      <c r="AH45" s="2">
        <v>-0.54</v>
      </c>
      <c r="AI45" s="2">
        <v>0.17</v>
      </c>
      <c r="AJ45" s="2">
        <v>0.17</v>
      </c>
      <c r="AK45" s="2">
        <v>0.17</v>
      </c>
      <c r="AL45" s="2">
        <v>0.17</v>
      </c>
      <c r="AM45" s="2">
        <v>0.17</v>
      </c>
      <c r="AN45" s="2">
        <v>0.17</v>
      </c>
      <c r="AO45" s="33">
        <v>-895.65</v>
      </c>
      <c r="AP45" s="33">
        <v>-1789.22</v>
      </c>
      <c r="AQ45" s="33">
        <v>-492.76</v>
      </c>
      <c r="AR45" s="33">
        <v>-493.22</v>
      </c>
      <c r="AS45" s="33">
        <v>-364.61</v>
      </c>
      <c r="AT45" s="33">
        <v>-1213.6199999999999</v>
      </c>
      <c r="AU45" s="33">
        <v>264.38</v>
      </c>
      <c r="AV45" s="33">
        <v>510.07</v>
      </c>
      <c r="AW45" s="33">
        <v>108.64</v>
      </c>
      <c r="AX45" s="33">
        <v>305.39999999999998</v>
      </c>
      <c r="AY45" s="33">
        <v>480.01</v>
      </c>
      <c r="AZ45" s="33">
        <v>445.88</v>
      </c>
      <c r="BA45" s="31">
        <f t="shared" si="27"/>
        <v>-66.34</v>
      </c>
      <c r="BB45" s="31">
        <f t="shared" si="27"/>
        <v>-132.53</v>
      </c>
      <c r="BC45" s="31">
        <f t="shared" si="27"/>
        <v>-36.5</v>
      </c>
      <c r="BD45" s="31">
        <f t="shared" si="24"/>
        <v>529.75</v>
      </c>
      <c r="BE45" s="31">
        <f t="shared" si="24"/>
        <v>391.62</v>
      </c>
      <c r="BF45" s="31">
        <f t="shared" si="24"/>
        <v>1303.52</v>
      </c>
      <c r="BG45" s="31">
        <f t="shared" si="24"/>
        <v>108.86</v>
      </c>
      <c r="BH45" s="31">
        <f t="shared" si="24"/>
        <v>210.03</v>
      </c>
      <c r="BI45" s="31">
        <f t="shared" si="24"/>
        <v>44.73</v>
      </c>
      <c r="BJ45" s="31">
        <f t="shared" si="24"/>
        <v>-538.94000000000005</v>
      </c>
      <c r="BK45" s="31">
        <f t="shared" si="24"/>
        <v>-847.08</v>
      </c>
      <c r="BL45" s="31">
        <f t="shared" si="24"/>
        <v>-786.84</v>
      </c>
      <c r="BM45" s="6">
        <f t="shared" ca="1" si="25"/>
        <v>-5.9499999999999997E-2</v>
      </c>
      <c r="BN45" s="6">
        <f t="shared" ca="1" si="25"/>
        <v>-5.9499999999999997E-2</v>
      </c>
      <c r="BO45" s="6">
        <f t="shared" ca="1" si="25"/>
        <v>-5.9499999999999997E-2</v>
      </c>
      <c r="BP45" s="6">
        <f t="shared" ca="1" si="25"/>
        <v>-5.9499999999999997E-2</v>
      </c>
      <c r="BQ45" s="6">
        <f t="shared" ca="1" si="25"/>
        <v>-5.9499999999999997E-2</v>
      </c>
      <c r="BR45" s="6">
        <f t="shared" ca="1" si="25"/>
        <v>-5.9499999999999997E-2</v>
      </c>
      <c r="BS45" s="6">
        <f t="shared" ca="1" si="25"/>
        <v>-5.9499999999999997E-2</v>
      </c>
      <c r="BT45" s="6">
        <f t="shared" ca="1" si="25"/>
        <v>-5.9499999999999997E-2</v>
      </c>
      <c r="BU45" s="6">
        <f t="shared" ca="1" si="25"/>
        <v>-5.9499999999999997E-2</v>
      </c>
      <c r="BV45" s="6">
        <f t="shared" ca="1" si="25"/>
        <v>-5.9499999999999997E-2</v>
      </c>
      <c r="BW45" s="6">
        <f t="shared" ca="1" si="25"/>
        <v>-5.9499999999999997E-2</v>
      </c>
      <c r="BX45" s="6">
        <f t="shared" ca="1" si="25"/>
        <v>-5.9499999999999997E-2</v>
      </c>
      <c r="BY45" s="31">
        <f t="shared" ca="1" si="20"/>
        <v>-9868.7800000000007</v>
      </c>
      <c r="BZ45" s="31">
        <f t="shared" ca="1" si="20"/>
        <v>-19714.55</v>
      </c>
      <c r="CA45" s="31">
        <f t="shared" ca="1" si="20"/>
        <v>-5429.5</v>
      </c>
      <c r="CB45" s="31">
        <f t="shared" ca="1" si="19"/>
        <v>-5434.51</v>
      </c>
      <c r="CC45" s="31">
        <f t="shared" ca="1" si="19"/>
        <v>-4017.43</v>
      </c>
      <c r="CD45" s="31">
        <f t="shared" ca="1" si="19"/>
        <v>-13372.32</v>
      </c>
      <c r="CE45" s="31">
        <f t="shared" ca="1" si="19"/>
        <v>-9253.25</v>
      </c>
      <c r="CF45" s="31">
        <f t="shared" ca="1" si="19"/>
        <v>-17852.59</v>
      </c>
      <c r="CG45" s="31">
        <f t="shared" ca="1" si="19"/>
        <v>-3802.4</v>
      </c>
      <c r="CH45" s="31">
        <f t="shared" ca="1" si="19"/>
        <v>-10689.06</v>
      </c>
      <c r="CI45" s="31">
        <f t="shared" ca="1" si="19"/>
        <v>-16800.41</v>
      </c>
      <c r="CJ45" s="31">
        <f t="shared" ca="1" si="19"/>
        <v>-15605.66</v>
      </c>
      <c r="CK45" s="32">
        <f t="shared" ca="1" si="28"/>
        <v>265.38</v>
      </c>
      <c r="CL45" s="32">
        <f t="shared" ca="1" si="28"/>
        <v>530.14</v>
      </c>
      <c r="CM45" s="32">
        <f t="shared" ca="1" si="28"/>
        <v>146</v>
      </c>
      <c r="CN45" s="32">
        <f t="shared" ca="1" si="26"/>
        <v>146.13999999999999</v>
      </c>
      <c r="CO45" s="32">
        <f t="shared" ca="1" si="26"/>
        <v>108.03</v>
      </c>
      <c r="CP45" s="32">
        <f t="shared" ca="1" si="26"/>
        <v>359.59</v>
      </c>
      <c r="CQ45" s="32">
        <f t="shared" ca="1" si="26"/>
        <v>248.83</v>
      </c>
      <c r="CR45" s="32">
        <f t="shared" ca="1" si="26"/>
        <v>480.07</v>
      </c>
      <c r="CS45" s="32">
        <f t="shared" ca="1" si="26"/>
        <v>102.25</v>
      </c>
      <c r="CT45" s="32">
        <f t="shared" ca="1" si="26"/>
        <v>287.44</v>
      </c>
      <c r="CU45" s="32">
        <f t="shared" ca="1" si="26"/>
        <v>451.78</v>
      </c>
      <c r="CV45" s="32">
        <f t="shared" ca="1" si="26"/>
        <v>419.65</v>
      </c>
      <c r="CW45" s="31">
        <f t="shared" ca="1" si="18"/>
        <v>-8641.4100000000017</v>
      </c>
      <c r="CX45" s="31">
        <f t="shared" ca="1" si="18"/>
        <v>-17262.66</v>
      </c>
      <c r="CY45" s="31">
        <f t="shared" ca="1" si="18"/>
        <v>-4754.24</v>
      </c>
      <c r="CZ45" s="31">
        <f t="shared" ref="CZ45:DH73" ca="1" si="29">CB45+CN45-AR45-BD45</f>
        <v>-5324.9</v>
      </c>
      <c r="DA45" s="31">
        <f t="shared" ca="1" si="29"/>
        <v>-3936.4099999999994</v>
      </c>
      <c r="DB45" s="31">
        <f t="shared" ca="1" si="29"/>
        <v>-13102.630000000001</v>
      </c>
      <c r="DC45" s="31">
        <f t="shared" ca="1" si="29"/>
        <v>-9377.66</v>
      </c>
      <c r="DD45" s="31">
        <f t="shared" ca="1" si="29"/>
        <v>-18092.62</v>
      </c>
      <c r="DE45" s="31">
        <f t="shared" ca="1" si="29"/>
        <v>-3853.52</v>
      </c>
      <c r="DF45" s="31">
        <f t="shared" ca="1" si="29"/>
        <v>-10168.079999999998</v>
      </c>
      <c r="DG45" s="31">
        <f t="shared" ca="1" si="29"/>
        <v>-15981.56</v>
      </c>
      <c r="DH45" s="31">
        <f t="shared" ca="1" si="29"/>
        <v>-14845.05</v>
      </c>
      <c r="DI45" s="32">
        <f t="shared" ca="1" si="21"/>
        <v>-432.07</v>
      </c>
      <c r="DJ45" s="32">
        <f t="shared" ca="1" si="21"/>
        <v>-863.13</v>
      </c>
      <c r="DK45" s="32">
        <f t="shared" ca="1" si="21"/>
        <v>-237.71</v>
      </c>
      <c r="DL45" s="32">
        <f t="shared" ca="1" si="21"/>
        <v>-266.25</v>
      </c>
      <c r="DM45" s="32">
        <f t="shared" ca="1" si="21"/>
        <v>-196.82</v>
      </c>
      <c r="DN45" s="32">
        <f t="shared" ca="1" si="21"/>
        <v>-655.13</v>
      </c>
      <c r="DO45" s="32">
        <f t="shared" ca="1" si="21"/>
        <v>-468.88</v>
      </c>
      <c r="DP45" s="32">
        <f t="shared" ca="1" si="21"/>
        <v>-904.63</v>
      </c>
      <c r="DQ45" s="32">
        <f t="shared" ca="1" si="21"/>
        <v>-192.68</v>
      </c>
      <c r="DR45" s="32">
        <f t="shared" ca="1" si="21"/>
        <v>-508.4</v>
      </c>
      <c r="DS45" s="32">
        <f t="shared" ca="1" si="21"/>
        <v>-799.08</v>
      </c>
      <c r="DT45" s="32">
        <f t="shared" ca="1" si="21"/>
        <v>-742.25</v>
      </c>
      <c r="DU45" s="31">
        <f t="shared" ca="1" si="22"/>
        <v>-2353.12</v>
      </c>
      <c r="DV45" s="31">
        <f t="shared" ca="1" si="22"/>
        <v>-4660.43</v>
      </c>
      <c r="DW45" s="31">
        <f t="shared" ca="1" si="22"/>
        <v>-1273.48</v>
      </c>
      <c r="DX45" s="31">
        <f t="shared" ca="1" si="22"/>
        <v>-1413.9</v>
      </c>
      <c r="DY45" s="31">
        <f t="shared" ca="1" si="22"/>
        <v>-1036.32</v>
      </c>
      <c r="DZ45" s="31">
        <f t="shared" ca="1" si="22"/>
        <v>-3418.88</v>
      </c>
      <c r="EA45" s="31">
        <f t="shared" ca="1" si="22"/>
        <v>-2425.7199999999998</v>
      </c>
      <c r="EB45" s="31">
        <f t="shared" ca="1" si="22"/>
        <v>-4637.76</v>
      </c>
      <c r="EC45" s="31">
        <f t="shared" ca="1" si="22"/>
        <v>-978.79</v>
      </c>
      <c r="ED45" s="31">
        <f t="shared" ca="1" si="22"/>
        <v>-2559.6999999999998</v>
      </c>
      <c r="EE45" s="31">
        <f t="shared" ca="1" si="22"/>
        <v>-3985.85</v>
      </c>
      <c r="EF45" s="31">
        <f t="shared" ca="1" si="22"/>
        <v>-3668.85</v>
      </c>
      <c r="EG45" s="32">
        <f t="shared" ca="1" si="23"/>
        <v>-11426.600000000002</v>
      </c>
      <c r="EH45" s="32">
        <f t="shared" ca="1" si="23"/>
        <v>-22786.22</v>
      </c>
      <c r="EI45" s="32">
        <f t="shared" ca="1" si="23"/>
        <v>-6265.43</v>
      </c>
      <c r="EJ45" s="32">
        <f t="shared" ca="1" si="23"/>
        <v>-7005.0499999999993</v>
      </c>
      <c r="EK45" s="32">
        <f t="shared" ca="1" si="23"/>
        <v>-5169.5499999999993</v>
      </c>
      <c r="EL45" s="32">
        <f t="shared" ca="1" si="23"/>
        <v>-17176.64</v>
      </c>
      <c r="EM45" s="32">
        <f t="shared" ca="1" si="23"/>
        <v>-12272.259999999998</v>
      </c>
      <c r="EN45" s="32">
        <f t="shared" ca="1" si="23"/>
        <v>-23635.010000000002</v>
      </c>
      <c r="EO45" s="32">
        <f t="shared" ca="1" si="23"/>
        <v>-5024.99</v>
      </c>
      <c r="EP45" s="32">
        <f t="shared" ca="1" si="23"/>
        <v>-13236.179999999997</v>
      </c>
      <c r="EQ45" s="32">
        <f t="shared" ca="1" si="23"/>
        <v>-20766.489999999998</v>
      </c>
      <c r="ER45" s="32">
        <f t="shared" ca="1" si="23"/>
        <v>-19256.149999999998</v>
      </c>
    </row>
    <row r="46" spans="1:148" x14ac:dyDescent="0.25">
      <c r="A46" t="s">
        <v>452</v>
      </c>
      <c r="B46" s="1" t="s">
        <v>58</v>
      </c>
      <c r="C46" t="str">
        <f t="shared" ca="1" si="1"/>
        <v>DOWGEN15M</v>
      </c>
      <c r="D46" t="str">
        <f t="shared" ca="1" si="2"/>
        <v>Dow Hydrocarbon Industrial Complex</v>
      </c>
      <c r="E46" s="51">
        <v>32302.978747199999</v>
      </c>
      <c r="F46" s="51">
        <v>26954.812984</v>
      </c>
      <c r="G46" s="51">
        <v>28520.1784573</v>
      </c>
      <c r="H46" s="51">
        <v>44927.955811</v>
      </c>
      <c r="I46" s="51">
        <v>29040.758946000002</v>
      </c>
      <c r="J46" s="51">
        <v>49048.931932599997</v>
      </c>
      <c r="K46" s="51">
        <v>31449.295397999998</v>
      </c>
      <c r="L46" s="51">
        <v>41278.878895499998</v>
      </c>
      <c r="M46" s="51">
        <v>33281.289444000002</v>
      </c>
      <c r="N46" s="51">
        <v>23329.352497</v>
      </c>
      <c r="O46" s="51">
        <v>54139.179803699997</v>
      </c>
      <c r="P46" s="51">
        <v>51193.168496300001</v>
      </c>
      <c r="Q46" s="32">
        <v>3172433.35</v>
      </c>
      <c r="R46" s="32">
        <v>5040565.67</v>
      </c>
      <c r="S46" s="32">
        <v>1703990.27</v>
      </c>
      <c r="T46" s="32">
        <v>2694808.05</v>
      </c>
      <c r="U46" s="32">
        <v>1100162.8600000001</v>
      </c>
      <c r="V46" s="32">
        <v>3527350.2</v>
      </c>
      <c r="W46" s="32">
        <v>2524522.85</v>
      </c>
      <c r="X46" s="32">
        <v>6506237.0899999999</v>
      </c>
      <c r="Y46" s="32">
        <v>4389956.8</v>
      </c>
      <c r="Z46" s="32">
        <v>1964988.74</v>
      </c>
      <c r="AA46" s="32">
        <v>6999645.8799999999</v>
      </c>
      <c r="AB46" s="32">
        <v>2928419.97</v>
      </c>
      <c r="AC46" s="2">
        <v>4.0599999999999996</v>
      </c>
      <c r="AD46" s="2">
        <v>4.0599999999999996</v>
      </c>
      <c r="AE46" s="2">
        <v>4.0599999999999996</v>
      </c>
      <c r="AF46" s="2">
        <v>4.0599999999999996</v>
      </c>
      <c r="AG46" s="2">
        <v>4.0599999999999996</v>
      </c>
      <c r="AH46" s="2">
        <v>4.0599999999999996</v>
      </c>
      <c r="AI46" s="2">
        <v>4.22</v>
      </c>
      <c r="AJ46" s="2">
        <v>4.22</v>
      </c>
      <c r="AK46" s="2">
        <v>4.22</v>
      </c>
      <c r="AL46" s="2">
        <v>4.22</v>
      </c>
      <c r="AM46" s="2">
        <v>4.22</v>
      </c>
      <c r="AN46" s="2">
        <v>4.22</v>
      </c>
      <c r="AO46" s="33">
        <v>128800.79</v>
      </c>
      <c r="AP46" s="33">
        <v>204646.97</v>
      </c>
      <c r="AQ46" s="33">
        <v>69182.009999999995</v>
      </c>
      <c r="AR46" s="33">
        <v>109409.21</v>
      </c>
      <c r="AS46" s="33">
        <v>44666.61</v>
      </c>
      <c r="AT46" s="33">
        <v>143210.42000000001</v>
      </c>
      <c r="AU46" s="33">
        <v>106534.86</v>
      </c>
      <c r="AV46" s="33">
        <v>274563.21000000002</v>
      </c>
      <c r="AW46" s="33">
        <v>185256.18</v>
      </c>
      <c r="AX46" s="33">
        <v>82922.52</v>
      </c>
      <c r="AY46" s="33">
        <v>295385.06</v>
      </c>
      <c r="AZ46" s="33">
        <v>123579.32</v>
      </c>
      <c r="BA46" s="31">
        <f t="shared" si="27"/>
        <v>-1268.97</v>
      </c>
      <c r="BB46" s="31">
        <f t="shared" si="27"/>
        <v>-2016.23</v>
      </c>
      <c r="BC46" s="31">
        <f t="shared" si="27"/>
        <v>-681.6</v>
      </c>
      <c r="BD46" s="31">
        <f t="shared" si="24"/>
        <v>15629.89</v>
      </c>
      <c r="BE46" s="31">
        <f t="shared" si="24"/>
        <v>6380.94</v>
      </c>
      <c r="BF46" s="31">
        <f t="shared" si="24"/>
        <v>20458.63</v>
      </c>
      <c r="BG46" s="31">
        <f t="shared" si="24"/>
        <v>1767.17</v>
      </c>
      <c r="BH46" s="31">
        <f t="shared" si="24"/>
        <v>4554.37</v>
      </c>
      <c r="BI46" s="31">
        <f t="shared" si="24"/>
        <v>3072.97</v>
      </c>
      <c r="BJ46" s="31">
        <f t="shared" si="24"/>
        <v>-5894.97</v>
      </c>
      <c r="BK46" s="31">
        <f t="shared" si="24"/>
        <v>-20998.94</v>
      </c>
      <c r="BL46" s="31">
        <f t="shared" si="24"/>
        <v>-8785.26</v>
      </c>
      <c r="BM46" s="6">
        <f t="shared" ca="1" si="25"/>
        <v>4.1000000000000002E-2</v>
      </c>
      <c r="BN46" s="6">
        <f t="shared" ca="1" si="25"/>
        <v>4.1000000000000002E-2</v>
      </c>
      <c r="BO46" s="6">
        <f t="shared" ca="1" si="25"/>
        <v>4.1000000000000002E-2</v>
      </c>
      <c r="BP46" s="6">
        <f t="shared" ca="1" si="25"/>
        <v>4.1000000000000002E-2</v>
      </c>
      <c r="BQ46" s="6">
        <f t="shared" ca="1" si="25"/>
        <v>4.1000000000000002E-2</v>
      </c>
      <c r="BR46" s="6">
        <f t="shared" ca="1" si="25"/>
        <v>4.1000000000000002E-2</v>
      </c>
      <c r="BS46" s="6">
        <f t="shared" ca="1" si="25"/>
        <v>4.1000000000000002E-2</v>
      </c>
      <c r="BT46" s="6">
        <f t="shared" ca="1" si="25"/>
        <v>4.1000000000000002E-2</v>
      </c>
      <c r="BU46" s="6">
        <f t="shared" ca="1" si="25"/>
        <v>4.1000000000000002E-2</v>
      </c>
      <c r="BV46" s="6">
        <f t="shared" ca="1" si="25"/>
        <v>4.1000000000000002E-2</v>
      </c>
      <c r="BW46" s="6">
        <f t="shared" ca="1" si="25"/>
        <v>4.1000000000000002E-2</v>
      </c>
      <c r="BX46" s="6">
        <f t="shared" ca="1" si="25"/>
        <v>4.1000000000000002E-2</v>
      </c>
      <c r="BY46" s="31">
        <f t="shared" ca="1" si="20"/>
        <v>130069.77</v>
      </c>
      <c r="BZ46" s="31">
        <f t="shared" ca="1" si="20"/>
        <v>206663.19</v>
      </c>
      <c r="CA46" s="31">
        <f t="shared" ca="1" si="20"/>
        <v>69863.600000000006</v>
      </c>
      <c r="CB46" s="31">
        <f t="shared" ca="1" si="19"/>
        <v>110487.13</v>
      </c>
      <c r="CC46" s="31">
        <f t="shared" ca="1" si="19"/>
        <v>45106.68</v>
      </c>
      <c r="CD46" s="31">
        <f t="shared" ca="1" si="19"/>
        <v>144621.35999999999</v>
      </c>
      <c r="CE46" s="31">
        <f t="shared" ca="1" si="19"/>
        <v>103505.44</v>
      </c>
      <c r="CF46" s="31">
        <f t="shared" ca="1" si="19"/>
        <v>266755.71999999997</v>
      </c>
      <c r="CG46" s="31">
        <f t="shared" ca="1" si="19"/>
        <v>179988.23</v>
      </c>
      <c r="CH46" s="31">
        <f t="shared" ca="1" si="19"/>
        <v>80564.539999999994</v>
      </c>
      <c r="CI46" s="31">
        <f t="shared" ca="1" si="19"/>
        <v>286985.48</v>
      </c>
      <c r="CJ46" s="31">
        <f t="shared" ca="1" si="19"/>
        <v>120065.22</v>
      </c>
      <c r="CK46" s="32">
        <f t="shared" ca="1" si="28"/>
        <v>5075.8900000000003</v>
      </c>
      <c r="CL46" s="32">
        <f t="shared" ca="1" si="28"/>
        <v>8064.91</v>
      </c>
      <c r="CM46" s="32">
        <f t="shared" ca="1" si="28"/>
        <v>2726.38</v>
      </c>
      <c r="CN46" s="32">
        <f t="shared" ca="1" si="26"/>
        <v>4311.6899999999996</v>
      </c>
      <c r="CO46" s="32">
        <f t="shared" ca="1" si="26"/>
        <v>1760.26</v>
      </c>
      <c r="CP46" s="32">
        <f t="shared" ca="1" si="26"/>
        <v>5643.76</v>
      </c>
      <c r="CQ46" s="32">
        <f t="shared" ca="1" si="26"/>
        <v>4039.24</v>
      </c>
      <c r="CR46" s="32">
        <f t="shared" ca="1" si="26"/>
        <v>10409.98</v>
      </c>
      <c r="CS46" s="32">
        <f t="shared" ca="1" si="26"/>
        <v>7023.93</v>
      </c>
      <c r="CT46" s="32">
        <f t="shared" ca="1" si="26"/>
        <v>3143.98</v>
      </c>
      <c r="CU46" s="32">
        <f t="shared" ca="1" si="26"/>
        <v>11199.43</v>
      </c>
      <c r="CV46" s="32">
        <f t="shared" ca="1" si="26"/>
        <v>4685.47</v>
      </c>
      <c r="CW46" s="31">
        <f t="shared" ref="CW46:DB95" ca="1" si="30">BY46+CK46-AO46-BA46</f>
        <v>7613.8400000000101</v>
      </c>
      <c r="CX46" s="31">
        <f t="shared" ca="1" si="30"/>
        <v>12097.360000000004</v>
      </c>
      <c r="CY46" s="31">
        <f t="shared" ca="1" si="30"/>
        <v>4089.5700000000156</v>
      </c>
      <c r="CZ46" s="31">
        <f t="shared" ca="1" si="29"/>
        <v>-10240.279999999999</v>
      </c>
      <c r="DA46" s="31">
        <f t="shared" ca="1" si="29"/>
        <v>-4180.6099999999979</v>
      </c>
      <c r="DB46" s="31">
        <f t="shared" ca="1" si="29"/>
        <v>-13403.930000000018</v>
      </c>
      <c r="DC46" s="31">
        <f t="shared" ca="1" si="29"/>
        <v>-757.34999999999309</v>
      </c>
      <c r="DD46" s="31">
        <f t="shared" ca="1" si="29"/>
        <v>-1951.8800000000674</v>
      </c>
      <c r="DE46" s="31">
        <f t="shared" ca="1" si="29"/>
        <v>-1316.9899999999893</v>
      </c>
      <c r="DF46" s="31">
        <f t="shared" ca="1" si="29"/>
        <v>6680.9699999999857</v>
      </c>
      <c r="DG46" s="31">
        <f t="shared" ca="1" si="29"/>
        <v>23798.789999999975</v>
      </c>
      <c r="DH46" s="31">
        <f t="shared" ca="1" si="29"/>
        <v>9956.6299999999956</v>
      </c>
      <c r="DI46" s="32">
        <f t="shared" ca="1" si="21"/>
        <v>380.69</v>
      </c>
      <c r="DJ46" s="32">
        <f t="shared" ca="1" si="21"/>
        <v>604.87</v>
      </c>
      <c r="DK46" s="32">
        <f t="shared" ca="1" si="21"/>
        <v>204.48</v>
      </c>
      <c r="DL46" s="32">
        <f t="shared" ca="1" si="21"/>
        <v>-512.01</v>
      </c>
      <c r="DM46" s="32">
        <f t="shared" ca="1" si="21"/>
        <v>-209.03</v>
      </c>
      <c r="DN46" s="32">
        <f t="shared" ca="1" si="21"/>
        <v>-670.2</v>
      </c>
      <c r="DO46" s="32">
        <f t="shared" ca="1" si="21"/>
        <v>-37.869999999999997</v>
      </c>
      <c r="DP46" s="32">
        <f t="shared" ca="1" si="21"/>
        <v>-97.59</v>
      </c>
      <c r="DQ46" s="32">
        <f t="shared" ca="1" si="21"/>
        <v>-65.849999999999994</v>
      </c>
      <c r="DR46" s="32">
        <f t="shared" ca="1" si="21"/>
        <v>334.05</v>
      </c>
      <c r="DS46" s="32">
        <f t="shared" ca="1" si="21"/>
        <v>1189.94</v>
      </c>
      <c r="DT46" s="32">
        <f t="shared" ca="1" si="21"/>
        <v>497.83</v>
      </c>
      <c r="DU46" s="31">
        <f t="shared" ca="1" si="22"/>
        <v>2073.3000000000002</v>
      </c>
      <c r="DV46" s="31">
        <f t="shared" ca="1" si="22"/>
        <v>3265.94</v>
      </c>
      <c r="DW46" s="31">
        <f t="shared" ca="1" si="22"/>
        <v>1095.44</v>
      </c>
      <c r="DX46" s="31">
        <f t="shared" ca="1" si="22"/>
        <v>-2719.06</v>
      </c>
      <c r="DY46" s="31">
        <f t="shared" ca="1" si="22"/>
        <v>-1100.6099999999999</v>
      </c>
      <c r="DZ46" s="31">
        <f t="shared" ca="1" si="22"/>
        <v>-3497.49</v>
      </c>
      <c r="EA46" s="31">
        <f t="shared" ca="1" si="22"/>
        <v>-195.9</v>
      </c>
      <c r="EB46" s="31">
        <f t="shared" ca="1" si="22"/>
        <v>-500.33</v>
      </c>
      <c r="EC46" s="31">
        <f t="shared" ca="1" si="22"/>
        <v>-334.51</v>
      </c>
      <c r="ED46" s="31">
        <f t="shared" ca="1" si="22"/>
        <v>1681.86</v>
      </c>
      <c r="EE46" s="31">
        <f t="shared" ca="1" si="22"/>
        <v>5935.49</v>
      </c>
      <c r="EF46" s="31">
        <f t="shared" ca="1" si="22"/>
        <v>2460.71</v>
      </c>
      <c r="EG46" s="32">
        <f t="shared" ca="1" si="23"/>
        <v>10067.830000000009</v>
      </c>
      <c r="EH46" s="32">
        <f t="shared" ca="1" si="23"/>
        <v>15968.170000000006</v>
      </c>
      <c r="EI46" s="32">
        <f t="shared" ca="1" si="23"/>
        <v>5389.4900000000162</v>
      </c>
      <c r="EJ46" s="32">
        <f t="shared" ca="1" si="23"/>
        <v>-13471.349999999999</v>
      </c>
      <c r="EK46" s="32">
        <f t="shared" ca="1" si="23"/>
        <v>-5490.2499999999973</v>
      </c>
      <c r="EL46" s="32">
        <f t="shared" ca="1" si="23"/>
        <v>-17571.620000000017</v>
      </c>
      <c r="EM46" s="32">
        <f t="shared" ca="1" si="23"/>
        <v>-991.11999999999307</v>
      </c>
      <c r="EN46" s="32">
        <f t="shared" ca="1" si="23"/>
        <v>-2549.8000000000675</v>
      </c>
      <c r="EO46" s="32">
        <f t="shared" ca="1" si="23"/>
        <v>-1717.3499999999892</v>
      </c>
      <c r="EP46" s="32">
        <f t="shared" ca="1" si="23"/>
        <v>8696.8799999999865</v>
      </c>
      <c r="EQ46" s="32">
        <f t="shared" ca="1" si="23"/>
        <v>30924.219999999972</v>
      </c>
      <c r="ER46" s="32">
        <f t="shared" ca="1" si="23"/>
        <v>12915.169999999995</v>
      </c>
    </row>
    <row r="47" spans="1:148" x14ac:dyDescent="0.25">
      <c r="A47" t="s">
        <v>453</v>
      </c>
      <c r="B47" s="1" t="s">
        <v>32</v>
      </c>
      <c r="C47" t="str">
        <f t="shared" ca="1" si="1"/>
        <v>DRW1</v>
      </c>
      <c r="D47" t="str">
        <f t="shared" ca="1" si="2"/>
        <v>Drywood #1</v>
      </c>
      <c r="E47" s="51">
        <v>514.33209999999997</v>
      </c>
      <c r="F47" s="51">
        <v>603.1001</v>
      </c>
      <c r="G47" s="51">
        <v>251.6343</v>
      </c>
      <c r="H47" s="51">
        <v>286.83999999999997</v>
      </c>
      <c r="I47" s="51">
        <v>66.026899999999998</v>
      </c>
      <c r="J47" s="51">
        <v>231.67830000000001</v>
      </c>
      <c r="K47" s="51">
        <v>186.57490000000001</v>
      </c>
      <c r="L47" s="51">
        <v>432.81689999999998</v>
      </c>
      <c r="M47" s="51">
        <v>299.62900000000002</v>
      </c>
      <c r="N47" s="51">
        <v>240.9057</v>
      </c>
      <c r="O47" s="51">
        <v>228.71700000000001</v>
      </c>
      <c r="P47" s="51">
        <v>131.06319999999999</v>
      </c>
      <c r="Q47" s="32">
        <v>161592.82999999999</v>
      </c>
      <c r="R47" s="32">
        <v>297815.63</v>
      </c>
      <c r="S47" s="32">
        <v>59601.14</v>
      </c>
      <c r="T47" s="32">
        <v>78443.960000000006</v>
      </c>
      <c r="U47" s="32">
        <v>14210.29</v>
      </c>
      <c r="V47" s="32">
        <v>150897.35</v>
      </c>
      <c r="W47" s="32">
        <v>103987.61</v>
      </c>
      <c r="X47" s="32">
        <v>211376.77</v>
      </c>
      <c r="Y47" s="32">
        <v>161429.59</v>
      </c>
      <c r="Z47" s="32">
        <v>103395.96</v>
      </c>
      <c r="AA47" s="32">
        <v>101522.93</v>
      </c>
      <c r="AB47" s="32">
        <v>43161.32</v>
      </c>
      <c r="AC47" s="2">
        <v>0.4</v>
      </c>
      <c r="AD47" s="2">
        <v>0.4</v>
      </c>
      <c r="AE47" s="2">
        <v>0.4</v>
      </c>
      <c r="AF47" s="2">
        <v>0.4</v>
      </c>
      <c r="AG47" s="2">
        <v>0.4</v>
      </c>
      <c r="AH47" s="2">
        <v>0.4</v>
      </c>
      <c r="AI47" s="2">
        <v>1.96</v>
      </c>
      <c r="AJ47" s="2">
        <v>1.96</v>
      </c>
      <c r="AK47" s="2">
        <v>1.96</v>
      </c>
      <c r="AL47" s="2">
        <v>1.96</v>
      </c>
      <c r="AM47" s="2">
        <v>1.96</v>
      </c>
      <c r="AN47" s="2">
        <v>1.96</v>
      </c>
      <c r="AO47" s="33">
        <v>646.37</v>
      </c>
      <c r="AP47" s="33">
        <v>1191.26</v>
      </c>
      <c r="AQ47" s="33">
        <v>238.4</v>
      </c>
      <c r="AR47" s="33">
        <v>313.77999999999997</v>
      </c>
      <c r="AS47" s="33">
        <v>56.84</v>
      </c>
      <c r="AT47" s="33">
        <v>603.59</v>
      </c>
      <c r="AU47" s="33">
        <v>2038.16</v>
      </c>
      <c r="AV47" s="33">
        <v>4142.9799999999996</v>
      </c>
      <c r="AW47" s="33">
        <v>3164.02</v>
      </c>
      <c r="AX47" s="33">
        <v>2026.56</v>
      </c>
      <c r="AY47" s="33">
        <v>1989.85</v>
      </c>
      <c r="AZ47" s="33">
        <v>845.96</v>
      </c>
      <c r="BA47" s="31">
        <f t="shared" si="27"/>
        <v>-64.64</v>
      </c>
      <c r="BB47" s="31">
        <f t="shared" si="27"/>
        <v>-119.13</v>
      </c>
      <c r="BC47" s="31">
        <f t="shared" si="27"/>
        <v>-23.84</v>
      </c>
      <c r="BD47" s="31">
        <f t="shared" si="24"/>
        <v>454.97</v>
      </c>
      <c r="BE47" s="31">
        <f t="shared" si="24"/>
        <v>82.42</v>
      </c>
      <c r="BF47" s="31">
        <f t="shared" si="24"/>
        <v>875.2</v>
      </c>
      <c r="BG47" s="31">
        <f t="shared" si="24"/>
        <v>72.790000000000006</v>
      </c>
      <c r="BH47" s="31">
        <f t="shared" si="24"/>
        <v>147.96</v>
      </c>
      <c r="BI47" s="31">
        <f t="shared" si="24"/>
        <v>113</v>
      </c>
      <c r="BJ47" s="31">
        <f t="shared" si="24"/>
        <v>-310.19</v>
      </c>
      <c r="BK47" s="31">
        <f t="shared" si="24"/>
        <v>-304.57</v>
      </c>
      <c r="BL47" s="31">
        <f t="shared" si="24"/>
        <v>-129.47999999999999</v>
      </c>
      <c r="BM47" s="6">
        <f t="shared" ca="1" si="25"/>
        <v>3.8399999999999997E-2</v>
      </c>
      <c r="BN47" s="6">
        <f t="shared" ca="1" si="25"/>
        <v>3.8399999999999997E-2</v>
      </c>
      <c r="BO47" s="6">
        <f t="shared" ca="1" si="25"/>
        <v>3.8399999999999997E-2</v>
      </c>
      <c r="BP47" s="6">
        <f t="shared" ca="1" si="25"/>
        <v>3.8399999999999997E-2</v>
      </c>
      <c r="BQ47" s="6">
        <f t="shared" ca="1" si="25"/>
        <v>3.8399999999999997E-2</v>
      </c>
      <c r="BR47" s="6">
        <f t="shared" ca="1" si="25"/>
        <v>3.8399999999999997E-2</v>
      </c>
      <c r="BS47" s="6">
        <f t="shared" ca="1" si="25"/>
        <v>3.8399999999999997E-2</v>
      </c>
      <c r="BT47" s="6">
        <f t="shared" ca="1" si="25"/>
        <v>3.8399999999999997E-2</v>
      </c>
      <c r="BU47" s="6">
        <f t="shared" ca="1" si="25"/>
        <v>3.8399999999999997E-2</v>
      </c>
      <c r="BV47" s="6">
        <f t="shared" ca="1" si="25"/>
        <v>3.8399999999999997E-2</v>
      </c>
      <c r="BW47" s="6">
        <f t="shared" ca="1" si="25"/>
        <v>3.8399999999999997E-2</v>
      </c>
      <c r="BX47" s="6">
        <f t="shared" ca="1" si="25"/>
        <v>3.8399999999999997E-2</v>
      </c>
      <c r="BY47" s="31">
        <f t="shared" ca="1" si="20"/>
        <v>6205.16</v>
      </c>
      <c r="BZ47" s="31">
        <f t="shared" ca="1" si="20"/>
        <v>11436.12</v>
      </c>
      <c r="CA47" s="31">
        <f t="shared" ca="1" si="20"/>
        <v>2288.6799999999998</v>
      </c>
      <c r="CB47" s="31">
        <f t="shared" ca="1" si="19"/>
        <v>3012.25</v>
      </c>
      <c r="CC47" s="31">
        <f t="shared" ca="1" si="19"/>
        <v>545.67999999999995</v>
      </c>
      <c r="CD47" s="31">
        <f t="shared" ca="1" si="19"/>
        <v>5794.46</v>
      </c>
      <c r="CE47" s="31">
        <f t="shared" ca="1" si="19"/>
        <v>3993.12</v>
      </c>
      <c r="CF47" s="31">
        <f t="shared" ca="1" si="19"/>
        <v>8116.87</v>
      </c>
      <c r="CG47" s="31">
        <f t="shared" ca="1" si="19"/>
        <v>6198.9</v>
      </c>
      <c r="CH47" s="31">
        <f t="shared" ca="1" si="19"/>
        <v>3970.4</v>
      </c>
      <c r="CI47" s="31">
        <f t="shared" ca="1" si="19"/>
        <v>3898.48</v>
      </c>
      <c r="CJ47" s="31">
        <f t="shared" ca="1" si="19"/>
        <v>1657.39</v>
      </c>
      <c r="CK47" s="32">
        <f t="shared" ca="1" si="28"/>
        <v>258.55</v>
      </c>
      <c r="CL47" s="32">
        <f t="shared" ca="1" si="28"/>
        <v>476.51</v>
      </c>
      <c r="CM47" s="32">
        <f t="shared" ca="1" si="28"/>
        <v>95.36</v>
      </c>
      <c r="CN47" s="32">
        <f t="shared" ca="1" si="26"/>
        <v>125.51</v>
      </c>
      <c r="CO47" s="32">
        <f t="shared" ca="1" si="26"/>
        <v>22.74</v>
      </c>
      <c r="CP47" s="32">
        <f t="shared" ca="1" si="26"/>
        <v>241.44</v>
      </c>
      <c r="CQ47" s="32">
        <f t="shared" ca="1" si="26"/>
        <v>166.38</v>
      </c>
      <c r="CR47" s="32">
        <f t="shared" ca="1" si="26"/>
        <v>338.2</v>
      </c>
      <c r="CS47" s="32">
        <f t="shared" ca="1" si="26"/>
        <v>258.29000000000002</v>
      </c>
      <c r="CT47" s="32">
        <f t="shared" ca="1" si="26"/>
        <v>165.43</v>
      </c>
      <c r="CU47" s="32">
        <f t="shared" ca="1" si="26"/>
        <v>162.44</v>
      </c>
      <c r="CV47" s="32">
        <f t="shared" ca="1" si="26"/>
        <v>69.06</v>
      </c>
      <c r="CW47" s="31">
        <f t="shared" ca="1" si="30"/>
        <v>5881.9800000000005</v>
      </c>
      <c r="CX47" s="31">
        <f t="shared" ca="1" si="30"/>
        <v>10840.5</v>
      </c>
      <c r="CY47" s="31">
        <f t="shared" ca="1" si="30"/>
        <v>2169.48</v>
      </c>
      <c r="CZ47" s="31">
        <f t="shared" ca="1" si="29"/>
        <v>2369.0100000000002</v>
      </c>
      <c r="DA47" s="31">
        <f t="shared" ca="1" si="29"/>
        <v>429.15999999999991</v>
      </c>
      <c r="DB47" s="31">
        <f t="shared" ca="1" si="29"/>
        <v>4557.1099999999997</v>
      </c>
      <c r="DC47" s="31">
        <f t="shared" ca="1" si="29"/>
        <v>2048.5500000000002</v>
      </c>
      <c r="DD47" s="31">
        <f t="shared" ca="1" si="29"/>
        <v>4164.13</v>
      </c>
      <c r="DE47" s="31">
        <f t="shared" ca="1" si="29"/>
        <v>3180.1699999999996</v>
      </c>
      <c r="DF47" s="31">
        <f t="shared" ca="1" si="29"/>
        <v>2419.46</v>
      </c>
      <c r="DG47" s="31">
        <f t="shared" ca="1" si="29"/>
        <v>2375.6400000000003</v>
      </c>
      <c r="DH47" s="31">
        <f t="shared" ca="1" si="29"/>
        <v>1009.97</v>
      </c>
      <c r="DI47" s="32">
        <f t="shared" ca="1" si="21"/>
        <v>294.10000000000002</v>
      </c>
      <c r="DJ47" s="32">
        <f t="shared" ca="1" si="21"/>
        <v>542.03</v>
      </c>
      <c r="DK47" s="32">
        <f t="shared" ca="1" si="21"/>
        <v>108.47</v>
      </c>
      <c r="DL47" s="32">
        <f t="shared" ca="1" si="21"/>
        <v>118.45</v>
      </c>
      <c r="DM47" s="32">
        <f t="shared" ca="1" si="21"/>
        <v>21.46</v>
      </c>
      <c r="DN47" s="32">
        <f t="shared" ca="1" si="21"/>
        <v>227.86</v>
      </c>
      <c r="DO47" s="32">
        <f t="shared" ca="1" si="21"/>
        <v>102.43</v>
      </c>
      <c r="DP47" s="32">
        <f t="shared" ca="1" si="21"/>
        <v>208.21</v>
      </c>
      <c r="DQ47" s="32">
        <f t="shared" ca="1" si="21"/>
        <v>159.01</v>
      </c>
      <c r="DR47" s="32">
        <f t="shared" ca="1" si="21"/>
        <v>120.97</v>
      </c>
      <c r="DS47" s="32">
        <f t="shared" ca="1" si="21"/>
        <v>118.78</v>
      </c>
      <c r="DT47" s="32">
        <f t="shared" ca="1" si="21"/>
        <v>50.5</v>
      </c>
      <c r="DU47" s="31">
        <f t="shared" ca="1" si="22"/>
        <v>1601.71</v>
      </c>
      <c r="DV47" s="31">
        <f t="shared" ca="1" si="22"/>
        <v>2926.63</v>
      </c>
      <c r="DW47" s="31">
        <f t="shared" ca="1" si="22"/>
        <v>581.12</v>
      </c>
      <c r="DX47" s="31">
        <f t="shared" ca="1" si="22"/>
        <v>629.03</v>
      </c>
      <c r="DY47" s="31">
        <f t="shared" ca="1" si="22"/>
        <v>112.98</v>
      </c>
      <c r="DZ47" s="31">
        <f t="shared" ca="1" si="22"/>
        <v>1189.0899999999999</v>
      </c>
      <c r="EA47" s="31">
        <f t="shared" ca="1" si="22"/>
        <v>529.9</v>
      </c>
      <c r="EB47" s="31">
        <f t="shared" ca="1" si="22"/>
        <v>1067.4100000000001</v>
      </c>
      <c r="EC47" s="31">
        <f t="shared" ca="1" si="22"/>
        <v>807.76</v>
      </c>
      <c r="ED47" s="31">
        <f t="shared" ca="1" si="22"/>
        <v>609.07000000000005</v>
      </c>
      <c r="EE47" s="31">
        <f t="shared" ca="1" si="22"/>
        <v>592.49</v>
      </c>
      <c r="EF47" s="31">
        <f t="shared" ca="1" si="22"/>
        <v>249.61</v>
      </c>
      <c r="EG47" s="32">
        <f t="shared" ca="1" si="23"/>
        <v>7777.7900000000009</v>
      </c>
      <c r="EH47" s="32">
        <f t="shared" ca="1" si="23"/>
        <v>14309.16</v>
      </c>
      <c r="EI47" s="32">
        <f t="shared" ca="1" si="23"/>
        <v>2859.0699999999997</v>
      </c>
      <c r="EJ47" s="32">
        <f t="shared" ca="1" si="23"/>
        <v>3116.49</v>
      </c>
      <c r="EK47" s="32">
        <f t="shared" ca="1" si="23"/>
        <v>563.59999999999991</v>
      </c>
      <c r="EL47" s="32">
        <f t="shared" ca="1" si="23"/>
        <v>5974.0599999999995</v>
      </c>
      <c r="EM47" s="32">
        <f t="shared" ca="1" si="23"/>
        <v>2680.88</v>
      </c>
      <c r="EN47" s="32">
        <f t="shared" ca="1" si="23"/>
        <v>5439.75</v>
      </c>
      <c r="EO47" s="32">
        <f t="shared" ca="1" si="23"/>
        <v>4146.9399999999996</v>
      </c>
      <c r="EP47" s="32">
        <f t="shared" ca="1" si="23"/>
        <v>3149.5</v>
      </c>
      <c r="EQ47" s="32">
        <f t="shared" ca="1" si="23"/>
        <v>3086.9100000000008</v>
      </c>
      <c r="ER47" s="32">
        <f t="shared" ca="1" si="23"/>
        <v>1310.08</v>
      </c>
    </row>
    <row r="48" spans="1:148" x14ac:dyDescent="0.25">
      <c r="A48" t="s">
        <v>518</v>
      </c>
      <c r="B48" s="1" t="s">
        <v>78</v>
      </c>
      <c r="C48" t="str">
        <f t="shared" ca="1" si="1"/>
        <v>EC01</v>
      </c>
      <c r="D48" t="str">
        <f t="shared" ca="1" si="2"/>
        <v>Cavalier</v>
      </c>
      <c r="E48" s="51">
        <v>44957.348400000003</v>
      </c>
      <c r="F48" s="51">
        <v>45697.001400000001</v>
      </c>
      <c r="G48" s="51">
        <v>49312.224999999999</v>
      </c>
      <c r="H48" s="51">
        <v>21390.699799999999</v>
      </c>
      <c r="I48" s="51">
        <v>12092.251899999999</v>
      </c>
      <c r="J48" s="51">
        <v>18455.810700000002</v>
      </c>
      <c r="K48" s="51">
        <v>23495.176599999999</v>
      </c>
      <c r="L48" s="51">
        <v>48199.397199999999</v>
      </c>
      <c r="M48" s="51">
        <v>40134.731899999999</v>
      </c>
      <c r="N48" s="51">
        <v>36272.546900000001</v>
      </c>
      <c r="O48" s="51">
        <v>43990.220699999998</v>
      </c>
      <c r="P48" s="51">
        <v>43179.247100000001</v>
      </c>
      <c r="Q48" s="32">
        <v>4647872.88</v>
      </c>
      <c r="R48" s="32">
        <v>8000239.6500000004</v>
      </c>
      <c r="S48" s="32">
        <v>2905083.39</v>
      </c>
      <c r="T48" s="32">
        <v>1938282.07</v>
      </c>
      <c r="U48" s="32">
        <v>669856.94999999995</v>
      </c>
      <c r="V48" s="32">
        <v>2803517.27</v>
      </c>
      <c r="W48" s="32">
        <v>3043114.1</v>
      </c>
      <c r="X48" s="32">
        <v>8822638.0700000003</v>
      </c>
      <c r="Y48" s="32">
        <v>6083508.1200000001</v>
      </c>
      <c r="Z48" s="32">
        <v>4303069.2699999996</v>
      </c>
      <c r="AA48" s="32">
        <v>6104088.1900000004</v>
      </c>
      <c r="AB48" s="32">
        <v>2725126.3</v>
      </c>
      <c r="AC48" s="2">
        <v>0.09</v>
      </c>
      <c r="AD48" s="2">
        <v>0.09</v>
      </c>
      <c r="AE48" s="2">
        <v>0.09</v>
      </c>
      <c r="AF48" s="2">
        <v>0.09</v>
      </c>
      <c r="AG48" s="2">
        <v>0.09</v>
      </c>
      <c r="AH48" s="2">
        <v>0.09</v>
      </c>
      <c r="AI48" s="2">
        <v>1.62</v>
      </c>
      <c r="AJ48" s="2">
        <v>1.62</v>
      </c>
      <c r="AK48" s="2">
        <v>1.62</v>
      </c>
      <c r="AL48" s="2">
        <v>1.62</v>
      </c>
      <c r="AM48" s="2">
        <v>1.62</v>
      </c>
      <c r="AN48" s="2">
        <v>1.62</v>
      </c>
      <c r="AO48" s="33">
        <v>4183.09</v>
      </c>
      <c r="AP48" s="33">
        <v>7200.22</v>
      </c>
      <c r="AQ48" s="33">
        <v>2614.58</v>
      </c>
      <c r="AR48" s="33">
        <v>1744.45</v>
      </c>
      <c r="AS48" s="33">
        <v>602.87</v>
      </c>
      <c r="AT48" s="33">
        <v>2523.17</v>
      </c>
      <c r="AU48" s="33">
        <v>49298.45</v>
      </c>
      <c r="AV48" s="33">
        <v>142926.74</v>
      </c>
      <c r="AW48" s="33">
        <v>98552.83</v>
      </c>
      <c r="AX48" s="33">
        <v>69709.72</v>
      </c>
      <c r="AY48" s="33">
        <v>98886.23</v>
      </c>
      <c r="AZ48" s="33">
        <v>44147.05</v>
      </c>
      <c r="BA48" s="31">
        <f t="shared" si="27"/>
        <v>-1859.15</v>
      </c>
      <c r="BB48" s="31">
        <f t="shared" si="27"/>
        <v>-3200.1</v>
      </c>
      <c r="BC48" s="31">
        <f t="shared" si="27"/>
        <v>-1162.03</v>
      </c>
      <c r="BD48" s="31">
        <f t="shared" si="24"/>
        <v>11242.04</v>
      </c>
      <c r="BE48" s="31">
        <f t="shared" si="24"/>
        <v>3885.17</v>
      </c>
      <c r="BF48" s="31">
        <f t="shared" si="24"/>
        <v>16260.4</v>
      </c>
      <c r="BG48" s="31">
        <f t="shared" si="24"/>
        <v>2130.1799999999998</v>
      </c>
      <c r="BH48" s="31">
        <f t="shared" si="24"/>
        <v>6175.85</v>
      </c>
      <c r="BI48" s="31">
        <f t="shared" si="24"/>
        <v>4258.46</v>
      </c>
      <c r="BJ48" s="31">
        <f t="shared" si="24"/>
        <v>-12909.21</v>
      </c>
      <c r="BK48" s="31">
        <f t="shared" si="24"/>
        <v>-18312.259999999998</v>
      </c>
      <c r="BL48" s="31">
        <f t="shared" si="24"/>
        <v>-8175.38</v>
      </c>
      <c r="BM48" s="6">
        <f t="shared" ca="1" si="25"/>
        <v>-2.0400000000000001E-2</v>
      </c>
      <c r="BN48" s="6">
        <f t="shared" ca="1" si="25"/>
        <v>-2.0400000000000001E-2</v>
      </c>
      <c r="BO48" s="6">
        <f t="shared" ca="1" si="25"/>
        <v>-2.0400000000000001E-2</v>
      </c>
      <c r="BP48" s="6">
        <f t="shared" ca="1" si="25"/>
        <v>-2.0400000000000001E-2</v>
      </c>
      <c r="BQ48" s="6">
        <f t="shared" ca="1" si="25"/>
        <v>-2.0400000000000001E-2</v>
      </c>
      <c r="BR48" s="6">
        <f t="shared" ca="1" si="25"/>
        <v>-2.0400000000000001E-2</v>
      </c>
      <c r="BS48" s="6">
        <f t="shared" ca="1" si="25"/>
        <v>-2.0400000000000001E-2</v>
      </c>
      <c r="BT48" s="6">
        <f t="shared" ca="1" si="25"/>
        <v>-2.0400000000000001E-2</v>
      </c>
      <c r="BU48" s="6">
        <f t="shared" ca="1" si="25"/>
        <v>-2.0400000000000001E-2</v>
      </c>
      <c r="BV48" s="6">
        <f t="shared" ca="1" si="25"/>
        <v>-2.0400000000000001E-2</v>
      </c>
      <c r="BW48" s="6">
        <f t="shared" ca="1" si="25"/>
        <v>-2.0400000000000001E-2</v>
      </c>
      <c r="BX48" s="6">
        <f t="shared" ca="1" si="25"/>
        <v>-2.0400000000000001E-2</v>
      </c>
      <c r="BY48" s="31">
        <f t="shared" ca="1" si="20"/>
        <v>-94816.61</v>
      </c>
      <c r="BZ48" s="31">
        <f t="shared" ca="1" si="20"/>
        <v>-163204.89000000001</v>
      </c>
      <c r="CA48" s="31">
        <f t="shared" ca="1" si="20"/>
        <v>-59263.7</v>
      </c>
      <c r="CB48" s="31">
        <f t="shared" ca="1" si="19"/>
        <v>-39540.949999999997</v>
      </c>
      <c r="CC48" s="31">
        <f t="shared" ca="1" si="19"/>
        <v>-13665.08</v>
      </c>
      <c r="CD48" s="31">
        <f t="shared" ca="1" si="19"/>
        <v>-57191.75</v>
      </c>
      <c r="CE48" s="31">
        <f t="shared" ca="1" si="19"/>
        <v>-62079.53</v>
      </c>
      <c r="CF48" s="31">
        <f t="shared" ca="1" si="19"/>
        <v>-179981.82</v>
      </c>
      <c r="CG48" s="31">
        <f t="shared" ca="1" si="19"/>
        <v>-124103.57</v>
      </c>
      <c r="CH48" s="31">
        <f t="shared" ca="1" si="19"/>
        <v>-87782.61</v>
      </c>
      <c r="CI48" s="31">
        <f t="shared" ca="1" si="19"/>
        <v>-124523.4</v>
      </c>
      <c r="CJ48" s="31">
        <f t="shared" ca="1" si="19"/>
        <v>-55592.58</v>
      </c>
      <c r="CK48" s="32">
        <f t="shared" ca="1" si="28"/>
        <v>7436.6</v>
      </c>
      <c r="CL48" s="32">
        <f t="shared" ca="1" si="28"/>
        <v>12800.38</v>
      </c>
      <c r="CM48" s="32">
        <f t="shared" ca="1" si="28"/>
        <v>4648.13</v>
      </c>
      <c r="CN48" s="32">
        <f t="shared" ca="1" si="26"/>
        <v>3101.25</v>
      </c>
      <c r="CO48" s="32">
        <f t="shared" ca="1" si="26"/>
        <v>1071.77</v>
      </c>
      <c r="CP48" s="32">
        <f t="shared" ca="1" si="26"/>
        <v>4485.63</v>
      </c>
      <c r="CQ48" s="32">
        <f t="shared" ca="1" si="26"/>
        <v>4868.9799999999996</v>
      </c>
      <c r="CR48" s="32">
        <f t="shared" ca="1" si="26"/>
        <v>14116.22</v>
      </c>
      <c r="CS48" s="32">
        <f t="shared" ca="1" si="26"/>
        <v>9733.61</v>
      </c>
      <c r="CT48" s="32">
        <f t="shared" ca="1" si="26"/>
        <v>6884.91</v>
      </c>
      <c r="CU48" s="32">
        <f t="shared" ca="1" si="26"/>
        <v>9766.5400000000009</v>
      </c>
      <c r="CV48" s="32">
        <f t="shared" ca="1" si="26"/>
        <v>4360.2</v>
      </c>
      <c r="CW48" s="31">
        <f t="shared" ca="1" si="30"/>
        <v>-89703.95</v>
      </c>
      <c r="CX48" s="31">
        <f t="shared" ca="1" si="30"/>
        <v>-154404.63</v>
      </c>
      <c r="CY48" s="31">
        <f t="shared" ca="1" si="30"/>
        <v>-56068.12</v>
      </c>
      <c r="CZ48" s="31">
        <f t="shared" ca="1" si="29"/>
        <v>-49426.189999999995</v>
      </c>
      <c r="DA48" s="31">
        <f t="shared" ca="1" si="29"/>
        <v>-17081.349999999999</v>
      </c>
      <c r="DB48" s="31">
        <f t="shared" ca="1" si="29"/>
        <v>-71489.69</v>
      </c>
      <c r="DC48" s="31">
        <f t="shared" ca="1" si="29"/>
        <v>-108639.18</v>
      </c>
      <c r="DD48" s="31">
        <f t="shared" ca="1" si="29"/>
        <v>-314968.18999999994</v>
      </c>
      <c r="DE48" s="31">
        <f t="shared" ca="1" si="29"/>
        <v>-217181.25</v>
      </c>
      <c r="DF48" s="31">
        <f t="shared" ca="1" si="29"/>
        <v>-137698.21</v>
      </c>
      <c r="DG48" s="31">
        <f t="shared" ca="1" si="29"/>
        <v>-195330.82999999996</v>
      </c>
      <c r="DH48" s="31">
        <f t="shared" ca="1" si="29"/>
        <v>-87204.05</v>
      </c>
      <c r="DI48" s="32">
        <f t="shared" ca="1" si="21"/>
        <v>-4485.2</v>
      </c>
      <c r="DJ48" s="32">
        <f t="shared" ca="1" si="21"/>
        <v>-7720.23</v>
      </c>
      <c r="DK48" s="32">
        <f t="shared" ca="1" si="21"/>
        <v>-2803.41</v>
      </c>
      <c r="DL48" s="32">
        <f t="shared" ca="1" si="21"/>
        <v>-2471.31</v>
      </c>
      <c r="DM48" s="32">
        <f t="shared" ca="1" si="21"/>
        <v>-854.07</v>
      </c>
      <c r="DN48" s="32">
        <f t="shared" ca="1" si="21"/>
        <v>-3574.48</v>
      </c>
      <c r="DO48" s="32">
        <f t="shared" ca="1" si="21"/>
        <v>-5431.96</v>
      </c>
      <c r="DP48" s="32">
        <f t="shared" ca="1" si="21"/>
        <v>-15748.41</v>
      </c>
      <c r="DQ48" s="32">
        <f t="shared" ca="1" si="21"/>
        <v>-10859.06</v>
      </c>
      <c r="DR48" s="32">
        <f t="shared" ca="1" si="21"/>
        <v>-6884.91</v>
      </c>
      <c r="DS48" s="32">
        <f t="shared" ca="1" si="21"/>
        <v>-9766.5400000000009</v>
      </c>
      <c r="DT48" s="32">
        <f t="shared" ca="1" si="21"/>
        <v>-4360.2</v>
      </c>
      <c r="DU48" s="31">
        <f t="shared" ca="1" si="22"/>
        <v>-24427.03</v>
      </c>
      <c r="DV48" s="31">
        <f t="shared" ca="1" si="22"/>
        <v>-41684.86</v>
      </c>
      <c r="DW48" s="31">
        <f t="shared" ca="1" si="22"/>
        <v>-15018.52</v>
      </c>
      <c r="DX48" s="31">
        <f t="shared" ca="1" si="22"/>
        <v>-13123.96</v>
      </c>
      <c r="DY48" s="31">
        <f t="shared" ca="1" si="22"/>
        <v>-4496.9399999999996</v>
      </c>
      <c r="DZ48" s="31">
        <f t="shared" ca="1" si="22"/>
        <v>-18653.84</v>
      </c>
      <c r="EA48" s="31">
        <f t="shared" ca="1" si="22"/>
        <v>-28101.72</v>
      </c>
      <c r="EB48" s="31">
        <f t="shared" ca="1" si="22"/>
        <v>-80737.240000000005</v>
      </c>
      <c r="EC48" s="31">
        <f t="shared" ca="1" si="22"/>
        <v>-55163.81</v>
      </c>
      <c r="ED48" s="31">
        <f t="shared" ca="1" si="22"/>
        <v>-34663.97</v>
      </c>
      <c r="EE48" s="31">
        <f t="shared" ca="1" si="22"/>
        <v>-48716.11</v>
      </c>
      <c r="EF48" s="31">
        <f t="shared" ca="1" si="22"/>
        <v>-21551.85</v>
      </c>
      <c r="EG48" s="32">
        <f t="shared" ca="1" si="23"/>
        <v>-118616.18</v>
      </c>
      <c r="EH48" s="32">
        <f t="shared" ca="1" si="23"/>
        <v>-203809.72000000003</v>
      </c>
      <c r="EI48" s="32">
        <f t="shared" ca="1" si="23"/>
        <v>-73890.05</v>
      </c>
      <c r="EJ48" s="32">
        <f t="shared" ca="1" si="23"/>
        <v>-65021.459999999992</v>
      </c>
      <c r="EK48" s="32">
        <f t="shared" ca="1" si="23"/>
        <v>-22432.359999999997</v>
      </c>
      <c r="EL48" s="32">
        <f t="shared" ca="1" si="23"/>
        <v>-93718.01</v>
      </c>
      <c r="EM48" s="32">
        <f t="shared" ca="1" si="23"/>
        <v>-142172.85999999999</v>
      </c>
      <c r="EN48" s="32">
        <f t="shared" ca="1" si="23"/>
        <v>-411453.83999999991</v>
      </c>
      <c r="EO48" s="32">
        <f t="shared" ca="1" si="23"/>
        <v>-283204.12</v>
      </c>
      <c r="EP48" s="32">
        <f t="shared" ca="1" si="23"/>
        <v>-179247.09</v>
      </c>
      <c r="EQ48" s="32">
        <f t="shared" ca="1" si="23"/>
        <v>-253813.47999999998</v>
      </c>
      <c r="ER48" s="32">
        <f t="shared" ca="1" si="23"/>
        <v>-113116.1</v>
      </c>
    </row>
    <row r="49" spans="1:148" x14ac:dyDescent="0.25">
      <c r="A49" t="s">
        <v>60</v>
      </c>
      <c r="B49" s="1" t="s">
        <v>73</v>
      </c>
      <c r="C49" t="str">
        <f t="shared" ca="1" si="1"/>
        <v>EC04</v>
      </c>
      <c r="D49" t="str">
        <f t="shared" ca="1" si="2"/>
        <v>Foster Creek Industrial System</v>
      </c>
      <c r="E49" s="51">
        <v>30492.5779</v>
      </c>
      <c r="F49" s="51">
        <v>27616.082999999999</v>
      </c>
      <c r="G49" s="51">
        <v>29343.576000000001</v>
      </c>
      <c r="H49" s="51">
        <v>25716.365900000001</v>
      </c>
      <c r="I49" s="51">
        <v>20064.371999999999</v>
      </c>
      <c r="J49" s="51">
        <v>16268.834000000001</v>
      </c>
      <c r="K49" s="51">
        <v>21394.46</v>
      </c>
      <c r="L49" s="51">
        <v>12030.556</v>
      </c>
      <c r="M49" s="51">
        <v>13376.227999999999</v>
      </c>
      <c r="N49" s="51">
        <v>25323.5838</v>
      </c>
      <c r="O49" s="51">
        <v>14589.656000000001</v>
      </c>
      <c r="P49" s="51">
        <v>26458.166000000001</v>
      </c>
      <c r="Q49" s="32">
        <v>2546150.5299999998</v>
      </c>
      <c r="R49" s="32">
        <v>3616869.03</v>
      </c>
      <c r="S49" s="32">
        <v>1429582.03</v>
      </c>
      <c r="T49" s="32">
        <v>1384510.86</v>
      </c>
      <c r="U49" s="32">
        <v>638116.79</v>
      </c>
      <c r="V49" s="32">
        <v>563881.16</v>
      </c>
      <c r="W49" s="32">
        <v>1208201.75</v>
      </c>
      <c r="X49" s="32">
        <v>1061644.76</v>
      </c>
      <c r="Y49" s="32">
        <v>666778.57999999996</v>
      </c>
      <c r="Z49" s="32">
        <v>1741302.03</v>
      </c>
      <c r="AA49" s="32">
        <v>1671077.3</v>
      </c>
      <c r="AB49" s="32">
        <v>1356680.39</v>
      </c>
      <c r="AC49" s="2">
        <v>4.9800000000000004</v>
      </c>
      <c r="AD49" s="2">
        <v>4.9800000000000004</v>
      </c>
      <c r="AE49" s="2">
        <v>4.9800000000000004</v>
      </c>
      <c r="AF49" s="2">
        <v>4.9800000000000004</v>
      </c>
      <c r="AG49" s="2">
        <v>4.9800000000000004</v>
      </c>
      <c r="AH49" s="2">
        <v>4.9800000000000004</v>
      </c>
      <c r="AI49" s="2">
        <v>5.67</v>
      </c>
      <c r="AJ49" s="2">
        <v>5.67</v>
      </c>
      <c r="AK49" s="2">
        <v>5.67</v>
      </c>
      <c r="AL49" s="2">
        <v>5.67</v>
      </c>
      <c r="AM49" s="2">
        <v>5.67</v>
      </c>
      <c r="AN49" s="2">
        <v>5.67</v>
      </c>
      <c r="AO49" s="33">
        <v>126798.3</v>
      </c>
      <c r="AP49" s="33">
        <v>180120.08</v>
      </c>
      <c r="AQ49" s="33">
        <v>71193.179999999993</v>
      </c>
      <c r="AR49" s="33">
        <v>68948.639999999999</v>
      </c>
      <c r="AS49" s="33">
        <v>31778.22</v>
      </c>
      <c r="AT49" s="33">
        <v>28081.279999999999</v>
      </c>
      <c r="AU49" s="33">
        <v>68505.039999999994</v>
      </c>
      <c r="AV49" s="33">
        <v>60195.26</v>
      </c>
      <c r="AW49" s="33">
        <v>37806.35</v>
      </c>
      <c r="AX49" s="33">
        <v>98731.82</v>
      </c>
      <c r="AY49" s="33">
        <v>94750.080000000002</v>
      </c>
      <c r="AZ49" s="33">
        <v>76923.78</v>
      </c>
      <c r="BA49" s="31">
        <f t="shared" si="27"/>
        <v>-1018.46</v>
      </c>
      <c r="BB49" s="31">
        <f t="shared" si="27"/>
        <v>-1446.75</v>
      </c>
      <c r="BC49" s="31">
        <f t="shared" si="27"/>
        <v>-571.83000000000004</v>
      </c>
      <c r="BD49" s="31">
        <f t="shared" si="24"/>
        <v>8030.16</v>
      </c>
      <c r="BE49" s="31">
        <f t="shared" si="24"/>
        <v>3701.08</v>
      </c>
      <c r="BF49" s="31">
        <f t="shared" si="24"/>
        <v>3270.51</v>
      </c>
      <c r="BG49" s="31">
        <f t="shared" si="24"/>
        <v>845.74</v>
      </c>
      <c r="BH49" s="31">
        <f t="shared" si="24"/>
        <v>743.15</v>
      </c>
      <c r="BI49" s="31">
        <f t="shared" si="24"/>
        <v>466.75</v>
      </c>
      <c r="BJ49" s="31">
        <f t="shared" si="24"/>
        <v>-5223.91</v>
      </c>
      <c r="BK49" s="31">
        <f t="shared" si="24"/>
        <v>-5013.2299999999996</v>
      </c>
      <c r="BL49" s="31">
        <f t="shared" si="24"/>
        <v>-4070.04</v>
      </c>
      <c r="BM49" s="6">
        <f t="shared" ca="1" si="25"/>
        <v>2.98E-2</v>
      </c>
      <c r="BN49" s="6">
        <f t="shared" ca="1" si="25"/>
        <v>2.98E-2</v>
      </c>
      <c r="BO49" s="6">
        <f t="shared" ca="1" si="25"/>
        <v>2.98E-2</v>
      </c>
      <c r="BP49" s="6">
        <f t="shared" ca="1" si="25"/>
        <v>2.98E-2</v>
      </c>
      <c r="BQ49" s="6">
        <f t="shared" ca="1" si="25"/>
        <v>2.98E-2</v>
      </c>
      <c r="BR49" s="6">
        <f t="shared" ca="1" si="25"/>
        <v>2.98E-2</v>
      </c>
      <c r="BS49" s="6">
        <f t="shared" ca="1" si="25"/>
        <v>2.98E-2</v>
      </c>
      <c r="BT49" s="6">
        <f t="shared" ca="1" si="25"/>
        <v>2.98E-2</v>
      </c>
      <c r="BU49" s="6">
        <f t="shared" ca="1" si="25"/>
        <v>2.98E-2</v>
      </c>
      <c r="BV49" s="6">
        <f t="shared" ca="1" si="25"/>
        <v>2.98E-2</v>
      </c>
      <c r="BW49" s="6">
        <f t="shared" ca="1" si="25"/>
        <v>2.98E-2</v>
      </c>
      <c r="BX49" s="6">
        <f t="shared" ca="1" si="25"/>
        <v>2.98E-2</v>
      </c>
      <c r="BY49" s="31">
        <f t="shared" ca="1" si="20"/>
        <v>75875.289999999994</v>
      </c>
      <c r="BZ49" s="31">
        <f t="shared" ca="1" si="20"/>
        <v>107782.7</v>
      </c>
      <c r="CA49" s="31">
        <f t="shared" ca="1" si="20"/>
        <v>42601.54</v>
      </c>
      <c r="CB49" s="31">
        <f t="shared" ca="1" si="19"/>
        <v>41258.42</v>
      </c>
      <c r="CC49" s="31">
        <f t="shared" ca="1" si="19"/>
        <v>19015.88</v>
      </c>
      <c r="CD49" s="31">
        <f t="shared" ca="1" si="19"/>
        <v>16803.66</v>
      </c>
      <c r="CE49" s="31">
        <f t="shared" ca="1" si="19"/>
        <v>36004.410000000003</v>
      </c>
      <c r="CF49" s="31">
        <f t="shared" ca="1" si="19"/>
        <v>31637.01</v>
      </c>
      <c r="CG49" s="31">
        <f t="shared" ca="1" si="19"/>
        <v>19870</v>
      </c>
      <c r="CH49" s="31">
        <f t="shared" ca="1" si="19"/>
        <v>51890.8</v>
      </c>
      <c r="CI49" s="31">
        <f t="shared" ca="1" si="19"/>
        <v>49798.1</v>
      </c>
      <c r="CJ49" s="31">
        <f t="shared" ca="1" si="19"/>
        <v>40429.08</v>
      </c>
      <c r="CK49" s="32">
        <f t="shared" ca="1" si="28"/>
        <v>4073.84</v>
      </c>
      <c r="CL49" s="32">
        <f t="shared" ca="1" si="28"/>
        <v>5786.99</v>
      </c>
      <c r="CM49" s="32">
        <f t="shared" ca="1" si="28"/>
        <v>2287.33</v>
      </c>
      <c r="CN49" s="32">
        <f t="shared" ca="1" si="26"/>
        <v>2215.2199999999998</v>
      </c>
      <c r="CO49" s="32">
        <f t="shared" ca="1" si="26"/>
        <v>1020.99</v>
      </c>
      <c r="CP49" s="32">
        <f t="shared" ca="1" si="26"/>
        <v>902.21</v>
      </c>
      <c r="CQ49" s="32">
        <f t="shared" ca="1" si="26"/>
        <v>1933.12</v>
      </c>
      <c r="CR49" s="32">
        <f t="shared" ca="1" si="26"/>
        <v>1698.63</v>
      </c>
      <c r="CS49" s="32">
        <f t="shared" ca="1" si="26"/>
        <v>1066.8499999999999</v>
      </c>
      <c r="CT49" s="32">
        <f t="shared" ca="1" si="26"/>
        <v>2786.08</v>
      </c>
      <c r="CU49" s="32">
        <f t="shared" ca="1" si="26"/>
        <v>2673.72</v>
      </c>
      <c r="CV49" s="32">
        <f t="shared" ca="1" si="26"/>
        <v>2170.69</v>
      </c>
      <c r="CW49" s="31">
        <f t="shared" ca="1" si="30"/>
        <v>-45830.710000000014</v>
      </c>
      <c r="CX49" s="31">
        <f t="shared" ca="1" si="30"/>
        <v>-65103.639999999985</v>
      </c>
      <c r="CY49" s="31">
        <f t="shared" ca="1" si="30"/>
        <v>-25732.479999999989</v>
      </c>
      <c r="CZ49" s="31">
        <f t="shared" ca="1" si="29"/>
        <v>-33505.160000000003</v>
      </c>
      <c r="DA49" s="31">
        <f t="shared" ca="1" si="29"/>
        <v>-15442.429999999998</v>
      </c>
      <c r="DB49" s="31">
        <f t="shared" ca="1" si="29"/>
        <v>-13645.92</v>
      </c>
      <c r="DC49" s="31">
        <f t="shared" ca="1" si="29"/>
        <v>-31413.249999999989</v>
      </c>
      <c r="DD49" s="31">
        <f t="shared" ca="1" si="29"/>
        <v>-27602.770000000004</v>
      </c>
      <c r="DE49" s="31">
        <f t="shared" ca="1" si="29"/>
        <v>-17336.25</v>
      </c>
      <c r="DF49" s="31">
        <f t="shared" ca="1" si="29"/>
        <v>-38831.03</v>
      </c>
      <c r="DG49" s="31">
        <f t="shared" ca="1" si="29"/>
        <v>-37265.03</v>
      </c>
      <c r="DH49" s="31">
        <f t="shared" ca="1" si="29"/>
        <v>-30253.969999999994</v>
      </c>
      <c r="DI49" s="32">
        <f t="shared" ca="1" si="21"/>
        <v>-2291.54</v>
      </c>
      <c r="DJ49" s="32">
        <f t="shared" ca="1" si="21"/>
        <v>-3255.18</v>
      </c>
      <c r="DK49" s="32">
        <f t="shared" ca="1" si="21"/>
        <v>-1286.6199999999999</v>
      </c>
      <c r="DL49" s="32">
        <f t="shared" ca="1" si="21"/>
        <v>-1675.26</v>
      </c>
      <c r="DM49" s="32">
        <f t="shared" ca="1" si="21"/>
        <v>-772.12</v>
      </c>
      <c r="DN49" s="32">
        <f t="shared" ca="1" si="21"/>
        <v>-682.3</v>
      </c>
      <c r="DO49" s="32">
        <f t="shared" ca="1" si="21"/>
        <v>-1570.66</v>
      </c>
      <c r="DP49" s="32">
        <f t="shared" ca="1" si="21"/>
        <v>-1380.14</v>
      </c>
      <c r="DQ49" s="32">
        <f t="shared" ca="1" si="21"/>
        <v>-866.81</v>
      </c>
      <c r="DR49" s="32">
        <f t="shared" ca="1" si="21"/>
        <v>-1941.55</v>
      </c>
      <c r="DS49" s="32">
        <f t="shared" ca="1" si="21"/>
        <v>-1863.25</v>
      </c>
      <c r="DT49" s="32">
        <f t="shared" ca="1" si="21"/>
        <v>-1512.7</v>
      </c>
      <c r="DU49" s="31">
        <f t="shared" ca="1" si="22"/>
        <v>-12480.03</v>
      </c>
      <c r="DV49" s="31">
        <f t="shared" ca="1" si="22"/>
        <v>-17576.13</v>
      </c>
      <c r="DW49" s="31">
        <f t="shared" ca="1" si="22"/>
        <v>-6892.75</v>
      </c>
      <c r="DX49" s="31">
        <f t="shared" ca="1" si="22"/>
        <v>-8896.5</v>
      </c>
      <c r="DY49" s="31">
        <f t="shared" ca="1" si="22"/>
        <v>-4065.47</v>
      </c>
      <c r="DZ49" s="31">
        <f t="shared" ca="1" si="22"/>
        <v>-3560.64</v>
      </c>
      <c r="EA49" s="31">
        <f t="shared" ca="1" si="22"/>
        <v>-8125.67</v>
      </c>
      <c r="EB49" s="31">
        <f t="shared" ca="1" si="22"/>
        <v>-7075.54</v>
      </c>
      <c r="EC49" s="31">
        <f t="shared" ca="1" si="22"/>
        <v>-4403.3900000000003</v>
      </c>
      <c r="ED49" s="31">
        <f t="shared" ca="1" si="22"/>
        <v>-9775.27</v>
      </c>
      <c r="EE49" s="31">
        <f t="shared" ca="1" si="22"/>
        <v>-9294.01</v>
      </c>
      <c r="EF49" s="31">
        <f t="shared" ca="1" si="22"/>
        <v>-7477.05</v>
      </c>
      <c r="EG49" s="32">
        <f t="shared" ca="1" si="23"/>
        <v>-60602.280000000013</v>
      </c>
      <c r="EH49" s="32">
        <f t="shared" ca="1" si="23"/>
        <v>-85934.949999999983</v>
      </c>
      <c r="EI49" s="32">
        <f t="shared" ca="1" si="23"/>
        <v>-33911.849999999991</v>
      </c>
      <c r="EJ49" s="32">
        <f t="shared" ca="1" si="23"/>
        <v>-44076.920000000006</v>
      </c>
      <c r="EK49" s="32">
        <f t="shared" ca="1" si="23"/>
        <v>-20280.02</v>
      </c>
      <c r="EL49" s="32">
        <f t="shared" ca="1" si="23"/>
        <v>-17888.86</v>
      </c>
      <c r="EM49" s="32">
        <f t="shared" ca="1" si="23"/>
        <v>-41109.579999999987</v>
      </c>
      <c r="EN49" s="32">
        <f t="shared" ca="1" si="23"/>
        <v>-36058.450000000004</v>
      </c>
      <c r="EO49" s="32">
        <f t="shared" ca="1" si="23"/>
        <v>-22606.45</v>
      </c>
      <c r="EP49" s="32">
        <f t="shared" ca="1" si="23"/>
        <v>-50547.850000000006</v>
      </c>
      <c r="EQ49" s="32">
        <f t="shared" ca="1" si="23"/>
        <v>-48422.29</v>
      </c>
      <c r="ER49" s="32">
        <f t="shared" ca="1" si="23"/>
        <v>-39243.719999999994</v>
      </c>
    </row>
    <row r="50" spans="1:148" x14ac:dyDescent="0.25">
      <c r="A50" t="s">
        <v>454</v>
      </c>
      <c r="B50" s="1" t="s">
        <v>74</v>
      </c>
      <c r="C50" t="str">
        <f t="shared" ca="1" si="1"/>
        <v>BCHIMP</v>
      </c>
      <c r="D50" t="str">
        <f t="shared" ca="1" si="2"/>
        <v>Alberta-BC Intertie - Import</v>
      </c>
      <c r="E50" s="51">
        <v>14080</v>
      </c>
      <c r="F50" s="51">
        <v>9412</v>
      </c>
      <c r="G50" s="51">
        <v>1297</v>
      </c>
      <c r="H50" s="51">
        <v>33</v>
      </c>
      <c r="J50" s="51">
        <v>45</v>
      </c>
      <c r="K50" s="51">
        <v>380</v>
      </c>
      <c r="L50" s="51">
        <v>250</v>
      </c>
      <c r="N50" s="51">
        <v>595</v>
      </c>
      <c r="O50" s="51">
        <v>1315</v>
      </c>
      <c r="P50" s="51">
        <v>375</v>
      </c>
      <c r="Q50" s="32">
        <v>552042.48</v>
      </c>
      <c r="R50" s="32">
        <v>256095.89</v>
      </c>
      <c r="S50" s="32">
        <v>38104.39</v>
      </c>
      <c r="T50" s="32">
        <v>1264.8900000000001</v>
      </c>
      <c r="U50" s="32"/>
      <c r="V50" s="32">
        <v>568.79999999999995</v>
      </c>
      <c r="W50" s="32">
        <v>11721</v>
      </c>
      <c r="X50" s="32">
        <v>5311</v>
      </c>
      <c r="Y50" s="32"/>
      <c r="Z50" s="32">
        <v>20042.349999999999</v>
      </c>
      <c r="AA50" s="32">
        <v>56912</v>
      </c>
      <c r="AB50" s="32">
        <v>14782.75</v>
      </c>
      <c r="AC50" s="2">
        <v>0.53</v>
      </c>
      <c r="AD50" s="2">
        <v>0.53</v>
      </c>
      <c r="AE50" s="2">
        <v>0.53</v>
      </c>
      <c r="AF50" s="2">
        <v>0.53</v>
      </c>
      <c r="AH50" s="2">
        <v>0.53</v>
      </c>
      <c r="AI50" s="2">
        <v>1.92</v>
      </c>
      <c r="AJ50" s="2">
        <v>1.92</v>
      </c>
      <c r="AL50" s="2">
        <v>1.92</v>
      </c>
      <c r="AM50" s="2">
        <v>1.92</v>
      </c>
      <c r="AN50" s="2">
        <v>1.92</v>
      </c>
      <c r="AO50" s="33">
        <v>2925.83</v>
      </c>
      <c r="AP50" s="33">
        <v>1357.31</v>
      </c>
      <c r="AQ50" s="33">
        <v>201.95</v>
      </c>
      <c r="AR50" s="33">
        <v>6.7</v>
      </c>
      <c r="AS50" s="33"/>
      <c r="AT50" s="33">
        <v>3.01</v>
      </c>
      <c r="AU50" s="33">
        <v>225.04</v>
      </c>
      <c r="AV50" s="33">
        <v>101.97</v>
      </c>
      <c r="AW50" s="33"/>
      <c r="AX50" s="33">
        <v>384.81</v>
      </c>
      <c r="AY50" s="33">
        <v>1092.71</v>
      </c>
      <c r="AZ50" s="33">
        <v>283.83</v>
      </c>
      <c r="BA50" s="31">
        <f t="shared" si="27"/>
        <v>-220.82</v>
      </c>
      <c r="BB50" s="31">
        <f t="shared" si="27"/>
        <v>-102.44</v>
      </c>
      <c r="BC50" s="31">
        <f t="shared" si="27"/>
        <v>-15.24</v>
      </c>
      <c r="BD50" s="31">
        <f t="shared" si="24"/>
        <v>7.34</v>
      </c>
      <c r="BE50" s="31">
        <f t="shared" si="24"/>
        <v>0</v>
      </c>
      <c r="BF50" s="31">
        <f t="shared" si="24"/>
        <v>3.3</v>
      </c>
      <c r="BG50" s="31">
        <f t="shared" si="24"/>
        <v>8.1999999999999993</v>
      </c>
      <c r="BH50" s="31">
        <f t="shared" si="24"/>
        <v>3.72</v>
      </c>
      <c r="BI50" s="31">
        <f t="shared" si="24"/>
        <v>0</v>
      </c>
      <c r="BJ50" s="31">
        <f t="shared" si="24"/>
        <v>-60.13</v>
      </c>
      <c r="BK50" s="31">
        <f t="shared" si="24"/>
        <v>-170.74</v>
      </c>
      <c r="BL50" s="31">
        <f t="shared" si="24"/>
        <v>-44.35</v>
      </c>
      <c r="BM50" s="6">
        <f t="shared" ca="1" si="25"/>
        <v>1.04E-2</v>
      </c>
      <c r="BN50" s="6">
        <f t="shared" ca="1" si="25"/>
        <v>1.04E-2</v>
      </c>
      <c r="BO50" s="6">
        <f t="shared" ca="1" si="25"/>
        <v>1.04E-2</v>
      </c>
      <c r="BP50" s="6">
        <f t="shared" ca="1" si="25"/>
        <v>1.04E-2</v>
      </c>
      <c r="BQ50" s="6">
        <f t="shared" ca="1" si="25"/>
        <v>1.04E-2</v>
      </c>
      <c r="BR50" s="6">
        <f t="shared" ca="1" si="25"/>
        <v>1.04E-2</v>
      </c>
      <c r="BS50" s="6">
        <f t="shared" ca="1" si="25"/>
        <v>1.04E-2</v>
      </c>
      <c r="BT50" s="6">
        <f t="shared" ca="1" si="25"/>
        <v>1.04E-2</v>
      </c>
      <c r="BU50" s="6">
        <f t="shared" ca="1" si="25"/>
        <v>1.04E-2</v>
      </c>
      <c r="BV50" s="6">
        <f t="shared" ca="1" si="25"/>
        <v>1.04E-2</v>
      </c>
      <c r="BW50" s="6">
        <f t="shared" ca="1" si="25"/>
        <v>1.04E-2</v>
      </c>
      <c r="BX50" s="6">
        <f t="shared" ca="1" si="25"/>
        <v>1.04E-2</v>
      </c>
      <c r="BY50" s="31">
        <f t="shared" ca="1" si="20"/>
        <v>5741.24</v>
      </c>
      <c r="BZ50" s="31">
        <f t="shared" ca="1" si="20"/>
        <v>2663.4</v>
      </c>
      <c r="CA50" s="31">
        <f t="shared" ca="1" si="20"/>
        <v>396.29</v>
      </c>
      <c r="CB50" s="31">
        <f t="shared" ca="1" si="19"/>
        <v>13.15</v>
      </c>
      <c r="CC50" s="31">
        <f t="shared" ca="1" si="19"/>
        <v>0</v>
      </c>
      <c r="CD50" s="31">
        <f t="shared" ca="1" si="19"/>
        <v>5.92</v>
      </c>
      <c r="CE50" s="31">
        <f t="shared" ca="1" si="19"/>
        <v>121.9</v>
      </c>
      <c r="CF50" s="31">
        <f t="shared" ca="1" si="19"/>
        <v>55.23</v>
      </c>
      <c r="CG50" s="31">
        <f t="shared" ca="1" si="19"/>
        <v>0</v>
      </c>
      <c r="CH50" s="31">
        <f t="shared" ca="1" si="19"/>
        <v>208.44</v>
      </c>
      <c r="CI50" s="31">
        <f t="shared" ca="1" si="19"/>
        <v>591.88</v>
      </c>
      <c r="CJ50" s="31">
        <f t="shared" ca="1" si="19"/>
        <v>153.74</v>
      </c>
      <c r="CK50" s="32">
        <f t="shared" ca="1" si="28"/>
        <v>883.27</v>
      </c>
      <c r="CL50" s="32">
        <f t="shared" ca="1" si="28"/>
        <v>409.75</v>
      </c>
      <c r="CM50" s="32">
        <f t="shared" ca="1" si="28"/>
        <v>60.97</v>
      </c>
      <c r="CN50" s="32">
        <f t="shared" ca="1" si="26"/>
        <v>2.02</v>
      </c>
      <c r="CO50" s="32">
        <f t="shared" ca="1" si="26"/>
        <v>0</v>
      </c>
      <c r="CP50" s="32">
        <f t="shared" ca="1" si="26"/>
        <v>0.91</v>
      </c>
      <c r="CQ50" s="32">
        <f t="shared" ca="1" si="26"/>
        <v>18.75</v>
      </c>
      <c r="CR50" s="32">
        <f t="shared" ca="1" si="26"/>
        <v>8.5</v>
      </c>
      <c r="CS50" s="32">
        <f t="shared" ca="1" si="26"/>
        <v>0</v>
      </c>
      <c r="CT50" s="32">
        <f t="shared" ca="1" si="26"/>
        <v>32.07</v>
      </c>
      <c r="CU50" s="32">
        <f t="shared" ca="1" si="26"/>
        <v>91.06</v>
      </c>
      <c r="CV50" s="32">
        <f t="shared" ca="1" si="26"/>
        <v>23.65</v>
      </c>
      <c r="CW50" s="31">
        <f t="shared" ca="1" si="30"/>
        <v>3919.5000000000005</v>
      </c>
      <c r="CX50" s="31">
        <f t="shared" ca="1" si="30"/>
        <v>1818.2800000000002</v>
      </c>
      <c r="CY50" s="31">
        <f t="shared" ca="1" si="30"/>
        <v>270.55</v>
      </c>
      <c r="CZ50" s="31">
        <f t="shared" ca="1" si="29"/>
        <v>1.129999999999999</v>
      </c>
      <c r="DA50" s="31">
        <f t="shared" ca="1" si="29"/>
        <v>0</v>
      </c>
      <c r="DB50" s="31">
        <f t="shared" ca="1" si="29"/>
        <v>0.52000000000000046</v>
      </c>
      <c r="DC50" s="31">
        <f t="shared" ca="1" si="29"/>
        <v>-92.589999999999989</v>
      </c>
      <c r="DD50" s="31">
        <f t="shared" ca="1" si="29"/>
        <v>-41.96</v>
      </c>
      <c r="DE50" s="31">
        <f t="shared" ca="1" si="29"/>
        <v>0</v>
      </c>
      <c r="DF50" s="31">
        <f t="shared" ca="1" si="29"/>
        <v>-84.170000000000016</v>
      </c>
      <c r="DG50" s="31">
        <f t="shared" ca="1" si="29"/>
        <v>-239.02999999999997</v>
      </c>
      <c r="DH50" s="31">
        <f t="shared" ca="1" si="29"/>
        <v>-62.089999999999968</v>
      </c>
      <c r="DI50" s="32">
        <f t="shared" ca="1" si="21"/>
        <v>195.98</v>
      </c>
      <c r="DJ50" s="32">
        <f t="shared" ca="1" si="21"/>
        <v>90.91</v>
      </c>
      <c r="DK50" s="32">
        <f t="shared" ca="1" si="21"/>
        <v>13.53</v>
      </c>
      <c r="DL50" s="32">
        <f t="shared" ca="1" si="21"/>
        <v>0.06</v>
      </c>
      <c r="DM50" s="32">
        <f t="shared" ca="1" si="21"/>
        <v>0</v>
      </c>
      <c r="DN50" s="32">
        <f t="shared" ca="1" si="21"/>
        <v>0.03</v>
      </c>
      <c r="DO50" s="32">
        <f t="shared" ca="1" si="21"/>
        <v>-4.63</v>
      </c>
      <c r="DP50" s="32">
        <f t="shared" ca="1" si="21"/>
        <v>-2.1</v>
      </c>
      <c r="DQ50" s="32">
        <f t="shared" ca="1" si="21"/>
        <v>0</v>
      </c>
      <c r="DR50" s="32">
        <f t="shared" ca="1" si="21"/>
        <v>-4.21</v>
      </c>
      <c r="DS50" s="32">
        <f t="shared" ca="1" si="21"/>
        <v>-11.95</v>
      </c>
      <c r="DT50" s="32">
        <f t="shared" ca="1" si="21"/>
        <v>-3.1</v>
      </c>
      <c r="DU50" s="31">
        <f t="shared" ca="1" si="22"/>
        <v>1067.31</v>
      </c>
      <c r="DV50" s="31">
        <f t="shared" ca="1" si="22"/>
        <v>490.88</v>
      </c>
      <c r="DW50" s="31">
        <f t="shared" ca="1" si="22"/>
        <v>72.47</v>
      </c>
      <c r="DX50" s="31">
        <f t="shared" ca="1" si="22"/>
        <v>0.3</v>
      </c>
      <c r="DY50" s="31">
        <f t="shared" ca="1" si="22"/>
        <v>0</v>
      </c>
      <c r="DZ50" s="31">
        <f t="shared" ca="1" si="22"/>
        <v>0.14000000000000001</v>
      </c>
      <c r="EA50" s="31">
        <f t="shared" ca="1" si="22"/>
        <v>-23.95</v>
      </c>
      <c r="EB50" s="31">
        <f t="shared" ca="1" si="22"/>
        <v>-10.76</v>
      </c>
      <c r="EC50" s="31">
        <f t="shared" ca="1" si="22"/>
        <v>0</v>
      </c>
      <c r="ED50" s="31">
        <f t="shared" ca="1" si="22"/>
        <v>-21.19</v>
      </c>
      <c r="EE50" s="31">
        <f t="shared" ca="1" si="22"/>
        <v>-59.61</v>
      </c>
      <c r="EF50" s="31">
        <f t="shared" ca="1" si="22"/>
        <v>-15.35</v>
      </c>
      <c r="EG50" s="32">
        <f t="shared" ca="1" si="23"/>
        <v>5182.7900000000009</v>
      </c>
      <c r="EH50" s="32">
        <f t="shared" ca="1" si="23"/>
        <v>2400.0700000000002</v>
      </c>
      <c r="EI50" s="32">
        <f t="shared" ca="1" si="23"/>
        <v>356.54999999999995</v>
      </c>
      <c r="EJ50" s="32">
        <f t="shared" ca="1" si="23"/>
        <v>1.4899999999999991</v>
      </c>
      <c r="EK50" s="32">
        <f t="shared" ca="1" si="23"/>
        <v>0</v>
      </c>
      <c r="EL50" s="32">
        <f t="shared" ca="1" si="23"/>
        <v>0.6900000000000005</v>
      </c>
      <c r="EM50" s="32">
        <f t="shared" ca="1" si="23"/>
        <v>-121.16999999999999</v>
      </c>
      <c r="EN50" s="32">
        <f t="shared" ca="1" si="23"/>
        <v>-54.82</v>
      </c>
      <c r="EO50" s="32">
        <f t="shared" ca="1" si="23"/>
        <v>0</v>
      </c>
      <c r="EP50" s="32">
        <f t="shared" ca="1" si="23"/>
        <v>-109.57000000000001</v>
      </c>
      <c r="EQ50" s="32">
        <f t="shared" ca="1" si="23"/>
        <v>-310.58999999999997</v>
      </c>
      <c r="ER50" s="32">
        <f t="shared" ca="1" si="23"/>
        <v>-80.539999999999964</v>
      </c>
    </row>
    <row r="51" spans="1:148" x14ac:dyDescent="0.25">
      <c r="A51" t="s">
        <v>454</v>
      </c>
      <c r="B51" s="1" t="s">
        <v>76</v>
      </c>
      <c r="C51" t="str">
        <f t="shared" ca="1" si="1"/>
        <v>SPCIMP</v>
      </c>
      <c r="D51" t="str">
        <f t="shared" ca="1" si="2"/>
        <v>Alberta-Saskatchewan Intertie - Import</v>
      </c>
      <c r="E51" s="51">
        <v>29</v>
      </c>
      <c r="G51" s="51">
        <v>595</v>
      </c>
      <c r="Q51" s="32">
        <v>679.18</v>
      </c>
      <c r="R51" s="32"/>
      <c r="S51" s="32">
        <v>68979.92</v>
      </c>
      <c r="T51" s="32"/>
      <c r="U51" s="32"/>
      <c r="V51" s="32"/>
      <c r="W51" s="32"/>
      <c r="X51" s="32"/>
      <c r="Y51" s="32"/>
      <c r="Z51" s="32"/>
      <c r="AA51" s="32"/>
      <c r="AB51" s="32"/>
      <c r="AC51" s="2">
        <v>3.41</v>
      </c>
      <c r="AE51" s="2">
        <v>3.41</v>
      </c>
      <c r="AO51" s="33">
        <v>23.16</v>
      </c>
      <c r="AP51" s="33"/>
      <c r="AQ51" s="33">
        <v>2352.2199999999998</v>
      </c>
      <c r="AR51" s="33"/>
      <c r="AS51" s="33"/>
      <c r="AT51" s="33"/>
      <c r="AU51" s="33"/>
      <c r="AV51" s="33"/>
      <c r="AW51" s="33"/>
      <c r="AX51" s="33"/>
      <c r="AY51" s="33"/>
      <c r="AZ51" s="33"/>
      <c r="BA51" s="31">
        <f t="shared" si="27"/>
        <v>-0.27</v>
      </c>
      <c r="BB51" s="31">
        <f t="shared" si="27"/>
        <v>0</v>
      </c>
      <c r="BC51" s="31">
        <f t="shared" si="27"/>
        <v>-27.59</v>
      </c>
      <c r="BD51" s="31">
        <f t="shared" si="24"/>
        <v>0</v>
      </c>
      <c r="BE51" s="31">
        <f t="shared" si="24"/>
        <v>0</v>
      </c>
      <c r="BF51" s="31">
        <f t="shared" si="24"/>
        <v>0</v>
      </c>
      <c r="BG51" s="31">
        <f t="shared" si="24"/>
        <v>0</v>
      </c>
      <c r="BH51" s="31">
        <f t="shared" si="24"/>
        <v>0</v>
      </c>
      <c r="BI51" s="31">
        <f t="shared" si="24"/>
        <v>0</v>
      </c>
      <c r="BJ51" s="31">
        <f t="shared" si="24"/>
        <v>0</v>
      </c>
      <c r="BK51" s="31">
        <f t="shared" si="24"/>
        <v>0</v>
      </c>
      <c r="BL51" s="31">
        <f t="shared" si="24"/>
        <v>0</v>
      </c>
      <c r="BM51" s="6">
        <f t="shared" ca="1" si="25"/>
        <v>6.9900000000000004E-2</v>
      </c>
      <c r="BN51" s="6">
        <f t="shared" ca="1" si="25"/>
        <v>6.9900000000000004E-2</v>
      </c>
      <c r="BO51" s="6">
        <f t="shared" ca="1" si="25"/>
        <v>6.9900000000000004E-2</v>
      </c>
      <c r="BP51" s="6">
        <f t="shared" ca="1" si="25"/>
        <v>6.9900000000000004E-2</v>
      </c>
      <c r="BQ51" s="6">
        <f t="shared" ca="1" si="25"/>
        <v>6.9900000000000004E-2</v>
      </c>
      <c r="BR51" s="6">
        <f t="shared" ca="1" si="25"/>
        <v>6.9900000000000004E-2</v>
      </c>
      <c r="BS51" s="6">
        <f t="shared" ca="1" si="25"/>
        <v>6.9900000000000004E-2</v>
      </c>
      <c r="BT51" s="6">
        <f t="shared" ca="1" si="25"/>
        <v>6.9900000000000004E-2</v>
      </c>
      <c r="BU51" s="6">
        <f t="shared" ca="1" si="25"/>
        <v>6.9900000000000004E-2</v>
      </c>
      <c r="BV51" s="6">
        <f t="shared" ca="1" si="25"/>
        <v>6.9900000000000004E-2</v>
      </c>
      <c r="BW51" s="6">
        <f t="shared" ca="1" si="25"/>
        <v>6.9900000000000004E-2</v>
      </c>
      <c r="BX51" s="6">
        <f t="shared" ca="1" si="25"/>
        <v>6.9900000000000004E-2</v>
      </c>
      <c r="BY51" s="31">
        <f t="shared" ca="1" si="20"/>
        <v>47.47</v>
      </c>
      <c r="BZ51" s="31">
        <f t="shared" ca="1" si="20"/>
        <v>0</v>
      </c>
      <c r="CA51" s="31">
        <f t="shared" ca="1" si="20"/>
        <v>4821.7</v>
      </c>
      <c r="CB51" s="31">
        <f t="shared" ca="1" si="19"/>
        <v>0</v>
      </c>
      <c r="CC51" s="31">
        <f t="shared" ca="1" si="19"/>
        <v>0</v>
      </c>
      <c r="CD51" s="31">
        <f t="shared" ca="1" si="19"/>
        <v>0</v>
      </c>
      <c r="CE51" s="31">
        <f t="shared" ca="1" si="19"/>
        <v>0</v>
      </c>
      <c r="CF51" s="31">
        <f t="shared" ca="1" si="19"/>
        <v>0</v>
      </c>
      <c r="CG51" s="31">
        <f t="shared" ca="1" si="19"/>
        <v>0</v>
      </c>
      <c r="CH51" s="31">
        <f t="shared" ca="1" si="19"/>
        <v>0</v>
      </c>
      <c r="CI51" s="31">
        <f t="shared" ca="1" si="19"/>
        <v>0</v>
      </c>
      <c r="CJ51" s="31">
        <f t="shared" ca="1" si="19"/>
        <v>0</v>
      </c>
      <c r="CK51" s="32">
        <f t="shared" ca="1" si="28"/>
        <v>1.0900000000000001</v>
      </c>
      <c r="CL51" s="32">
        <f t="shared" ca="1" si="28"/>
        <v>0</v>
      </c>
      <c r="CM51" s="32">
        <f t="shared" ca="1" si="28"/>
        <v>110.37</v>
      </c>
      <c r="CN51" s="32">
        <f t="shared" ca="1" si="26"/>
        <v>0</v>
      </c>
      <c r="CO51" s="32">
        <f t="shared" ca="1" si="26"/>
        <v>0</v>
      </c>
      <c r="CP51" s="32">
        <f t="shared" ca="1" si="26"/>
        <v>0</v>
      </c>
      <c r="CQ51" s="32">
        <f t="shared" ca="1" si="26"/>
        <v>0</v>
      </c>
      <c r="CR51" s="32">
        <f t="shared" ca="1" si="26"/>
        <v>0</v>
      </c>
      <c r="CS51" s="32">
        <f t="shared" ca="1" si="26"/>
        <v>0</v>
      </c>
      <c r="CT51" s="32">
        <f t="shared" ca="1" si="26"/>
        <v>0</v>
      </c>
      <c r="CU51" s="32">
        <f t="shared" ca="1" si="26"/>
        <v>0</v>
      </c>
      <c r="CV51" s="32">
        <f t="shared" ca="1" si="26"/>
        <v>0</v>
      </c>
      <c r="CW51" s="31">
        <f t="shared" ca="1" si="30"/>
        <v>25.67</v>
      </c>
      <c r="CX51" s="31">
        <f t="shared" ca="1" si="30"/>
        <v>0</v>
      </c>
      <c r="CY51" s="31">
        <f t="shared" ca="1" si="30"/>
        <v>2607.44</v>
      </c>
      <c r="CZ51" s="31">
        <f t="shared" ca="1" si="29"/>
        <v>0</v>
      </c>
      <c r="DA51" s="31">
        <f t="shared" ca="1" si="29"/>
        <v>0</v>
      </c>
      <c r="DB51" s="31">
        <f t="shared" ca="1" si="29"/>
        <v>0</v>
      </c>
      <c r="DC51" s="31">
        <f t="shared" ca="1" si="29"/>
        <v>0</v>
      </c>
      <c r="DD51" s="31">
        <f t="shared" ca="1" si="29"/>
        <v>0</v>
      </c>
      <c r="DE51" s="31">
        <f t="shared" ca="1" si="29"/>
        <v>0</v>
      </c>
      <c r="DF51" s="31">
        <f t="shared" ca="1" si="29"/>
        <v>0</v>
      </c>
      <c r="DG51" s="31">
        <f t="shared" ca="1" si="29"/>
        <v>0</v>
      </c>
      <c r="DH51" s="31">
        <f t="shared" ca="1" si="29"/>
        <v>0</v>
      </c>
      <c r="DI51" s="32">
        <f t="shared" ca="1" si="21"/>
        <v>1.28</v>
      </c>
      <c r="DJ51" s="32">
        <f t="shared" ca="1" si="21"/>
        <v>0</v>
      </c>
      <c r="DK51" s="32">
        <f t="shared" ca="1" si="21"/>
        <v>130.37</v>
      </c>
      <c r="DL51" s="32">
        <f t="shared" ca="1" si="21"/>
        <v>0</v>
      </c>
      <c r="DM51" s="32">
        <f t="shared" ca="1" si="21"/>
        <v>0</v>
      </c>
      <c r="DN51" s="32">
        <f t="shared" ca="1" si="21"/>
        <v>0</v>
      </c>
      <c r="DO51" s="32">
        <f t="shared" ca="1" si="21"/>
        <v>0</v>
      </c>
      <c r="DP51" s="32">
        <f t="shared" ca="1" si="21"/>
        <v>0</v>
      </c>
      <c r="DQ51" s="32">
        <f t="shared" ca="1" si="21"/>
        <v>0</v>
      </c>
      <c r="DR51" s="32">
        <f t="shared" ca="1" si="21"/>
        <v>0</v>
      </c>
      <c r="DS51" s="32">
        <f t="shared" ca="1" si="21"/>
        <v>0</v>
      </c>
      <c r="DT51" s="32">
        <f t="shared" ca="1" si="21"/>
        <v>0</v>
      </c>
      <c r="DU51" s="31">
        <f t="shared" ca="1" si="22"/>
        <v>6.99</v>
      </c>
      <c r="DV51" s="31">
        <f t="shared" ca="1" si="22"/>
        <v>0</v>
      </c>
      <c r="DW51" s="31">
        <f t="shared" ca="1" si="22"/>
        <v>698.43</v>
      </c>
      <c r="DX51" s="31">
        <f t="shared" ca="1" si="22"/>
        <v>0</v>
      </c>
      <c r="DY51" s="31">
        <f t="shared" ca="1" si="22"/>
        <v>0</v>
      </c>
      <c r="DZ51" s="31">
        <f t="shared" ca="1" si="22"/>
        <v>0</v>
      </c>
      <c r="EA51" s="31">
        <f t="shared" ca="1" si="22"/>
        <v>0</v>
      </c>
      <c r="EB51" s="31">
        <f t="shared" ca="1" si="22"/>
        <v>0</v>
      </c>
      <c r="EC51" s="31">
        <f t="shared" ca="1" si="22"/>
        <v>0</v>
      </c>
      <c r="ED51" s="31">
        <f t="shared" ca="1" si="22"/>
        <v>0</v>
      </c>
      <c r="EE51" s="31">
        <f t="shared" ca="1" si="22"/>
        <v>0</v>
      </c>
      <c r="EF51" s="31">
        <f t="shared" ca="1" si="22"/>
        <v>0</v>
      </c>
      <c r="EG51" s="32">
        <f t="shared" ca="1" si="23"/>
        <v>33.940000000000005</v>
      </c>
      <c r="EH51" s="32">
        <f t="shared" ca="1" si="23"/>
        <v>0</v>
      </c>
      <c r="EI51" s="32">
        <f t="shared" ca="1" si="23"/>
        <v>3436.24</v>
      </c>
      <c r="EJ51" s="32">
        <f t="shared" ca="1" si="23"/>
        <v>0</v>
      </c>
      <c r="EK51" s="32">
        <f t="shared" ca="1" si="23"/>
        <v>0</v>
      </c>
      <c r="EL51" s="32">
        <f t="shared" ca="1" si="23"/>
        <v>0</v>
      </c>
      <c r="EM51" s="32">
        <f t="shared" ca="1" si="23"/>
        <v>0</v>
      </c>
      <c r="EN51" s="32">
        <f t="shared" ca="1" si="23"/>
        <v>0</v>
      </c>
      <c r="EO51" s="32">
        <f t="shared" ca="1" si="23"/>
        <v>0</v>
      </c>
      <c r="EP51" s="32">
        <f t="shared" ca="1" si="23"/>
        <v>0</v>
      </c>
      <c r="EQ51" s="32">
        <f t="shared" ca="1" si="23"/>
        <v>0</v>
      </c>
      <c r="ER51" s="32">
        <f t="shared" ca="1" si="23"/>
        <v>0</v>
      </c>
    </row>
    <row r="52" spans="1:148" x14ac:dyDescent="0.25">
      <c r="A52" t="s">
        <v>455</v>
      </c>
      <c r="B52" s="1" t="s">
        <v>66</v>
      </c>
      <c r="C52" t="str">
        <f t="shared" ca="1" si="1"/>
        <v>BCHIMP</v>
      </c>
      <c r="D52" t="str">
        <f t="shared" ca="1" si="2"/>
        <v>Alberta-BC Intertie - Import</v>
      </c>
      <c r="I52" s="51">
        <v>45</v>
      </c>
      <c r="O52" s="51">
        <v>90</v>
      </c>
      <c r="P52" s="51">
        <v>50</v>
      </c>
      <c r="Q52" s="32"/>
      <c r="R52" s="32"/>
      <c r="S52" s="32"/>
      <c r="T52" s="32"/>
      <c r="U52" s="32">
        <v>1189.8</v>
      </c>
      <c r="V52" s="32"/>
      <c r="W52" s="32"/>
      <c r="X52" s="32"/>
      <c r="Y52" s="32"/>
      <c r="Z52" s="32"/>
      <c r="AA52" s="32">
        <v>3043.5</v>
      </c>
      <c r="AB52" s="32">
        <v>1354.5</v>
      </c>
      <c r="AG52" s="2">
        <v>0.53</v>
      </c>
      <c r="AM52" s="2">
        <v>1.92</v>
      </c>
      <c r="AN52" s="2">
        <v>1.92</v>
      </c>
      <c r="AO52" s="33"/>
      <c r="AP52" s="33"/>
      <c r="AQ52" s="33"/>
      <c r="AR52" s="33"/>
      <c r="AS52" s="33">
        <v>6.31</v>
      </c>
      <c r="AT52" s="33"/>
      <c r="AU52" s="33"/>
      <c r="AV52" s="33"/>
      <c r="AW52" s="33"/>
      <c r="AX52" s="33"/>
      <c r="AY52" s="33">
        <v>58.44</v>
      </c>
      <c r="AZ52" s="33">
        <v>26.01</v>
      </c>
      <c r="BA52" s="31">
        <f t="shared" si="27"/>
        <v>0</v>
      </c>
      <c r="BB52" s="31">
        <f t="shared" si="27"/>
        <v>0</v>
      </c>
      <c r="BC52" s="31">
        <f t="shared" si="27"/>
        <v>0</v>
      </c>
      <c r="BD52" s="31">
        <f t="shared" si="24"/>
        <v>0</v>
      </c>
      <c r="BE52" s="31">
        <f t="shared" si="24"/>
        <v>6.9</v>
      </c>
      <c r="BF52" s="31">
        <f t="shared" si="24"/>
        <v>0</v>
      </c>
      <c r="BG52" s="31">
        <f t="shared" si="24"/>
        <v>0</v>
      </c>
      <c r="BH52" s="31">
        <f t="shared" si="24"/>
        <v>0</v>
      </c>
      <c r="BI52" s="31">
        <f t="shared" si="24"/>
        <v>0</v>
      </c>
      <c r="BJ52" s="31">
        <f t="shared" si="24"/>
        <v>0</v>
      </c>
      <c r="BK52" s="31">
        <f t="shared" si="24"/>
        <v>-9.1300000000000008</v>
      </c>
      <c r="BL52" s="31">
        <f t="shared" si="24"/>
        <v>-4.0599999999999996</v>
      </c>
      <c r="BM52" s="6">
        <f t="shared" ca="1" si="25"/>
        <v>1.04E-2</v>
      </c>
      <c r="BN52" s="6">
        <f t="shared" ca="1" si="25"/>
        <v>1.04E-2</v>
      </c>
      <c r="BO52" s="6">
        <f t="shared" ca="1" si="25"/>
        <v>1.04E-2</v>
      </c>
      <c r="BP52" s="6">
        <f t="shared" ca="1" si="25"/>
        <v>1.04E-2</v>
      </c>
      <c r="BQ52" s="6">
        <f t="shared" ca="1" si="25"/>
        <v>1.04E-2</v>
      </c>
      <c r="BR52" s="6">
        <f t="shared" ca="1" si="25"/>
        <v>1.04E-2</v>
      </c>
      <c r="BS52" s="6">
        <f t="shared" ca="1" si="25"/>
        <v>1.04E-2</v>
      </c>
      <c r="BT52" s="6">
        <f t="shared" ca="1" si="25"/>
        <v>1.04E-2</v>
      </c>
      <c r="BU52" s="6">
        <f t="shared" ca="1" si="25"/>
        <v>1.04E-2</v>
      </c>
      <c r="BV52" s="6">
        <f t="shared" ca="1" si="25"/>
        <v>1.04E-2</v>
      </c>
      <c r="BW52" s="6">
        <f t="shared" ca="1" si="25"/>
        <v>1.04E-2</v>
      </c>
      <c r="BX52" s="6">
        <f t="shared" ca="1" si="25"/>
        <v>1.04E-2</v>
      </c>
      <c r="BY52" s="31">
        <f t="shared" ca="1" si="20"/>
        <v>0</v>
      </c>
      <c r="BZ52" s="31">
        <f t="shared" ca="1" si="20"/>
        <v>0</v>
      </c>
      <c r="CA52" s="31">
        <f t="shared" ca="1" si="20"/>
        <v>0</v>
      </c>
      <c r="CB52" s="31">
        <f t="shared" ca="1" si="19"/>
        <v>0</v>
      </c>
      <c r="CC52" s="31">
        <f t="shared" ca="1" si="19"/>
        <v>12.37</v>
      </c>
      <c r="CD52" s="31">
        <f t="shared" ca="1" si="19"/>
        <v>0</v>
      </c>
      <c r="CE52" s="31">
        <f t="shared" ca="1" si="19"/>
        <v>0</v>
      </c>
      <c r="CF52" s="31">
        <f t="shared" ca="1" si="19"/>
        <v>0</v>
      </c>
      <c r="CG52" s="31">
        <f t="shared" ca="1" si="19"/>
        <v>0</v>
      </c>
      <c r="CH52" s="31">
        <f t="shared" ca="1" si="19"/>
        <v>0</v>
      </c>
      <c r="CI52" s="31">
        <f t="shared" ca="1" si="19"/>
        <v>31.65</v>
      </c>
      <c r="CJ52" s="31">
        <f t="shared" ca="1" si="19"/>
        <v>14.09</v>
      </c>
      <c r="CK52" s="32">
        <f t="shared" ca="1" si="28"/>
        <v>0</v>
      </c>
      <c r="CL52" s="32">
        <f t="shared" ca="1" si="28"/>
        <v>0</v>
      </c>
      <c r="CM52" s="32">
        <f t="shared" ca="1" si="28"/>
        <v>0</v>
      </c>
      <c r="CN52" s="32">
        <f t="shared" ca="1" si="26"/>
        <v>0</v>
      </c>
      <c r="CO52" s="32">
        <f t="shared" ca="1" si="26"/>
        <v>1.9</v>
      </c>
      <c r="CP52" s="32">
        <f t="shared" ca="1" si="26"/>
        <v>0</v>
      </c>
      <c r="CQ52" s="32">
        <f t="shared" ca="1" si="26"/>
        <v>0</v>
      </c>
      <c r="CR52" s="32">
        <f t="shared" ca="1" si="26"/>
        <v>0</v>
      </c>
      <c r="CS52" s="32">
        <f t="shared" ca="1" si="26"/>
        <v>0</v>
      </c>
      <c r="CT52" s="32">
        <f t="shared" ca="1" si="26"/>
        <v>0</v>
      </c>
      <c r="CU52" s="32">
        <f t="shared" ca="1" si="26"/>
        <v>4.87</v>
      </c>
      <c r="CV52" s="32">
        <f t="shared" ca="1" si="26"/>
        <v>2.17</v>
      </c>
      <c r="CW52" s="31">
        <f t="shared" ca="1" si="30"/>
        <v>0</v>
      </c>
      <c r="CX52" s="31">
        <f t="shared" ca="1" si="30"/>
        <v>0</v>
      </c>
      <c r="CY52" s="31">
        <f t="shared" ca="1" si="30"/>
        <v>0</v>
      </c>
      <c r="CZ52" s="31">
        <f t="shared" ca="1" si="29"/>
        <v>0</v>
      </c>
      <c r="DA52" s="31">
        <f t="shared" ca="1" si="29"/>
        <v>1.0599999999999996</v>
      </c>
      <c r="DB52" s="31">
        <f t="shared" ca="1" si="29"/>
        <v>0</v>
      </c>
      <c r="DC52" s="31">
        <f t="shared" ca="1" si="29"/>
        <v>0</v>
      </c>
      <c r="DD52" s="31">
        <f t="shared" ca="1" si="29"/>
        <v>0</v>
      </c>
      <c r="DE52" s="31">
        <f t="shared" ca="1" si="29"/>
        <v>0</v>
      </c>
      <c r="DF52" s="31">
        <f t="shared" ca="1" si="29"/>
        <v>0</v>
      </c>
      <c r="DG52" s="31">
        <f t="shared" ca="1" si="29"/>
        <v>-12.790000000000001</v>
      </c>
      <c r="DH52" s="31">
        <f t="shared" ca="1" si="29"/>
        <v>-5.6900000000000039</v>
      </c>
      <c r="DI52" s="32">
        <f t="shared" ca="1" si="21"/>
        <v>0</v>
      </c>
      <c r="DJ52" s="32">
        <f t="shared" ca="1" si="21"/>
        <v>0</v>
      </c>
      <c r="DK52" s="32">
        <f t="shared" ca="1" si="21"/>
        <v>0</v>
      </c>
      <c r="DL52" s="32">
        <f t="shared" ca="1" si="21"/>
        <v>0</v>
      </c>
      <c r="DM52" s="32">
        <f t="shared" ca="1" si="21"/>
        <v>0.05</v>
      </c>
      <c r="DN52" s="32">
        <f t="shared" ca="1" si="21"/>
        <v>0</v>
      </c>
      <c r="DO52" s="32">
        <f t="shared" ca="1" si="21"/>
        <v>0</v>
      </c>
      <c r="DP52" s="32">
        <f t="shared" ca="1" si="21"/>
        <v>0</v>
      </c>
      <c r="DQ52" s="32">
        <f t="shared" ca="1" si="21"/>
        <v>0</v>
      </c>
      <c r="DR52" s="32">
        <f t="shared" ca="1" si="21"/>
        <v>0</v>
      </c>
      <c r="DS52" s="32">
        <f t="shared" ca="1" si="21"/>
        <v>-0.64</v>
      </c>
      <c r="DT52" s="32">
        <f t="shared" ca="1" si="21"/>
        <v>-0.28000000000000003</v>
      </c>
      <c r="DU52" s="31">
        <f t="shared" ca="1" si="22"/>
        <v>0</v>
      </c>
      <c r="DV52" s="31">
        <f t="shared" ca="1" si="22"/>
        <v>0</v>
      </c>
      <c r="DW52" s="31">
        <f t="shared" ca="1" si="22"/>
        <v>0</v>
      </c>
      <c r="DX52" s="31">
        <f t="shared" ca="1" si="22"/>
        <v>0</v>
      </c>
      <c r="DY52" s="31">
        <f t="shared" ca="1" si="22"/>
        <v>0.28000000000000003</v>
      </c>
      <c r="DZ52" s="31">
        <f t="shared" ca="1" si="22"/>
        <v>0</v>
      </c>
      <c r="EA52" s="31">
        <f t="shared" ca="1" si="22"/>
        <v>0</v>
      </c>
      <c r="EB52" s="31">
        <f t="shared" ca="1" si="22"/>
        <v>0</v>
      </c>
      <c r="EC52" s="31">
        <f t="shared" ca="1" si="22"/>
        <v>0</v>
      </c>
      <c r="ED52" s="31">
        <f t="shared" ca="1" si="22"/>
        <v>0</v>
      </c>
      <c r="EE52" s="31">
        <f t="shared" ca="1" si="22"/>
        <v>-3.19</v>
      </c>
      <c r="EF52" s="31">
        <f t="shared" ca="1" si="22"/>
        <v>-1.41</v>
      </c>
      <c r="EG52" s="32">
        <f t="shared" ca="1" si="23"/>
        <v>0</v>
      </c>
      <c r="EH52" s="32">
        <f t="shared" ca="1" si="23"/>
        <v>0</v>
      </c>
      <c r="EI52" s="32">
        <f t="shared" ca="1" si="23"/>
        <v>0</v>
      </c>
      <c r="EJ52" s="32">
        <f t="shared" ca="1" si="23"/>
        <v>0</v>
      </c>
      <c r="EK52" s="32">
        <f t="shared" ca="1" si="23"/>
        <v>1.3899999999999997</v>
      </c>
      <c r="EL52" s="32">
        <f t="shared" ca="1" si="23"/>
        <v>0</v>
      </c>
      <c r="EM52" s="32">
        <f t="shared" ca="1" si="23"/>
        <v>0</v>
      </c>
      <c r="EN52" s="32">
        <f t="shared" ca="1" si="23"/>
        <v>0</v>
      </c>
      <c r="EO52" s="32">
        <f t="shared" ca="1" si="23"/>
        <v>0</v>
      </c>
      <c r="EP52" s="32">
        <f t="shared" ca="1" si="23"/>
        <v>0</v>
      </c>
      <c r="EQ52" s="32">
        <f t="shared" ca="1" si="23"/>
        <v>-16.62</v>
      </c>
      <c r="ER52" s="32">
        <f t="shared" ca="1" si="23"/>
        <v>-7.3800000000000043</v>
      </c>
    </row>
    <row r="53" spans="1:148" x14ac:dyDescent="0.25">
      <c r="A53" t="s">
        <v>455</v>
      </c>
      <c r="B53" s="1" t="s">
        <v>67</v>
      </c>
      <c r="C53" t="str">
        <f t="shared" ca="1" si="1"/>
        <v>BCHEXP</v>
      </c>
      <c r="D53" t="str">
        <f t="shared" ca="1" si="2"/>
        <v>Alberta-BC Intertie - Export</v>
      </c>
      <c r="M53" s="51">
        <v>250</v>
      </c>
      <c r="Q53" s="32"/>
      <c r="R53" s="32"/>
      <c r="S53" s="32"/>
      <c r="T53" s="32"/>
      <c r="U53" s="32"/>
      <c r="V53" s="32"/>
      <c r="W53" s="32"/>
      <c r="X53" s="32"/>
      <c r="Y53" s="32">
        <v>5271</v>
      </c>
      <c r="Z53" s="32"/>
      <c r="AA53" s="32"/>
      <c r="AB53" s="32"/>
      <c r="AK53" s="2">
        <v>1.02</v>
      </c>
      <c r="AO53" s="33"/>
      <c r="AP53" s="33"/>
      <c r="AQ53" s="33"/>
      <c r="AR53" s="33"/>
      <c r="AS53" s="33"/>
      <c r="AT53" s="33"/>
      <c r="AU53" s="33"/>
      <c r="AV53" s="33"/>
      <c r="AW53" s="33">
        <v>53.76</v>
      </c>
      <c r="AX53" s="33"/>
      <c r="AY53" s="33"/>
      <c r="AZ53" s="33"/>
      <c r="BA53" s="31">
        <f t="shared" si="27"/>
        <v>0</v>
      </c>
      <c r="BB53" s="31">
        <f t="shared" si="27"/>
        <v>0</v>
      </c>
      <c r="BC53" s="31">
        <f t="shared" si="27"/>
        <v>0</v>
      </c>
      <c r="BD53" s="31">
        <f t="shared" si="24"/>
        <v>0</v>
      </c>
      <c r="BE53" s="31">
        <f t="shared" si="24"/>
        <v>0</v>
      </c>
      <c r="BF53" s="31">
        <f t="shared" si="24"/>
        <v>0</v>
      </c>
      <c r="BG53" s="31">
        <f t="shared" si="24"/>
        <v>0</v>
      </c>
      <c r="BH53" s="31">
        <f t="shared" si="24"/>
        <v>0</v>
      </c>
      <c r="BI53" s="31">
        <f t="shared" si="24"/>
        <v>3.69</v>
      </c>
      <c r="BJ53" s="31">
        <f t="shared" si="24"/>
        <v>0</v>
      </c>
      <c r="BK53" s="31">
        <f t="shared" si="24"/>
        <v>0</v>
      </c>
      <c r="BL53" s="31">
        <f t="shared" si="24"/>
        <v>0</v>
      </c>
      <c r="BM53" s="6">
        <f t="shared" ca="1" si="25"/>
        <v>8.5000000000000006E-3</v>
      </c>
      <c r="BN53" s="6">
        <f t="shared" ca="1" si="25"/>
        <v>8.5000000000000006E-3</v>
      </c>
      <c r="BO53" s="6">
        <f t="shared" ca="1" si="25"/>
        <v>8.5000000000000006E-3</v>
      </c>
      <c r="BP53" s="6">
        <f t="shared" ca="1" si="25"/>
        <v>8.5000000000000006E-3</v>
      </c>
      <c r="BQ53" s="6">
        <f t="shared" ca="1" si="25"/>
        <v>8.5000000000000006E-3</v>
      </c>
      <c r="BR53" s="6">
        <f t="shared" ca="1" si="25"/>
        <v>8.5000000000000006E-3</v>
      </c>
      <c r="BS53" s="6">
        <f t="shared" ca="1" si="25"/>
        <v>8.5000000000000006E-3</v>
      </c>
      <c r="BT53" s="6">
        <f t="shared" ca="1" si="25"/>
        <v>8.5000000000000006E-3</v>
      </c>
      <c r="BU53" s="6">
        <f t="shared" ca="1" si="25"/>
        <v>8.5000000000000006E-3</v>
      </c>
      <c r="BV53" s="6">
        <f t="shared" ca="1" si="25"/>
        <v>8.5000000000000006E-3</v>
      </c>
      <c r="BW53" s="6">
        <f t="shared" ca="1" si="25"/>
        <v>8.5000000000000006E-3</v>
      </c>
      <c r="BX53" s="6">
        <f t="shared" ca="1" si="25"/>
        <v>8.5000000000000006E-3</v>
      </c>
      <c r="BY53" s="31">
        <f t="shared" ca="1" si="20"/>
        <v>0</v>
      </c>
      <c r="BZ53" s="31">
        <f t="shared" ca="1" si="20"/>
        <v>0</v>
      </c>
      <c r="CA53" s="31">
        <f t="shared" ca="1" si="20"/>
        <v>0</v>
      </c>
      <c r="CB53" s="31">
        <f t="shared" ca="1" si="19"/>
        <v>0</v>
      </c>
      <c r="CC53" s="31">
        <f t="shared" ca="1" si="19"/>
        <v>0</v>
      </c>
      <c r="CD53" s="31">
        <f t="shared" ca="1" si="19"/>
        <v>0</v>
      </c>
      <c r="CE53" s="31">
        <f t="shared" ca="1" si="19"/>
        <v>0</v>
      </c>
      <c r="CF53" s="31">
        <f t="shared" ca="1" si="19"/>
        <v>0</v>
      </c>
      <c r="CG53" s="31">
        <f t="shared" ca="1" si="19"/>
        <v>44.8</v>
      </c>
      <c r="CH53" s="31">
        <f t="shared" ca="1" si="19"/>
        <v>0</v>
      </c>
      <c r="CI53" s="31">
        <f t="shared" ca="1" si="19"/>
        <v>0</v>
      </c>
      <c r="CJ53" s="31">
        <f t="shared" ca="1" si="19"/>
        <v>0</v>
      </c>
      <c r="CK53" s="32">
        <f t="shared" ca="1" si="28"/>
        <v>0</v>
      </c>
      <c r="CL53" s="32">
        <f t="shared" ca="1" si="28"/>
        <v>0</v>
      </c>
      <c r="CM53" s="32">
        <f t="shared" ca="1" si="28"/>
        <v>0</v>
      </c>
      <c r="CN53" s="32">
        <f t="shared" ca="1" si="26"/>
        <v>0</v>
      </c>
      <c r="CO53" s="32">
        <f t="shared" ca="1" si="26"/>
        <v>0</v>
      </c>
      <c r="CP53" s="32">
        <f t="shared" ca="1" si="26"/>
        <v>0</v>
      </c>
      <c r="CQ53" s="32">
        <f t="shared" ca="1" si="26"/>
        <v>0</v>
      </c>
      <c r="CR53" s="32">
        <f t="shared" ca="1" si="26"/>
        <v>0</v>
      </c>
      <c r="CS53" s="32">
        <f t="shared" ca="1" si="26"/>
        <v>8.43</v>
      </c>
      <c r="CT53" s="32">
        <f t="shared" ca="1" si="26"/>
        <v>0</v>
      </c>
      <c r="CU53" s="32">
        <f t="shared" ca="1" si="26"/>
        <v>0</v>
      </c>
      <c r="CV53" s="32">
        <f t="shared" ca="1" si="26"/>
        <v>0</v>
      </c>
      <c r="CW53" s="31">
        <f t="shared" ca="1" si="30"/>
        <v>0</v>
      </c>
      <c r="CX53" s="31">
        <f t="shared" ca="1" si="30"/>
        <v>0</v>
      </c>
      <c r="CY53" s="31">
        <f t="shared" ca="1" si="30"/>
        <v>0</v>
      </c>
      <c r="CZ53" s="31">
        <f t="shared" ca="1" si="29"/>
        <v>0</v>
      </c>
      <c r="DA53" s="31">
        <f t="shared" ca="1" si="29"/>
        <v>0</v>
      </c>
      <c r="DB53" s="31">
        <f t="shared" ca="1" si="29"/>
        <v>0</v>
      </c>
      <c r="DC53" s="31">
        <f t="shared" ca="1" si="29"/>
        <v>0</v>
      </c>
      <c r="DD53" s="31">
        <f t="shared" ca="1" si="29"/>
        <v>0</v>
      </c>
      <c r="DE53" s="31">
        <f t="shared" ca="1" si="29"/>
        <v>-4.2200000000000006</v>
      </c>
      <c r="DF53" s="31">
        <f t="shared" ca="1" si="29"/>
        <v>0</v>
      </c>
      <c r="DG53" s="31">
        <f t="shared" ca="1" si="29"/>
        <v>0</v>
      </c>
      <c r="DH53" s="31">
        <f t="shared" ca="1" si="29"/>
        <v>0</v>
      </c>
      <c r="DI53" s="32">
        <f t="shared" ca="1" si="21"/>
        <v>0</v>
      </c>
      <c r="DJ53" s="32">
        <f t="shared" ca="1" si="21"/>
        <v>0</v>
      </c>
      <c r="DK53" s="32">
        <f t="shared" ca="1" si="21"/>
        <v>0</v>
      </c>
      <c r="DL53" s="32">
        <f t="shared" ca="1" si="21"/>
        <v>0</v>
      </c>
      <c r="DM53" s="32">
        <f t="shared" ca="1" si="21"/>
        <v>0</v>
      </c>
      <c r="DN53" s="32">
        <f t="shared" ca="1" si="21"/>
        <v>0</v>
      </c>
      <c r="DO53" s="32">
        <f t="shared" ca="1" si="21"/>
        <v>0</v>
      </c>
      <c r="DP53" s="32">
        <f t="shared" ca="1" si="21"/>
        <v>0</v>
      </c>
      <c r="DQ53" s="32">
        <f t="shared" ca="1" si="21"/>
        <v>-0.21</v>
      </c>
      <c r="DR53" s="32">
        <f t="shared" ca="1" si="21"/>
        <v>0</v>
      </c>
      <c r="DS53" s="32">
        <f t="shared" ca="1" si="21"/>
        <v>0</v>
      </c>
      <c r="DT53" s="32">
        <f t="shared" ca="1" si="21"/>
        <v>0</v>
      </c>
      <c r="DU53" s="31">
        <f t="shared" ca="1" si="22"/>
        <v>0</v>
      </c>
      <c r="DV53" s="31">
        <f t="shared" ca="1" si="22"/>
        <v>0</v>
      </c>
      <c r="DW53" s="31">
        <f t="shared" ca="1" si="22"/>
        <v>0</v>
      </c>
      <c r="DX53" s="31">
        <f t="shared" ca="1" si="22"/>
        <v>0</v>
      </c>
      <c r="DY53" s="31">
        <f t="shared" ca="1" si="22"/>
        <v>0</v>
      </c>
      <c r="DZ53" s="31">
        <f t="shared" ca="1" si="22"/>
        <v>0</v>
      </c>
      <c r="EA53" s="31">
        <f t="shared" ca="1" si="22"/>
        <v>0</v>
      </c>
      <c r="EB53" s="31">
        <f t="shared" ca="1" si="22"/>
        <v>0</v>
      </c>
      <c r="EC53" s="31">
        <f t="shared" ca="1" si="22"/>
        <v>-1.07</v>
      </c>
      <c r="ED53" s="31">
        <f t="shared" ca="1" si="22"/>
        <v>0</v>
      </c>
      <c r="EE53" s="31">
        <f t="shared" ca="1" si="22"/>
        <v>0</v>
      </c>
      <c r="EF53" s="31">
        <f t="shared" ca="1" si="22"/>
        <v>0</v>
      </c>
      <c r="EG53" s="32">
        <f t="shared" ca="1" si="23"/>
        <v>0</v>
      </c>
      <c r="EH53" s="32">
        <f t="shared" ca="1" si="23"/>
        <v>0</v>
      </c>
      <c r="EI53" s="32">
        <f t="shared" ca="1" si="23"/>
        <v>0</v>
      </c>
      <c r="EJ53" s="32">
        <f t="shared" ca="1" si="23"/>
        <v>0</v>
      </c>
      <c r="EK53" s="32">
        <f t="shared" ca="1" si="23"/>
        <v>0</v>
      </c>
      <c r="EL53" s="32">
        <f t="shared" ca="1" si="23"/>
        <v>0</v>
      </c>
      <c r="EM53" s="32">
        <f t="shared" ca="1" si="23"/>
        <v>0</v>
      </c>
      <c r="EN53" s="32">
        <f t="shared" ca="1" si="23"/>
        <v>0</v>
      </c>
      <c r="EO53" s="32">
        <f t="shared" ca="1" si="23"/>
        <v>-5.5000000000000009</v>
      </c>
      <c r="EP53" s="32">
        <f t="shared" ca="1" si="23"/>
        <v>0</v>
      </c>
      <c r="EQ53" s="32">
        <f t="shared" ca="1" si="23"/>
        <v>0</v>
      </c>
      <c r="ER53" s="32">
        <f t="shared" ca="1" si="23"/>
        <v>0</v>
      </c>
    </row>
    <row r="54" spans="1:148" x14ac:dyDescent="0.25">
      <c r="A54" t="s">
        <v>454</v>
      </c>
      <c r="B54" s="1" t="s">
        <v>77</v>
      </c>
      <c r="C54" t="str">
        <f t="shared" ca="1" si="1"/>
        <v>BCHEXP</v>
      </c>
      <c r="D54" t="str">
        <f t="shared" ca="1" si="2"/>
        <v>Alberta-BC Intertie - Export</v>
      </c>
      <c r="H54" s="51">
        <v>67.5</v>
      </c>
      <c r="I54" s="51">
        <v>2312.5</v>
      </c>
      <c r="J54" s="51">
        <v>93.75</v>
      </c>
      <c r="K54" s="51">
        <v>1837.5</v>
      </c>
      <c r="L54" s="51">
        <v>75</v>
      </c>
      <c r="M54" s="51">
        <v>2843.75</v>
      </c>
      <c r="N54" s="51">
        <v>2220.25</v>
      </c>
      <c r="P54" s="51">
        <v>1391</v>
      </c>
      <c r="Q54" s="32"/>
      <c r="R54" s="32"/>
      <c r="S54" s="32"/>
      <c r="T54" s="32">
        <v>1363.5</v>
      </c>
      <c r="U54" s="32">
        <v>40301.06</v>
      </c>
      <c r="V54" s="32">
        <v>1415.44</v>
      </c>
      <c r="W54" s="32">
        <v>42540.04</v>
      </c>
      <c r="X54" s="32">
        <v>3272.25</v>
      </c>
      <c r="Y54" s="32">
        <v>59616.78</v>
      </c>
      <c r="Z54" s="32">
        <v>40937.86</v>
      </c>
      <c r="AA54" s="32"/>
      <c r="AB54" s="32">
        <v>29705.78</v>
      </c>
      <c r="AF54" s="2">
        <v>1.02</v>
      </c>
      <c r="AG54" s="2">
        <v>1.02</v>
      </c>
      <c r="AH54" s="2">
        <v>1.02</v>
      </c>
      <c r="AI54" s="2">
        <v>1.02</v>
      </c>
      <c r="AJ54" s="2">
        <v>1.02</v>
      </c>
      <c r="AK54" s="2">
        <v>1.02</v>
      </c>
      <c r="AL54" s="2">
        <v>1.02</v>
      </c>
      <c r="AN54" s="2">
        <v>1.02</v>
      </c>
      <c r="AO54" s="33"/>
      <c r="AP54" s="33"/>
      <c r="AQ54" s="33"/>
      <c r="AR54" s="33">
        <v>13.91</v>
      </c>
      <c r="AS54" s="33">
        <v>411.07</v>
      </c>
      <c r="AT54" s="33">
        <v>14.44</v>
      </c>
      <c r="AU54" s="33">
        <v>433.91</v>
      </c>
      <c r="AV54" s="33">
        <v>33.380000000000003</v>
      </c>
      <c r="AW54" s="33">
        <v>608.09</v>
      </c>
      <c r="AX54" s="33">
        <v>417.57</v>
      </c>
      <c r="AY54" s="33"/>
      <c r="AZ54" s="33">
        <v>303</v>
      </c>
      <c r="BA54" s="31">
        <f t="shared" si="27"/>
        <v>0</v>
      </c>
      <c r="BB54" s="31">
        <f t="shared" si="27"/>
        <v>0</v>
      </c>
      <c r="BC54" s="31">
        <f t="shared" si="27"/>
        <v>0</v>
      </c>
      <c r="BD54" s="31">
        <f t="shared" si="24"/>
        <v>7.91</v>
      </c>
      <c r="BE54" s="31">
        <f t="shared" si="24"/>
        <v>233.75</v>
      </c>
      <c r="BF54" s="31">
        <f t="shared" si="24"/>
        <v>8.2100000000000009</v>
      </c>
      <c r="BG54" s="31">
        <f t="shared" si="24"/>
        <v>29.78</v>
      </c>
      <c r="BH54" s="31">
        <f t="shared" si="24"/>
        <v>2.29</v>
      </c>
      <c r="BI54" s="31">
        <f t="shared" si="24"/>
        <v>41.73</v>
      </c>
      <c r="BJ54" s="31">
        <f t="shared" si="24"/>
        <v>-122.81</v>
      </c>
      <c r="BK54" s="31">
        <f t="shared" si="24"/>
        <v>0</v>
      </c>
      <c r="BL54" s="31">
        <f t="shared" si="24"/>
        <v>-89.12</v>
      </c>
      <c r="BM54" s="6">
        <f t="shared" ca="1" si="25"/>
        <v>8.5000000000000006E-3</v>
      </c>
      <c r="BN54" s="6">
        <f t="shared" ca="1" si="25"/>
        <v>8.5000000000000006E-3</v>
      </c>
      <c r="BO54" s="6">
        <f t="shared" ca="1" si="25"/>
        <v>8.5000000000000006E-3</v>
      </c>
      <c r="BP54" s="6">
        <f t="shared" ca="1" si="25"/>
        <v>8.5000000000000006E-3</v>
      </c>
      <c r="BQ54" s="6">
        <f t="shared" ca="1" si="25"/>
        <v>8.5000000000000006E-3</v>
      </c>
      <c r="BR54" s="6">
        <f t="shared" ca="1" si="25"/>
        <v>8.5000000000000006E-3</v>
      </c>
      <c r="BS54" s="6">
        <f t="shared" ca="1" si="25"/>
        <v>8.5000000000000006E-3</v>
      </c>
      <c r="BT54" s="6">
        <f t="shared" ca="1" si="25"/>
        <v>8.5000000000000006E-3</v>
      </c>
      <c r="BU54" s="6">
        <f t="shared" ca="1" si="25"/>
        <v>8.5000000000000006E-3</v>
      </c>
      <c r="BV54" s="6">
        <f t="shared" ca="1" si="25"/>
        <v>8.5000000000000006E-3</v>
      </c>
      <c r="BW54" s="6">
        <f t="shared" ca="1" si="25"/>
        <v>8.5000000000000006E-3</v>
      </c>
      <c r="BX54" s="6">
        <f t="shared" ca="1" si="25"/>
        <v>8.5000000000000006E-3</v>
      </c>
      <c r="BY54" s="31">
        <f t="shared" ca="1" si="20"/>
        <v>0</v>
      </c>
      <c r="BZ54" s="31">
        <f t="shared" ca="1" si="20"/>
        <v>0</v>
      </c>
      <c r="CA54" s="31">
        <f t="shared" ca="1" si="20"/>
        <v>0</v>
      </c>
      <c r="CB54" s="31">
        <f t="shared" ca="1" si="19"/>
        <v>11.59</v>
      </c>
      <c r="CC54" s="31">
        <f t="shared" ca="1" si="19"/>
        <v>342.56</v>
      </c>
      <c r="CD54" s="31">
        <f t="shared" ca="1" si="19"/>
        <v>12.03</v>
      </c>
      <c r="CE54" s="31">
        <f t="shared" ref="CE54:CJ84" ca="1" si="31">IFERROR(VLOOKUP($C54,DOSDetail,CELL("col",CE$4)+58,FALSE),ROUND(W54*BS54,2))</f>
        <v>361.59</v>
      </c>
      <c r="CF54" s="31">
        <f t="shared" ca="1" si="31"/>
        <v>27.81</v>
      </c>
      <c r="CG54" s="31">
        <f t="shared" ca="1" si="31"/>
        <v>506.74</v>
      </c>
      <c r="CH54" s="31">
        <f t="shared" ca="1" si="31"/>
        <v>347.97</v>
      </c>
      <c r="CI54" s="31">
        <f t="shared" ca="1" si="31"/>
        <v>0</v>
      </c>
      <c r="CJ54" s="31">
        <f t="shared" ca="1" si="31"/>
        <v>252.5</v>
      </c>
      <c r="CK54" s="32">
        <f t="shared" ca="1" si="28"/>
        <v>0</v>
      </c>
      <c r="CL54" s="32">
        <f t="shared" ca="1" si="28"/>
        <v>0</v>
      </c>
      <c r="CM54" s="32">
        <f t="shared" ca="1" si="28"/>
        <v>0</v>
      </c>
      <c r="CN54" s="32">
        <f t="shared" ca="1" si="26"/>
        <v>2.1800000000000002</v>
      </c>
      <c r="CO54" s="32">
        <f t="shared" ca="1" si="26"/>
        <v>64.48</v>
      </c>
      <c r="CP54" s="32">
        <f t="shared" ca="1" si="26"/>
        <v>2.2599999999999998</v>
      </c>
      <c r="CQ54" s="32">
        <f t="shared" ca="1" si="26"/>
        <v>68.06</v>
      </c>
      <c r="CR54" s="32">
        <f t="shared" ca="1" si="26"/>
        <v>5.24</v>
      </c>
      <c r="CS54" s="32">
        <f t="shared" ca="1" si="26"/>
        <v>95.39</v>
      </c>
      <c r="CT54" s="32">
        <f t="shared" ca="1" si="26"/>
        <v>65.5</v>
      </c>
      <c r="CU54" s="32">
        <f t="shared" ca="1" si="26"/>
        <v>0</v>
      </c>
      <c r="CV54" s="32">
        <f t="shared" ca="1" si="26"/>
        <v>47.53</v>
      </c>
      <c r="CW54" s="31">
        <f t="shared" ca="1" si="30"/>
        <v>0</v>
      </c>
      <c r="CX54" s="31">
        <f t="shared" ca="1" si="30"/>
        <v>0</v>
      </c>
      <c r="CY54" s="31">
        <f t="shared" ca="1" si="30"/>
        <v>0</v>
      </c>
      <c r="CZ54" s="31">
        <f t="shared" ca="1" si="29"/>
        <v>-8.0500000000000007</v>
      </c>
      <c r="DA54" s="31">
        <f t="shared" ca="1" si="29"/>
        <v>-237.77999999999997</v>
      </c>
      <c r="DB54" s="31">
        <f t="shared" ca="1" si="29"/>
        <v>-8.3600000000000012</v>
      </c>
      <c r="DC54" s="31">
        <f t="shared" ca="1" si="29"/>
        <v>-34.040000000000049</v>
      </c>
      <c r="DD54" s="31">
        <f t="shared" ca="1" si="29"/>
        <v>-2.6200000000000054</v>
      </c>
      <c r="DE54" s="31">
        <f t="shared" ca="1" si="29"/>
        <v>-47.690000000000033</v>
      </c>
      <c r="DF54" s="31">
        <f t="shared" ca="1" si="29"/>
        <v>118.71000000000004</v>
      </c>
      <c r="DG54" s="31">
        <f t="shared" ca="1" si="29"/>
        <v>0</v>
      </c>
      <c r="DH54" s="31">
        <f t="shared" ca="1" si="29"/>
        <v>86.149999999999977</v>
      </c>
      <c r="DI54" s="32">
        <f t="shared" ca="1" si="21"/>
        <v>0</v>
      </c>
      <c r="DJ54" s="32">
        <f t="shared" ca="1" si="21"/>
        <v>0</v>
      </c>
      <c r="DK54" s="32">
        <f t="shared" ca="1" si="21"/>
        <v>0</v>
      </c>
      <c r="DL54" s="32">
        <f t="shared" ca="1" si="21"/>
        <v>-0.4</v>
      </c>
      <c r="DM54" s="32">
        <f t="shared" ca="1" si="21"/>
        <v>-11.89</v>
      </c>
      <c r="DN54" s="32">
        <f t="shared" ca="1" si="21"/>
        <v>-0.42</v>
      </c>
      <c r="DO54" s="32">
        <f t="shared" ca="1" si="21"/>
        <v>-1.7</v>
      </c>
      <c r="DP54" s="32">
        <f t="shared" ca="1" si="21"/>
        <v>-0.13</v>
      </c>
      <c r="DQ54" s="32">
        <f t="shared" ca="1" si="21"/>
        <v>-2.38</v>
      </c>
      <c r="DR54" s="32">
        <f t="shared" ca="1" si="21"/>
        <v>5.94</v>
      </c>
      <c r="DS54" s="32">
        <f t="shared" ca="1" si="21"/>
        <v>0</v>
      </c>
      <c r="DT54" s="32">
        <f t="shared" ca="1" si="21"/>
        <v>4.3099999999999996</v>
      </c>
      <c r="DU54" s="31">
        <f t="shared" ca="1" si="22"/>
        <v>0</v>
      </c>
      <c r="DV54" s="31">
        <f t="shared" ca="1" si="22"/>
        <v>0</v>
      </c>
      <c r="DW54" s="31">
        <f t="shared" ca="1" si="22"/>
        <v>0</v>
      </c>
      <c r="DX54" s="31">
        <f t="shared" ca="1" si="22"/>
        <v>-2.14</v>
      </c>
      <c r="DY54" s="31">
        <f t="shared" ca="1" si="22"/>
        <v>-62.6</v>
      </c>
      <c r="DZ54" s="31">
        <f t="shared" ca="1" si="22"/>
        <v>-2.1800000000000002</v>
      </c>
      <c r="EA54" s="31">
        <f t="shared" ca="1" si="22"/>
        <v>-8.81</v>
      </c>
      <c r="EB54" s="31">
        <f t="shared" ca="1" si="22"/>
        <v>-0.67</v>
      </c>
      <c r="EC54" s="31">
        <f t="shared" ca="1" si="22"/>
        <v>-12.11</v>
      </c>
      <c r="ED54" s="31">
        <f t="shared" ca="1" si="22"/>
        <v>29.88</v>
      </c>
      <c r="EE54" s="31">
        <f t="shared" ca="1" si="22"/>
        <v>0</v>
      </c>
      <c r="EF54" s="31">
        <f t="shared" ca="1" si="22"/>
        <v>21.29</v>
      </c>
      <c r="EG54" s="32">
        <f t="shared" ca="1" si="23"/>
        <v>0</v>
      </c>
      <c r="EH54" s="32">
        <f t="shared" ca="1" si="23"/>
        <v>0</v>
      </c>
      <c r="EI54" s="32">
        <f t="shared" ca="1" si="23"/>
        <v>0</v>
      </c>
      <c r="EJ54" s="32">
        <f t="shared" ca="1" si="23"/>
        <v>-10.590000000000002</v>
      </c>
      <c r="EK54" s="32">
        <f t="shared" ca="1" si="23"/>
        <v>-312.27</v>
      </c>
      <c r="EL54" s="32">
        <f t="shared" ca="1" si="23"/>
        <v>-10.96</v>
      </c>
      <c r="EM54" s="32">
        <f t="shared" ca="1" si="23"/>
        <v>-44.550000000000054</v>
      </c>
      <c r="EN54" s="32">
        <f t="shared" ca="1" si="23"/>
        <v>-3.4200000000000053</v>
      </c>
      <c r="EO54" s="32">
        <f t="shared" ca="1" si="23"/>
        <v>-62.180000000000035</v>
      </c>
      <c r="EP54" s="32">
        <f t="shared" ca="1" si="23"/>
        <v>154.53000000000003</v>
      </c>
      <c r="EQ54" s="32">
        <f t="shared" ca="1" si="23"/>
        <v>0</v>
      </c>
      <c r="ER54" s="32">
        <f t="shared" ca="1" si="23"/>
        <v>111.74999999999997</v>
      </c>
    </row>
    <row r="55" spans="1:148" x14ac:dyDescent="0.25">
      <c r="A55" t="s">
        <v>497</v>
      </c>
      <c r="B55" s="1" t="s">
        <v>59</v>
      </c>
      <c r="C55" t="str">
        <f t="shared" ca="1" si="1"/>
        <v>ENC1</v>
      </c>
      <c r="D55" t="str">
        <f t="shared" ca="1" si="2"/>
        <v>Clover Bar #1</v>
      </c>
      <c r="E55" s="51">
        <v>15957.121117999999</v>
      </c>
      <c r="F55" s="51">
        <v>16939.218703899998</v>
      </c>
      <c r="G55" s="51">
        <v>10968.167602899999</v>
      </c>
      <c r="H55" s="51">
        <v>1925.0591612000001</v>
      </c>
      <c r="I55" s="51">
        <v>102.09728680000001</v>
      </c>
      <c r="J55" s="51">
        <v>3513.7439651999998</v>
      </c>
      <c r="K55" s="51">
        <v>1166.4016153</v>
      </c>
      <c r="L55" s="51">
        <v>1861.5915339999999</v>
      </c>
      <c r="M55" s="51">
        <v>603.45532040000001</v>
      </c>
      <c r="N55" s="51">
        <v>773.15676080000003</v>
      </c>
      <c r="O55" s="51">
        <v>9391.1027316</v>
      </c>
      <c r="P55" s="51">
        <v>2347.7698569999998</v>
      </c>
      <c r="Q55" s="32">
        <v>2022938.23</v>
      </c>
      <c r="R55" s="32">
        <v>2885797.32</v>
      </c>
      <c r="S55" s="32">
        <v>926423.73</v>
      </c>
      <c r="T55" s="32">
        <v>476449.32</v>
      </c>
      <c r="U55" s="32">
        <v>44881.71</v>
      </c>
      <c r="V55" s="32">
        <v>1243681.1000000001</v>
      </c>
      <c r="W55" s="32">
        <v>487188.8</v>
      </c>
      <c r="X55" s="32">
        <v>923576.57</v>
      </c>
      <c r="Y55" s="32">
        <v>507574.35</v>
      </c>
      <c r="Z55" s="32">
        <v>187839.19</v>
      </c>
      <c r="AA55" s="32">
        <v>2495203.89</v>
      </c>
      <c r="AB55" s="32">
        <v>567162.9</v>
      </c>
      <c r="AC55" s="2">
        <v>4.09</v>
      </c>
      <c r="AD55" s="2">
        <v>4.09</v>
      </c>
      <c r="AE55" s="2">
        <v>4.09</v>
      </c>
      <c r="AF55" s="2">
        <v>4.09</v>
      </c>
      <c r="AG55" s="2">
        <v>4.09</v>
      </c>
      <c r="AH55" s="2">
        <v>4.09</v>
      </c>
      <c r="AI55" s="2">
        <v>4.3</v>
      </c>
      <c r="AJ55" s="2">
        <v>4.3</v>
      </c>
      <c r="AK55" s="2">
        <v>4.3</v>
      </c>
      <c r="AL55" s="2">
        <v>4.3</v>
      </c>
      <c r="AM55" s="2">
        <v>4.3</v>
      </c>
      <c r="AN55" s="2">
        <v>4.3</v>
      </c>
      <c r="AO55" s="33">
        <v>82738.17</v>
      </c>
      <c r="AP55" s="33">
        <v>118029.11</v>
      </c>
      <c r="AQ55" s="33">
        <v>37890.730000000003</v>
      </c>
      <c r="AR55" s="33">
        <v>19486.78</v>
      </c>
      <c r="AS55" s="33">
        <v>1835.66</v>
      </c>
      <c r="AT55" s="33">
        <v>50866.559999999998</v>
      </c>
      <c r="AU55" s="33">
        <v>20949.12</v>
      </c>
      <c r="AV55" s="33">
        <v>39713.79</v>
      </c>
      <c r="AW55" s="33">
        <v>21825.7</v>
      </c>
      <c r="AX55" s="33">
        <v>8077.08</v>
      </c>
      <c r="AY55" s="33">
        <v>107293.77</v>
      </c>
      <c r="AZ55" s="33">
        <v>24388</v>
      </c>
      <c r="BA55" s="31">
        <f t="shared" si="27"/>
        <v>-809.18</v>
      </c>
      <c r="BB55" s="31">
        <f t="shared" si="27"/>
        <v>-1154.32</v>
      </c>
      <c r="BC55" s="31">
        <f t="shared" si="27"/>
        <v>-370.57</v>
      </c>
      <c r="BD55" s="31">
        <f t="shared" si="24"/>
        <v>2763.41</v>
      </c>
      <c r="BE55" s="31">
        <f t="shared" si="24"/>
        <v>260.31</v>
      </c>
      <c r="BF55" s="31">
        <f t="shared" si="24"/>
        <v>7213.35</v>
      </c>
      <c r="BG55" s="31">
        <f t="shared" si="24"/>
        <v>341.03</v>
      </c>
      <c r="BH55" s="31">
        <f t="shared" si="24"/>
        <v>646.5</v>
      </c>
      <c r="BI55" s="31">
        <f t="shared" si="24"/>
        <v>355.3</v>
      </c>
      <c r="BJ55" s="31">
        <f t="shared" si="24"/>
        <v>-563.52</v>
      </c>
      <c r="BK55" s="31">
        <f t="shared" si="24"/>
        <v>-7485.61</v>
      </c>
      <c r="BL55" s="31">
        <f t="shared" si="24"/>
        <v>-1701.49</v>
      </c>
      <c r="BM55" s="6">
        <f t="shared" ca="1" si="25"/>
        <v>4.0599999999999997E-2</v>
      </c>
      <c r="BN55" s="6">
        <f t="shared" ca="1" si="25"/>
        <v>4.0599999999999997E-2</v>
      </c>
      <c r="BO55" s="6">
        <f t="shared" ca="1" si="25"/>
        <v>4.0599999999999997E-2</v>
      </c>
      <c r="BP55" s="6">
        <f t="shared" ca="1" si="25"/>
        <v>4.0599999999999997E-2</v>
      </c>
      <c r="BQ55" s="6">
        <f t="shared" ca="1" si="25"/>
        <v>4.0599999999999997E-2</v>
      </c>
      <c r="BR55" s="6">
        <f t="shared" ca="1" si="25"/>
        <v>4.0599999999999997E-2</v>
      </c>
      <c r="BS55" s="6">
        <f t="shared" ca="1" si="25"/>
        <v>4.0599999999999997E-2</v>
      </c>
      <c r="BT55" s="6">
        <f t="shared" ca="1" si="25"/>
        <v>4.0599999999999997E-2</v>
      </c>
      <c r="BU55" s="6">
        <f t="shared" ca="1" si="25"/>
        <v>4.0599999999999997E-2</v>
      </c>
      <c r="BV55" s="6">
        <f t="shared" ca="1" si="25"/>
        <v>4.0599999999999997E-2</v>
      </c>
      <c r="BW55" s="6">
        <f t="shared" ca="1" si="25"/>
        <v>4.0599999999999997E-2</v>
      </c>
      <c r="BX55" s="6">
        <f t="shared" ca="1" si="25"/>
        <v>4.0599999999999997E-2</v>
      </c>
      <c r="BY55" s="31">
        <f t="shared" ca="1" si="20"/>
        <v>82131.289999999994</v>
      </c>
      <c r="BZ55" s="31">
        <f t="shared" ca="1" si="20"/>
        <v>117163.37</v>
      </c>
      <c r="CA55" s="31">
        <f t="shared" ca="1" si="20"/>
        <v>37612.800000000003</v>
      </c>
      <c r="CB55" s="31">
        <f t="shared" ca="1" si="20"/>
        <v>19343.84</v>
      </c>
      <c r="CC55" s="31">
        <f t="shared" ca="1" si="20"/>
        <v>1822.2</v>
      </c>
      <c r="CD55" s="31">
        <f t="shared" ca="1" si="20"/>
        <v>50493.45</v>
      </c>
      <c r="CE55" s="31">
        <f t="shared" ca="1" si="31"/>
        <v>19779.87</v>
      </c>
      <c r="CF55" s="31">
        <f t="shared" ca="1" si="31"/>
        <v>37497.21</v>
      </c>
      <c r="CG55" s="31">
        <f t="shared" ca="1" si="31"/>
        <v>20607.52</v>
      </c>
      <c r="CH55" s="31">
        <f t="shared" ca="1" si="31"/>
        <v>7626.27</v>
      </c>
      <c r="CI55" s="31">
        <f t="shared" ca="1" si="31"/>
        <v>101305.28</v>
      </c>
      <c r="CJ55" s="31">
        <f t="shared" ca="1" si="31"/>
        <v>23026.81</v>
      </c>
      <c r="CK55" s="32">
        <f t="shared" ca="1" si="28"/>
        <v>3236.7</v>
      </c>
      <c r="CL55" s="32">
        <f t="shared" ca="1" si="28"/>
        <v>4617.28</v>
      </c>
      <c r="CM55" s="32">
        <f t="shared" ca="1" si="28"/>
        <v>1482.28</v>
      </c>
      <c r="CN55" s="32">
        <f t="shared" ca="1" si="26"/>
        <v>762.32</v>
      </c>
      <c r="CO55" s="32">
        <f t="shared" ca="1" si="26"/>
        <v>71.81</v>
      </c>
      <c r="CP55" s="32">
        <f t="shared" ca="1" si="26"/>
        <v>1989.89</v>
      </c>
      <c r="CQ55" s="32">
        <f t="shared" ca="1" si="26"/>
        <v>779.5</v>
      </c>
      <c r="CR55" s="32">
        <f t="shared" ca="1" si="26"/>
        <v>1477.72</v>
      </c>
      <c r="CS55" s="32">
        <f t="shared" ca="1" si="26"/>
        <v>812.12</v>
      </c>
      <c r="CT55" s="32">
        <f t="shared" ca="1" si="26"/>
        <v>300.54000000000002</v>
      </c>
      <c r="CU55" s="32">
        <f t="shared" ca="1" si="26"/>
        <v>3992.33</v>
      </c>
      <c r="CV55" s="32">
        <f t="shared" ca="1" si="26"/>
        <v>907.46</v>
      </c>
      <c r="CW55" s="31">
        <f t="shared" ca="1" si="30"/>
        <v>3438.9999999999923</v>
      </c>
      <c r="CX55" s="31">
        <f t="shared" ca="1" si="30"/>
        <v>4905.8599999999933</v>
      </c>
      <c r="CY55" s="31">
        <f t="shared" ca="1" si="30"/>
        <v>1574.9199999999985</v>
      </c>
      <c r="CZ55" s="31">
        <f t="shared" ca="1" si="29"/>
        <v>-2144.0299999999988</v>
      </c>
      <c r="DA55" s="31">
        <f t="shared" ca="1" si="29"/>
        <v>-201.96000000000009</v>
      </c>
      <c r="DB55" s="31">
        <f t="shared" ca="1" si="29"/>
        <v>-5596.5700000000015</v>
      </c>
      <c r="DC55" s="31">
        <f t="shared" ca="1" si="29"/>
        <v>-730.78</v>
      </c>
      <c r="DD55" s="31">
        <f t="shared" ca="1" si="29"/>
        <v>-1385.3600000000006</v>
      </c>
      <c r="DE55" s="31">
        <f t="shared" ca="1" si="29"/>
        <v>-761.36000000000126</v>
      </c>
      <c r="DF55" s="31">
        <f t="shared" ca="1" si="29"/>
        <v>413.25000000000045</v>
      </c>
      <c r="DG55" s="31">
        <f t="shared" ca="1" si="29"/>
        <v>5489.4499999999962</v>
      </c>
      <c r="DH55" s="31">
        <f t="shared" ca="1" si="29"/>
        <v>1247.7600000000004</v>
      </c>
      <c r="DI55" s="32">
        <f t="shared" ca="1" si="21"/>
        <v>171.95</v>
      </c>
      <c r="DJ55" s="32">
        <f t="shared" ca="1" si="21"/>
        <v>245.29</v>
      </c>
      <c r="DK55" s="32">
        <f t="shared" ca="1" si="21"/>
        <v>78.75</v>
      </c>
      <c r="DL55" s="32">
        <f t="shared" ca="1" si="21"/>
        <v>-107.2</v>
      </c>
      <c r="DM55" s="32">
        <f t="shared" ca="1" si="21"/>
        <v>-10.1</v>
      </c>
      <c r="DN55" s="32">
        <f t="shared" ca="1" si="21"/>
        <v>-279.83</v>
      </c>
      <c r="DO55" s="32">
        <f t="shared" ca="1" si="21"/>
        <v>-36.54</v>
      </c>
      <c r="DP55" s="32">
        <f t="shared" ca="1" si="21"/>
        <v>-69.27</v>
      </c>
      <c r="DQ55" s="32">
        <f t="shared" ca="1" si="21"/>
        <v>-38.07</v>
      </c>
      <c r="DR55" s="32">
        <f t="shared" ca="1" si="21"/>
        <v>20.66</v>
      </c>
      <c r="DS55" s="32">
        <f t="shared" ca="1" si="21"/>
        <v>274.47000000000003</v>
      </c>
      <c r="DT55" s="32">
        <f t="shared" ca="1" si="21"/>
        <v>62.39</v>
      </c>
      <c r="DU55" s="31">
        <f t="shared" ca="1" si="22"/>
        <v>936.46</v>
      </c>
      <c r="DV55" s="31">
        <f t="shared" ca="1" si="22"/>
        <v>1324.44</v>
      </c>
      <c r="DW55" s="31">
        <f t="shared" ca="1" si="22"/>
        <v>421.86</v>
      </c>
      <c r="DX55" s="31">
        <f t="shared" ca="1" si="22"/>
        <v>-569.29999999999995</v>
      </c>
      <c r="DY55" s="31">
        <f t="shared" ca="1" si="22"/>
        <v>-53.17</v>
      </c>
      <c r="DZ55" s="31">
        <f t="shared" ca="1" si="22"/>
        <v>-1460.32</v>
      </c>
      <c r="EA55" s="31">
        <f t="shared" ca="1" si="22"/>
        <v>-189.03</v>
      </c>
      <c r="EB55" s="31">
        <f t="shared" ca="1" si="22"/>
        <v>-355.12</v>
      </c>
      <c r="EC55" s="31">
        <f t="shared" ca="1" si="22"/>
        <v>-193.38</v>
      </c>
      <c r="ED55" s="31">
        <f t="shared" ca="1" si="22"/>
        <v>104.03</v>
      </c>
      <c r="EE55" s="31">
        <f t="shared" ca="1" si="22"/>
        <v>1369.09</v>
      </c>
      <c r="EF55" s="31">
        <f t="shared" ca="1" si="22"/>
        <v>308.37</v>
      </c>
      <c r="EG55" s="32">
        <f t="shared" ca="1" si="23"/>
        <v>4547.4099999999926</v>
      </c>
      <c r="EH55" s="32">
        <f t="shared" ca="1" si="23"/>
        <v>6475.5899999999929</v>
      </c>
      <c r="EI55" s="32">
        <f t="shared" ca="1" si="23"/>
        <v>2075.5299999999984</v>
      </c>
      <c r="EJ55" s="32">
        <f t="shared" ca="1" si="23"/>
        <v>-2820.5299999999988</v>
      </c>
      <c r="EK55" s="32">
        <f t="shared" ca="1" si="23"/>
        <v>-265.23000000000008</v>
      </c>
      <c r="EL55" s="32">
        <f t="shared" ca="1" si="23"/>
        <v>-7336.7200000000012</v>
      </c>
      <c r="EM55" s="32">
        <f t="shared" ca="1" si="23"/>
        <v>-956.34999999999991</v>
      </c>
      <c r="EN55" s="32">
        <f t="shared" ca="1" si="23"/>
        <v>-1809.7500000000005</v>
      </c>
      <c r="EO55" s="32">
        <f t="shared" ca="1" si="23"/>
        <v>-992.81000000000131</v>
      </c>
      <c r="EP55" s="32">
        <f t="shared" ca="1" si="23"/>
        <v>537.94000000000051</v>
      </c>
      <c r="EQ55" s="32">
        <f t="shared" ca="1" si="23"/>
        <v>7133.0099999999966</v>
      </c>
      <c r="ER55" s="32">
        <f t="shared" ca="1" si="23"/>
        <v>1618.5200000000004</v>
      </c>
    </row>
    <row r="56" spans="1:148" x14ac:dyDescent="0.25">
      <c r="A56" t="s">
        <v>497</v>
      </c>
      <c r="B56" s="1" t="s">
        <v>60</v>
      </c>
      <c r="C56" t="str">
        <f t="shared" ca="1" si="1"/>
        <v>ENC2</v>
      </c>
      <c r="D56" t="str">
        <f t="shared" ca="1" si="2"/>
        <v>Clover Bar #2</v>
      </c>
      <c r="E56" s="51">
        <v>35198.036923200001</v>
      </c>
      <c r="F56" s="51">
        <v>41574.103248599997</v>
      </c>
      <c r="G56" s="51">
        <v>30111.232548100001</v>
      </c>
      <c r="H56" s="51">
        <v>8127.8979566999997</v>
      </c>
      <c r="I56" s="51">
        <v>1006.179061</v>
      </c>
      <c r="J56" s="51">
        <v>15234.470068799999</v>
      </c>
      <c r="K56" s="51">
        <v>6005.3793323999998</v>
      </c>
      <c r="L56" s="51">
        <v>17376.043350899999</v>
      </c>
      <c r="M56" s="51">
        <v>6851.5613947000002</v>
      </c>
      <c r="N56" s="51">
        <v>4091.9761497</v>
      </c>
      <c r="O56" s="51">
        <v>35047.442325199998</v>
      </c>
      <c r="P56" s="51">
        <v>22277.594602199999</v>
      </c>
      <c r="Q56" s="32">
        <v>4512419.2300000004</v>
      </c>
      <c r="R56" s="32">
        <v>7495011.8799999999</v>
      </c>
      <c r="S56" s="32">
        <v>2223284.98</v>
      </c>
      <c r="T56" s="32">
        <v>1463469.58</v>
      </c>
      <c r="U56" s="32">
        <v>193431.1</v>
      </c>
      <c r="V56" s="32">
        <v>3479080.37</v>
      </c>
      <c r="W56" s="32">
        <v>1758166.76</v>
      </c>
      <c r="X56" s="32">
        <v>5145869</v>
      </c>
      <c r="Y56" s="32">
        <v>3078075.42</v>
      </c>
      <c r="Z56" s="32">
        <v>1310391.1499999999</v>
      </c>
      <c r="AA56" s="32">
        <v>6445210.5999999996</v>
      </c>
      <c r="AB56" s="32">
        <v>2152332.4300000002</v>
      </c>
      <c r="AC56" s="2">
        <v>4.09</v>
      </c>
      <c r="AD56" s="2">
        <v>4.09</v>
      </c>
      <c r="AE56" s="2">
        <v>4.09</v>
      </c>
      <c r="AF56" s="2">
        <v>4.09</v>
      </c>
      <c r="AG56" s="2">
        <v>4.09</v>
      </c>
      <c r="AH56" s="2">
        <v>4.09</v>
      </c>
      <c r="AI56" s="2">
        <v>4.3</v>
      </c>
      <c r="AJ56" s="2">
        <v>4.3</v>
      </c>
      <c r="AK56" s="2">
        <v>4.3</v>
      </c>
      <c r="AL56" s="2">
        <v>4.3</v>
      </c>
      <c r="AM56" s="2">
        <v>4.3</v>
      </c>
      <c r="AN56" s="2">
        <v>4.3</v>
      </c>
      <c r="AO56" s="33">
        <v>184557.95</v>
      </c>
      <c r="AP56" s="33">
        <v>306545.99</v>
      </c>
      <c r="AQ56" s="33">
        <v>90932.36</v>
      </c>
      <c r="AR56" s="33">
        <v>59855.91</v>
      </c>
      <c r="AS56" s="33">
        <v>7911.33</v>
      </c>
      <c r="AT56" s="33">
        <v>142294.39000000001</v>
      </c>
      <c r="AU56" s="33">
        <v>75601.17</v>
      </c>
      <c r="AV56" s="33">
        <v>221272.37</v>
      </c>
      <c r="AW56" s="33">
        <v>132357.24</v>
      </c>
      <c r="AX56" s="33">
        <v>56346.82</v>
      </c>
      <c r="AY56" s="33">
        <v>277144.06</v>
      </c>
      <c r="AZ56" s="33">
        <v>92550.29</v>
      </c>
      <c r="BA56" s="31">
        <f t="shared" si="27"/>
        <v>-1804.97</v>
      </c>
      <c r="BB56" s="31">
        <f t="shared" si="27"/>
        <v>-2998</v>
      </c>
      <c r="BC56" s="31">
        <f t="shared" si="27"/>
        <v>-889.31</v>
      </c>
      <c r="BD56" s="31">
        <f t="shared" si="24"/>
        <v>8488.1200000000008</v>
      </c>
      <c r="BE56" s="31">
        <f t="shared" si="24"/>
        <v>1121.9000000000001</v>
      </c>
      <c r="BF56" s="31">
        <f t="shared" si="24"/>
        <v>20178.669999999998</v>
      </c>
      <c r="BG56" s="31">
        <f t="shared" si="24"/>
        <v>1230.72</v>
      </c>
      <c r="BH56" s="31">
        <f t="shared" si="24"/>
        <v>3602.11</v>
      </c>
      <c r="BI56" s="31">
        <f t="shared" si="24"/>
        <v>2154.65</v>
      </c>
      <c r="BJ56" s="31">
        <f t="shared" si="24"/>
        <v>-3931.17</v>
      </c>
      <c r="BK56" s="31">
        <f t="shared" si="24"/>
        <v>-19335.63</v>
      </c>
      <c r="BL56" s="31">
        <f t="shared" si="24"/>
        <v>-6457</v>
      </c>
      <c r="BM56" s="6">
        <f t="shared" ca="1" si="25"/>
        <v>3.6999999999999998E-2</v>
      </c>
      <c r="BN56" s="6">
        <f t="shared" ca="1" si="25"/>
        <v>3.6999999999999998E-2</v>
      </c>
      <c r="BO56" s="6">
        <f t="shared" ca="1" si="25"/>
        <v>3.6999999999999998E-2</v>
      </c>
      <c r="BP56" s="6">
        <f t="shared" ca="1" si="25"/>
        <v>3.6999999999999998E-2</v>
      </c>
      <c r="BQ56" s="6">
        <f t="shared" ca="1" si="25"/>
        <v>3.6999999999999998E-2</v>
      </c>
      <c r="BR56" s="6">
        <f t="shared" ca="1" si="25"/>
        <v>3.6999999999999998E-2</v>
      </c>
      <c r="BS56" s="6">
        <f t="shared" ca="1" si="25"/>
        <v>3.6999999999999998E-2</v>
      </c>
      <c r="BT56" s="6">
        <f t="shared" ca="1" si="25"/>
        <v>3.6999999999999998E-2</v>
      </c>
      <c r="BU56" s="6">
        <f t="shared" ca="1" si="25"/>
        <v>3.6999999999999998E-2</v>
      </c>
      <c r="BV56" s="6">
        <f t="shared" ca="1" si="25"/>
        <v>3.6999999999999998E-2</v>
      </c>
      <c r="BW56" s="6">
        <f t="shared" ca="1" si="25"/>
        <v>3.6999999999999998E-2</v>
      </c>
      <c r="BX56" s="6">
        <f t="shared" ca="1" si="25"/>
        <v>3.6999999999999998E-2</v>
      </c>
      <c r="BY56" s="31">
        <f t="shared" ca="1" si="20"/>
        <v>166959.51</v>
      </c>
      <c r="BZ56" s="31">
        <f t="shared" ca="1" si="20"/>
        <v>277315.44</v>
      </c>
      <c r="CA56" s="31">
        <f t="shared" ca="1" si="20"/>
        <v>82261.539999999994</v>
      </c>
      <c r="CB56" s="31">
        <f t="shared" ca="1" si="20"/>
        <v>54148.37</v>
      </c>
      <c r="CC56" s="31">
        <f t="shared" ca="1" si="20"/>
        <v>7156.95</v>
      </c>
      <c r="CD56" s="31">
        <f t="shared" ca="1" si="20"/>
        <v>128725.97</v>
      </c>
      <c r="CE56" s="31">
        <f t="shared" ca="1" si="31"/>
        <v>65052.17</v>
      </c>
      <c r="CF56" s="31">
        <f t="shared" ca="1" si="31"/>
        <v>190397.15</v>
      </c>
      <c r="CG56" s="31">
        <f t="shared" ca="1" si="31"/>
        <v>113888.79</v>
      </c>
      <c r="CH56" s="31">
        <f t="shared" ca="1" si="31"/>
        <v>48484.47</v>
      </c>
      <c r="CI56" s="31">
        <f t="shared" ca="1" si="31"/>
        <v>238472.79</v>
      </c>
      <c r="CJ56" s="31">
        <f t="shared" ca="1" si="31"/>
        <v>79636.3</v>
      </c>
      <c r="CK56" s="32">
        <f t="shared" ca="1" si="28"/>
        <v>7219.87</v>
      </c>
      <c r="CL56" s="32">
        <f t="shared" ca="1" si="28"/>
        <v>11992.02</v>
      </c>
      <c r="CM56" s="32">
        <f t="shared" ca="1" si="28"/>
        <v>3557.26</v>
      </c>
      <c r="CN56" s="32">
        <f t="shared" ca="1" si="26"/>
        <v>2341.5500000000002</v>
      </c>
      <c r="CO56" s="32">
        <f t="shared" ca="1" si="26"/>
        <v>309.49</v>
      </c>
      <c r="CP56" s="32">
        <f t="shared" ca="1" si="26"/>
        <v>5566.53</v>
      </c>
      <c r="CQ56" s="32">
        <f t="shared" ca="1" si="26"/>
        <v>2813.07</v>
      </c>
      <c r="CR56" s="32">
        <f t="shared" ca="1" si="26"/>
        <v>8233.39</v>
      </c>
      <c r="CS56" s="32">
        <f t="shared" ca="1" si="26"/>
        <v>4924.92</v>
      </c>
      <c r="CT56" s="32">
        <f t="shared" ca="1" si="26"/>
        <v>2096.63</v>
      </c>
      <c r="CU56" s="32">
        <f t="shared" ca="1" si="26"/>
        <v>10312.34</v>
      </c>
      <c r="CV56" s="32">
        <f t="shared" ca="1" si="26"/>
        <v>3443.73</v>
      </c>
      <c r="CW56" s="31">
        <f t="shared" ca="1" si="30"/>
        <v>-8573.6000000000076</v>
      </c>
      <c r="CX56" s="31">
        <f t="shared" ca="1" si="30"/>
        <v>-14240.52999999997</v>
      </c>
      <c r="CY56" s="31">
        <f t="shared" ca="1" si="30"/>
        <v>-4224.2500000000127</v>
      </c>
      <c r="CZ56" s="31">
        <f t="shared" ca="1" si="29"/>
        <v>-11854.109999999999</v>
      </c>
      <c r="DA56" s="31">
        <f t="shared" ca="1" si="29"/>
        <v>-1566.7900000000004</v>
      </c>
      <c r="DB56" s="31">
        <f t="shared" ca="1" si="29"/>
        <v>-28180.560000000012</v>
      </c>
      <c r="DC56" s="31">
        <f t="shared" ca="1" si="29"/>
        <v>-8966.6499999999924</v>
      </c>
      <c r="DD56" s="31">
        <f t="shared" ca="1" si="29"/>
        <v>-26243.940000000017</v>
      </c>
      <c r="DE56" s="31">
        <f t="shared" ca="1" si="29"/>
        <v>-15698.179999999998</v>
      </c>
      <c r="DF56" s="31">
        <f t="shared" ca="1" si="29"/>
        <v>-1834.5500000000011</v>
      </c>
      <c r="DG56" s="31">
        <f t="shared" ca="1" si="29"/>
        <v>-9023.299999999992</v>
      </c>
      <c r="DH56" s="31">
        <f t="shared" ca="1" si="29"/>
        <v>-3013.2599999999948</v>
      </c>
      <c r="DI56" s="32">
        <f t="shared" ca="1" si="21"/>
        <v>-428.68</v>
      </c>
      <c r="DJ56" s="32">
        <f t="shared" ca="1" si="21"/>
        <v>-712.03</v>
      </c>
      <c r="DK56" s="32">
        <f t="shared" ca="1" si="21"/>
        <v>-211.21</v>
      </c>
      <c r="DL56" s="32">
        <f t="shared" ca="1" si="21"/>
        <v>-592.71</v>
      </c>
      <c r="DM56" s="32">
        <f t="shared" ca="1" si="21"/>
        <v>-78.34</v>
      </c>
      <c r="DN56" s="32">
        <f t="shared" ca="1" si="21"/>
        <v>-1409.03</v>
      </c>
      <c r="DO56" s="32">
        <f t="shared" ca="1" si="21"/>
        <v>-448.33</v>
      </c>
      <c r="DP56" s="32">
        <f t="shared" ca="1" si="21"/>
        <v>-1312.2</v>
      </c>
      <c r="DQ56" s="32">
        <f t="shared" ca="1" si="21"/>
        <v>-784.91</v>
      </c>
      <c r="DR56" s="32">
        <f t="shared" ca="1" si="21"/>
        <v>-91.73</v>
      </c>
      <c r="DS56" s="32">
        <f t="shared" ca="1" si="21"/>
        <v>-451.17</v>
      </c>
      <c r="DT56" s="32">
        <f t="shared" ca="1" si="21"/>
        <v>-150.66</v>
      </c>
      <c r="DU56" s="31">
        <f t="shared" ca="1" si="22"/>
        <v>-2334.65</v>
      </c>
      <c r="DV56" s="31">
        <f t="shared" ca="1" si="22"/>
        <v>-3844.54</v>
      </c>
      <c r="DW56" s="31">
        <f t="shared" ca="1" si="22"/>
        <v>-1131.52</v>
      </c>
      <c r="DX56" s="31">
        <f t="shared" ca="1" si="22"/>
        <v>-3147.58</v>
      </c>
      <c r="DY56" s="31">
        <f t="shared" ca="1" si="22"/>
        <v>-412.48</v>
      </c>
      <c r="DZ56" s="31">
        <f t="shared" ca="1" si="22"/>
        <v>-7353.17</v>
      </c>
      <c r="EA56" s="31">
        <f t="shared" ca="1" si="22"/>
        <v>-2319.41</v>
      </c>
      <c r="EB56" s="31">
        <f t="shared" ca="1" si="22"/>
        <v>-6727.23</v>
      </c>
      <c r="EC56" s="31">
        <f t="shared" ca="1" si="22"/>
        <v>-3987.32</v>
      </c>
      <c r="ED56" s="31">
        <f t="shared" ca="1" si="22"/>
        <v>-461.83</v>
      </c>
      <c r="EE56" s="31">
        <f t="shared" ca="1" si="22"/>
        <v>-2250.44</v>
      </c>
      <c r="EF56" s="31">
        <f t="shared" ca="1" si="22"/>
        <v>-744.71</v>
      </c>
      <c r="EG56" s="32">
        <f t="shared" ca="1" si="23"/>
        <v>-11336.930000000008</v>
      </c>
      <c r="EH56" s="32">
        <f t="shared" ca="1" si="23"/>
        <v>-18797.099999999969</v>
      </c>
      <c r="EI56" s="32">
        <f t="shared" ca="1" si="23"/>
        <v>-5566.9800000000123</v>
      </c>
      <c r="EJ56" s="32">
        <f t="shared" ca="1" si="23"/>
        <v>-15594.4</v>
      </c>
      <c r="EK56" s="32">
        <f t="shared" ca="1" si="23"/>
        <v>-2057.6100000000006</v>
      </c>
      <c r="EL56" s="32">
        <f t="shared" ca="1" si="23"/>
        <v>-36942.760000000009</v>
      </c>
      <c r="EM56" s="32">
        <f t="shared" ca="1" si="23"/>
        <v>-11734.389999999992</v>
      </c>
      <c r="EN56" s="32">
        <f t="shared" ca="1" si="23"/>
        <v>-34283.370000000017</v>
      </c>
      <c r="EO56" s="32">
        <f t="shared" ca="1" si="23"/>
        <v>-20470.41</v>
      </c>
      <c r="EP56" s="32">
        <f t="shared" ca="1" si="23"/>
        <v>-2388.110000000001</v>
      </c>
      <c r="EQ56" s="32">
        <f t="shared" ca="1" si="23"/>
        <v>-11724.909999999993</v>
      </c>
      <c r="ER56" s="32">
        <f t="shared" ca="1" si="23"/>
        <v>-3908.6299999999947</v>
      </c>
    </row>
    <row r="57" spans="1:148" x14ac:dyDescent="0.25">
      <c r="A57" t="s">
        <v>497</v>
      </c>
      <c r="B57" s="1" t="s">
        <v>61</v>
      </c>
      <c r="C57" t="str">
        <f t="shared" ca="1" si="1"/>
        <v>ENC3</v>
      </c>
      <c r="D57" t="str">
        <f t="shared" ca="1" si="2"/>
        <v>Clover Bar #3</v>
      </c>
      <c r="E57" s="51">
        <v>12537.5592732</v>
      </c>
      <c r="F57" s="51">
        <v>0</v>
      </c>
      <c r="G57" s="51">
        <v>0</v>
      </c>
      <c r="H57" s="51">
        <v>0</v>
      </c>
      <c r="I57" s="51">
        <v>0</v>
      </c>
      <c r="J57" s="51">
        <v>9865.1554046000001</v>
      </c>
      <c r="K57" s="51">
        <v>8514.1572292000001</v>
      </c>
      <c r="L57" s="51">
        <v>11951.05169</v>
      </c>
      <c r="M57" s="51">
        <v>3232.8493231000002</v>
      </c>
      <c r="N57" s="51">
        <v>2564.9186663</v>
      </c>
      <c r="O57" s="51">
        <v>39115.064952399996</v>
      </c>
      <c r="P57" s="51">
        <v>16248.7002077</v>
      </c>
      <c r="Q57" s="32">
        <v>1180549.8999999999</v>
      </c>
      <c r="R57" s="32">
        <v>0</v>
      </c>
      <c r="S57" s="32">
        <v>0</v>
      </c>
      <c r="T57" s="32">
        <v>0</v>
      </c>
      <c r="U57" s="32">
        <v>0</v>
      </c>
      <c r="V57" s="32">
        <v>3464703.81</v>
      </c>
      <c r="W57" s="32">
        <v>2444440.96</v>
      </c>
      <c r="X57" s="32">
        <v>3644423.99</v>
      </c>
      <c r="Y57" s="32">
        <v>2449809.77</v>
      </c>
      <c r="Z57" s="32">
        <v>758320.35</v>
      </c>
      <c r="AA57" s="32">
        <v>6649608.7400000002</v>
      </c>
      <c r="AB57" s="32">
        <v>1969216.82</v>
      </c>
      <c r="AC57" s="2">
        <v>4.09</v>
      </c>
      <c r="AD57" s="2">
        <v>4.09</v>
      </c>
      <c r="AE57" s="2">
        <v>4.09</v>
      </c>
      <c r="AF57" s="2">
        <v>4.09</v>
      </c>
      <c r="AG57" s="2">
        <v>4.09</v>
      </c>
      <c r="AH57" s="2">
        <v>4.09</v>
      </c>
      <c r="AI57" s="2">
        <v>4.3</v>
      </c>
      <c r="AJ57" s="2">
        <v>4.3</v>
      </c>
      <c r="AK57" s="2">
        <v>4.3</v>
      </c>
      <c r="AL57" s="2">
        <v>4.3</v>
      </c>
      <c r="AM57" s="2">
        <v>4.3</v>
      </c>
      <c r="AN57" s="2">
        <v>4.3</v>
      </c>
      <c r="AO57" s="33">
        <v>48284.49</v>
      </c>
      <c r="AP57" s="33">
        <v>0</v>
      </c>
      <c r="AQ57" s="33">
        <v>0</v>
      </c>
      <c r="AR57" s="33">
        <v>0</v>
      </c>
      <c r="AS57" s="33">
        <v>0</v>
      </c>
      <c r="AT57" s="33">
        <v>141706.39000000001</v>
      </c>
      <c r="AU57" s="33">
        <v>105110.96</v>
      </c>
      <c r="AV57" s="33">
        <v>156710.23000000001</v>
      </c>
      <c r="AW57" s="33">
        <v>105341.82</v>
      </c>
      <c r="AX57" s="33">
        <v>32607.77</v>
      </c>
      <c r="AY57" s="33">
        <v>285933.18</v>
      </c>
      <c r="AZ57" s="33">
        <v>84676.32</v>
      </c>
      <c r="BA57" s="31">
        <f t="shared" si="27"/>
        <v>-472.22</v>
      </c>
      <c r="BB57" s="31">
        <f t="shared" si="27"/>
        <v>0</v>
      </c>
      <c r="BC57" s="31">
        <f t="shared" si="27"/>
        <v>0</v>
      </c>
      <c r="BD57" s="31">
        <f t="shared" si="24"/>
        <v>0</v>
      </c>
      <c r="BE57" s="31">
        <f t="shared" si="24"/>
        <v>0</v>
      </c>
      <c r="BF57" s="31">
        <f t="shared" si="24"/>
        <v>20095.28</v>
      </c>
      <c r="BG57" s="31">
        <f t="shared" si="24"/>
        <v>1711.11</v>
      </c>
      <c r="BH57" s="31">
        <f t="shared" si="24"/>
        <v>2551.1</v>
      </c>
      <c r="BI57" s="31">
        <f t="shared" si="24"/>
        <v>1714.87</v>
      </c>
      <c r="BJ57" s="31">
        <f t="shared" si="24"/>
        <v>-2274.96</v>
      </c>
      <c r="BK57" s="31">
        <f t="shared" si="24"/>
        <v>-19948.830000000002</v>
      </c>
      <c r="BL57" s="31">
        <f t="shared" si="24"/>
        <v>-5907.65</v>
      </c>
      <c r="BM57" s="6">
        <f t="shared" ca="1" si="25"/>
        <v>4.2000000000000003E-2</v>
      </c>
      <c r="BN57" s="6">
        <f t="shared" ca="1" si="25"/>
        <v>4.2000000000000003E-2</v>
      </c>
      <c r="BO57" s="6">
        <f t="shared" ca="1" si="25"/>
        <v>4.2000000000000003E-2</v>
      </c>
      <c r="BP57" s="6">
        <f t="shared" ca="1" si="25"/>
        <v>4.2000000000000003E-2</v>
      </c>
      <c r="BQ57" s="6">
        <f t="shared" ca="1" si="25"/>
        <v>4.2000000000000003E-2</v>
      </c>
      <c r="BR57" s="6">
        <f t="shared" ca="1" si="25"/>
        <v>4.2000000000000003E-2</v>
      </c>
      <c r="BS57" s="6">
        <f t="shared" ca="1" si="25"/>
        <v>4.2000000000000003E-2</v>
      </c>
      <c r="BT57" s="6">
        <f t="shared" ca="1" si="25"/>
        <v>4.2000000000000003E-2</v>
      </c>
      <c r="BU57" s="6">
        <f t="shared" ca="1" si="25"/>
        <v>4.2000000000000003E-2</v>
      </c>
      <c r="BV57" s="6">
        <f t="shared" ca="1" si="25"/>
        <v>4.2000000000000003E-2</v>
      </c>
      <c r="BW57" s="6">
        <f t="shared" ca="1" si="25"/>
        <v>4.2000000000000003E-2</v>
      </c>
      <c r="BX57" s="6">
        <f t="shared" ca="1" si="25"/>
        <v>4.2000000000000003E-2</v>
      </c>
      <c r="BY57" s="31">
        <f t="shared" ca="1" si="20"/>
        <v>49583.1</v>
      </c>
      <c r="BZ57" s="31">
        <f t="shared" ca="1" si="20"/>
        <v>0</v>
      </c>
      <c r="CA57" s="31">
        <f t="shared" ca="1" si="20"/>
        <v>0</v>
      </c>
      <c r="CB57" s="31">
        <f t="shared" ca="1" si="20"/>
        <v>0</v>
      </c>
      <c r="CC57" s="31">
        <f t="shared" ca="1" si="20"/>
        <v>0</v>
      </c>
      <c r="CD57" s="31">
        <f t="shared" ca="1" si="20"/>
        <v>145517.56</v>
      </c>
      <c r="CE57" s="31">
        <f t="shared" ca="1" si="31"/>
        <v>102666.52</v>
      </c>
      <c r="CF57" s="31">
        <f t="shared" ca="1" si="31"/>
        <v>153065.81</v>
      </c>
      <c r="CG57" s="31">
        <f t="shared" ca="1" si="31"/>
        <v>102892.01</v>
      </c>
      <c r="CH57" s="31">
        <f t="shared" ca="1" si="31"/>
        <v>31849.45</v>
      </c>
      <c r="CI57" s="31">
        <f t="shared" ca="1" si="31"/>
        <v>279283.57</v>
      </c>
      <c r="CJ57" s="31">
        <f t="shared" ca="1" si="31"/>
        <v>82707.11</v>
      </c>
      <c r="CK57" s="32">
        <f t="shared" ca="1" si="28"/>
        <v>1888.88</v>
      </c>
      <c r="CL57" s="32">
        <f t="shared" ca="1" si="28"/>
        <v>0</v>
      </c>
      <c r="CM57" s="32">
        <f t="shared" ca="1" si="28"/>
        <v>0</v>
      </c>
      <c r="CN57" s="32">
        <f t="shared" ca="1" si="26"/>
        <v>0</v>
      </c>
      <c r="CO57" s="32">
        <f t="shared" ca="1" si="26"/>
        <v>0</v>
      </c>
      <c r="CP57" s="32">
        <f t="shared" ca="1" si="26"/>
        <v>5543.53</v>
      </c>
      <c r="CQ57" s="32">
        <f t="shared" ca="1" si="26"/>
        <v>3911.11</v>
      </c>
      <c r="CR57" s="32">
        <f t="shared" ca="1" si="26"/>
        <v>5831.08</v>
      </c>
      <c r="CS57" s="32">
        <f t="shared" ca="1" si="26"/>
        <v>3919.7</v>
      </c>
      <c r="CT57" s="32">
        <f t="shared" ca="1" si="26"/>
        <v>1213.31</v>
      </c>
      <c r="CU57" s="32">
        <f t="shared" ca="1" si="26"/>
        <v>10639.37</v>
      </c>
      <c r="CV57" s="32">
        <f t="shared" ca="1" si="26"/>
        <v>3150.75</v>
      </c>
      <c r="CW57" s="31">
        <f t="shared" ca="1" si="30"/>
        <v>3659.7099999999982</v>
      </c>
      <c r="CX57" s="31">
        <f t="shared" ca="1" si="30"/>
        <v>0</v>
      </c>
      <c r="CY57" s="31">
        <f t="shared" ca="1" si="30"/>
        <v>0</v>
      </c>
      <c r="CZ57" s="31">
        <f t="shared" ca="1" si="29"/>
        <v>0</v>
      </c>
      <c r="DA57" s="31">
        <f t="shared" ca="1" si="29"/>
        <v>0</v>
      </c>
      <c r="DB57" s="31">
        <f t="shared" ca="1" si="29"/>
        <v>-10740.580000000016</v>
      </c>
      <c r="DC57" s="31">
        <f t="shared" ca="1" si="29"/>
        <v>-244.44000000000165</v>
      </c>
      <c r="DD57" s="31">
        <f t="shared" ca="1" si="29"/>
        <v>-364.44000000002552</v>
      </c>
      <c r="DE57" s="31">
        <f t="shared" ca="1" si="29"/>
        <v>-244.98000000001502</v>
      </c>
      <c r="DF57" s="31">
        <f t="shared" ca="1" si="29"/>
        <v>2729.9500000000016</v>
      </c>
      <c r="DG57" s="31">
        <f t="shared" ca="1" si="29"/>
        <v>23938.590000000011</v>
      </c>
      <c r="DH57" s="31">
        <f t="shared" ca="1" si="29"/>
        <v>7089.1899999999932</v>
      </c>
      <c r="DI57" s="32">
        <f t="shared" ca="1" si="21"/>
        <v>182.99</v>
      </c>
      <c r="DJ57" s="32">
        <f t="shared" ca="1" si="21"/>
        <v>0</v>
      </c>
      <c r="DK57" s="32">
        <f t="shared" ca="1" si="21"/>
        <v>0</v>
      </c>
      <c r="DL57" s="32">
        <f t="shared" ca="1" si="21"/>
        <v>0</v>
      </c>
      <c r="DM57" s="32">
        <f t="shared" ca="1" si="21"/>
        <v>0</v>
      </c>
      <c r="DN57" s="32">
        <f t="shared" ca="1" si="21"/>
        <v>-537.03</v>
      </c>
      <c r="DO57" s="32">
        <f t="shared" ca="1" si="21"/>
        <v>-12.22</v>
      </c>
      <c r="DP57" s="32">
        <f t="shared" ca="1" si="21"/>
        <v>-18.22</v>
      </c>
      <c r="DQ57" s="32">
        <f t="shared" ca="1" si="21"/>
        <v>-12.25</v>
      </c>
      <c r="DR57" s="32">
        <f t="shared" ca="1" si="21"/>
        <v>136.5</v>
      </c>
      <c r="DS57" s="32">
        <f t="shared" ca="1" si="21"/>
        <v>1196.93</v>
      </c>
      <c r="DT57" s="32">
        <f t="shared" ca="1" si="21"/>
        <v>354.46</v>
      </c>
      <c r="DU57" s="31">
        <f t="shared" ca="1" si="22"/>
        <v>996.57</v>
      </c>
      <c r="DV57" s="31">
        <f t="shared" ca="1" si="22"/>
        <v>0</v>
      </c>
      <c r="DW57" s="31">
        <f t="shared" ca="1" si="22"/>
        <v>0</v>
      </c>
      <c r="DX57" s="31">
        <f t="shared" ca="1" si="22"/>
        <v>0</v>
      </c>
      <c r="DY57" s="31">
        <f t="shared" ca="1" si="22"/>
        <v>0</v>
      </c>
      <c r="DZ57" s="31">
        <f t="shared" ca="1" si="22"/>
        <v>-2802.54</v>
      </c>
      <c r="EA57" s="31">
        <f t="shared" ca="1" si="22"/>
        <v>-63.23</v>
      </c>
      <c r="EB57" s="31">
        <f t="shared" ca="1" si="22"/>
        <v>-93.42</v>
      </c>
      <c r="EC57" s="31">
        <f t="shared" ca="1" si="22"/>
        <v>-62.22</v>
      </c>
      <c r="ED57" s="31">
        <f t="shared" ca="1" si="22"/>
        <v>687.23</v>
      </c>
      <c r="EE57" s="31">
        <f t="shared" ca="1" si="22"/>
        <v>5970.36</v>
      </c>
      <c r="EF57" s="31">
        <f t="shared" ca="1" si="22"/>
        <v>1752.04</v>
      </c>
      <c r="EG57" s="32">
        <f t="shared" ca="1" si="23"/>
        <v>4839.2699999999977</v>
      </c>
      <c r="EH57" s="32">
        <f t="shared" ca="1" si="23"/>
        <v>0</v>
      </c>
      <c r="EI57" s="32">
        <f t="shared" ca="1" si="23"/>
        <v>0</v>
      </c>
      <c r="EJ57" s="32">
        <f t="shared" ca="1" si="23"/>
        <v>0</v>
      </c>
      <c r="EK57" s="32">
        <f t="shared" ca="1" si="23"/>
        <v>0</v>
      </c>
      <c r="EL57" s="32">
        <f t="shared" ca="1" si="23"/>
        <v>-14080.150000000016</v>
      </c>
      <c r="EM57" s="32">
        <f t="shared" ca="1" si="23"/>
        <v>-319.89000000000169</v>
      </c>
      <c r="EN57" s="32">
        <f t="shared" ca="1" si="23"/>
        <v>-476.08000000002556</v>
      </c>
      <c r="EO57" s="32">
        <f t="shared" ca="1" si="23"/>
        <v>-319.45000000001505</v>
      </c>
      <c r="EP57" s="32">
        <f t="shared" ca="1" si="23"/>
        <v>3553.6800000000017</v>
      </c>
      <c r="EQ57" s="32">
        <f t="shared" ca="1" si="23"/>
        <v>31105.880000000012</v>
      </c>
      <c r="ER57" s="32">
        <f t="shared" ca="1" si="23"/>
        <v>9195.6899999999932</v>
      </c>
    </row>
    <row r="58" spans="1:148" x14ac:dyDescent="0.25">
      <c r="A58" t="s">
        <v>456</v>
      </c>
      <c r="B58" s="1" t="s">
        <v>135</v>
      </c>
      <c r="C58" t="str">
        <f t="shared" ca="1" si="1"/>
        <v>BCHIMP</v>
      </c>
      <c r="D58" t="str">
        <f t="shared" ca="1" si="2"/>
        <v>Alberta-BC Intertie - Import</v>
      </c>
      <c r="E58" s="51">
        <v>14984</v>
      </c>
      <c r="F58" s="51">
        <v>34440</v>
      </c>
      <c r="G58" s="51">
        <v>44387</v>
      </c>
      <c r="H58" s="51">
        <v>44139</v>
      </c>
      <c r="I58" s="51">
        <v>15529</v>
      </c>
      <c r="J58" s="51">
        <v>30392</v>
      </c>
      <c r="K58" s="51">
        <v>30673</v>
      </c>
      <c r="L58" s="51">
        <v>36008</v>
      </c>
      <c r="M58" s="51">
        <v>27897</v>
      </c>
      <c r="N58" s="51">
        <v>17273</v>
      </c>
      <c r="O58" s="51">
        <v>25883</v>
      </c>
      <c r="P58" s="51">
        <v>13789</v>
      </c>
      <c r="Q58" s="32">
        <v>2483857.0299999998</v>
      </c>
      <c r="R58" s="32">
        <v>7200757.4500000002</v>
      </c>
      <c r="S58" s="32">
        <v>2631022.39</v>
      </c>
      <c r="T58" s="32">
        <v>2925515.37</v>
      </c>
      <c r="U58" s="32">
        <v>1009953.29</v>
      </c>
      <c r="V58" s="32">
        <v>3399481.34</v>
      </c>
      <c r="W58" s="32">
        <v>3259047.18</v>
      </c>
      <c r="X58" s="32">
        <v>7987374.04</v>
      </c>
      <c r="Y58" s="32">
        <v>5618541.5499999998</v>
      </c>
      <c r="Z58" s="32">
        <v>3417283.72</v>
      </c>
      <c r="AA58" s="32">
        <v>6344353.4100000001</v>
      </c>
      <c r="AB58" s="32">
        <v>1845177.93</v>
      </c>
      <c r="AC58" s="2">
        <v>0.53</v>
      </c>
      <c r="AD58" s="2">
        <v>0.53</v>
      </c>
      <c r="AE58" s="2">
        <v>0.53</v>
      </c>
      <c r="AF58" s="2">
        <v>0.53</v>
      </c>
      <c r="AG58" s="2">
        <v>0.53</v>
      </c>
      <c r="AH58" s="2">
        <v>0.53</v>
      </c>
      <c r="AI58" s="2">
        <v>1.92</v>
      </c>
      <c r="AJ58" s="2">
        <v>1.92</v>
      </c>
      <c r="AK58" s="2">
        <v>1.92</v>
      </c>
      <c r="AL58" s="2">
        <v>1.92</v>
      </c>
      <c r="AM58" s="2">
        <v>1.92</v>
      </c>
      <c r="AN58" s="2">
        <v>1.92</v>
      </c>
      <c r="AO58" s="33">
        <v>13164.44</v>
      </c>
      <c r="AP58" s="33">
        <v>38164.01</v>
      </c>
      <c r="AQ58" s="33">
        <v>13944.42</v>
      </c>
      <c r="AR58" s="33">
        <v>15505.23</v>
      </c>
      <c r="AS58" s="33">
        <v>5352.75</v>
      </c>
      <c r="AT58" s="33">
        <v>18017.25</v>
      </c>
      <c r="AU58" s="33">
        <v>62573.71</v>
      </c>
      <c r="AV58" s="33">
        <v>153357.57999999999</v>
      </c>
      <c r="AW58" s="33">
        <v>107876</v>
      </c>
      <c r="AX58" s="33">
        <v>65611.850000000006</v>
      </c>
      <c r="AY58" s="33">
        <v>121811.59</v>
      </c>
      <c r="AZ58" s="33">
        <v>35427.42</v>
      </c>
      <c r="BA58" s="31">
        <f t="shared" si="27"/>
        <v>-993.54</v>
      </c>
      <c r="BB58" s="31">
        <f t="shared" si="27"/>
        <v>-2880.3</v>
      </c>
      <c r="BC58" s="31">
        <f t="shared" si="27"/>
        <v>-1052.4100000000001</v>
      </c>
      <c r="BD58" s="31">
        <f t="shared" si="24"/>
        <v>16967.990000000002</v>
      </c>
      <c r="BE58" s="31">
        <f t="shared" si="24"/>
        <v>5857.73</v>
      </c>
      <c r="BF58" s="31">
        <f t="shared" si="24"/>
        <v>19716.990000000002</v>
      </c>
      <c r="BG58" s="31">
        <f t="shared" si="24"/>
        <v>2281.33</v>
      </c>
      <c r="BH58" s="31">
        <f t="shared" si="24"/>
        <v>5591.16</v>
      </c>
      <c r="BI58" s="31">
        <f t="shared" si="24"/>
        <v>3932.98</v>
      </c>
      <c r="BJ58" s="31">
        <f t="shared" si="24"/>
        <v>-10251.85</v>
      </c>
      <c r="BK58" s="31">
        <f t="shared" si="24"/>
        <v>-19033.060000000001</v>
      </c>
      <c r="BL58" s="31">
        <f t="shared" si="24"/>
        <v>-5535.53</v>
      </c>
      <c r="BM58" s="6">
        <f t="shared" ca="1" si="25"/>
        <v>1.04E-2</v>
      </c>
      <c r="BN58" s="6">
        <f t="shared" ca="1" si="25"/>
        <v>1.04E-2</v>
      </c>
      <c r="BO58" s="6">
        <f t="shared" ca="1" si="25"/>
        <v>1.04E-2</v>
      </c>
      <c r="BP58" s="6">
        <f t="shared" ca="1" si="25"/>
        <v>1.04E-2</v>
      </c>
      <c r="BQ58" s="6">
        <f t="shared" ca="1" si="25"/>
        <v>1.04E-2</v>
      </c>
      <c r="BR58" s="6">
        <f t="shared" ca="1" si="25"/>
        <v>1.04E-2</v>
      </c>
      <c r="BS58" s="6">
        <f t="shared" ca="1" si="25"/>
        <v>1.04E-2</v>
      </c>
      <c r="BT58" s="6">
        <f t="shared" ca="1" si="25"/>
        <v>1.04E-2</v>
      </c>
      <c r="BU58" s="6">
        <f t="shared" ca="1" si="25"/>
        <v>1.04E-2</v>
      </c>
      <c r="BV58" s="6">
        <f t="shared" ca="1" si="25"/>
        <v>1.04E-2</v>
      </c>
      <c r="BW58" s="6">
        <f t="shared" ca="1" si="25"/>
        <v>1.04E-2</v>
      </c>
      <c r="BX58" s="6">
        <f t="shared" ca="1" si="25"/>
        <v>1.04E-2</v>
      </c>
      <c r="BY58" s="31">
        <f t="shared" ca="1" si="20"/>
        <v>25832.11</v>
      </c>
      <c r="BZ58" s="31">
        <f t="shared" ca="1" si="20"/>
        <v>74887.88</v>
      </c>
      <c r="CA58" s="31">
        <f t="shared" ca="1" si="20"/>
        <v>27362.63</v>
      </c>
      <c r="CB58" s="31">
        <f t="shared" ca="1" si="20"/>
        <v>30425.360000000001</v>
      </c>
      <c r="CC58" s="31">
        <f t="shared" ca="1" si="20"/>
        <v>10503.51</v>
      </c>
      <c r="CD58" s="31">
        <f t="shared" ca="1" si="20"/>
        <v>35354.61</v>
      </c>
      <c r="CE58" s="31">
        <f t="shared" ca="1" si="31"/>
        <v>33894.089999999997</v>
      </c>
      <c r="CF58" s="31">
        <f t="shared" ca="1" si="31"/>
        <v>83068.69</v>
      </c>
      <c r="CG58" s="31">
        <f t="shared" ca="1" si="31"/>
        <v>58432.83</v>
      </c>
      <c r="CH58" s="31">
        <f t="shared" ca="1" si="31"/>
        <v>35539.75</v>
      </c>
      <c r="CI58" s="31">
        <f t="shared" ca="1" si="31"/>
        <v>65981.279999999999</v>
      </c>
      <c r="CJ58" s="31">
        <f t="shared" ca="1" si="31"/>
        <v>19189.849999999999</v>
      </c>
      <c r="CK58" s="32">
        <f t="shared" ca="1" si="28"/>
        <v>3974.17</v>
      </c>
      <c r="CL58" s="32">
        <f t="shared" ca="1" si="28"/>
        <v>11521.21</v>
      </c>
      <c r="CM58" s="32">
        <f t="shared" ca="1" si="28"/>
        <v>4209.6400000000003</v>
      </c>
      <c r="CN58" s="32">
        <f t="shared" ca="1" si="26"/>
        <v>4680.82</v>
      </c>
      <c r="CO58" s="32">
        <f t="shared" ca="1" si="26"/>
        <v>1615.93</v>
      </c>
      <c r="CP58" s="32">
        <f t="shared" ca="1" si="26"/>
        <v>5439.17</v>
      </c>
      <c r="CQ58" s="32">
        <f t="shared" ca="1" si="26"/>
        <v>5214.4799999999996</v>
      </c>
      <c r="CR58" s="32">
        <f t="shared" ca="1" si="26"/>
        <v>12779.8</v>
      </c>
      <c r="CS58" s="32">
        <f t="shared" ca="1" si="26"/>
        <v>8989.67</v>
      </c>
      <c r="CT58" s="32">
        <f t="shared" ca="1" si="26"/>
        <v>5467.65</v>
      </c>
      <c r="CU58" s="32">
        <f t="shared" ca="1" si="26"/>
        <v>10150.969999999999</v>
      </c>
      <c r="CV58" s="32">
        <f t="shared" ca="1" si="26"/>
        <v>2952.28</v>
      </c>
      <c r="CW58" s="31">
        <f t="shared" ca="1" si="30"/>
        <v>17635.379999999997</v>
      </c>
      <c r="CX58" s="31">
        <f t="shared" ca="1" si="30"/>
        <v>51125.38</v>
      </c>
      <c r="CY58" s="31">
        <f t="shared" ca="1" si="30"/>
        <v>18680.259999999998</v>
      </c>
      <c r="CZ58" s="31">
        <f t="shared" ca="1" si="29"/>
        <v>2632.9599999999991</v>
      </c>
      <c r="DA58" s="31">
        <f t="shared" ca="1" si="29"/>
        <v>908.96000000000095</v>
      </c>
      <c r="DB58" s="31">
        <f t="shared" ca="1" si="29"/>
        <v>3059.5399999999972</v>
      </c>
      <c r="DC58" s="31">
        <f t="shared" ca="1" si="29"/>
        <v>-25746.470000000008</v>
      </c>
      <c r="DD58" s="31">
        <f t="shared" ca="1" si="29"/>
        <v>-63100.249999999985</v>
      </c>
      <c r="DE58" s="31">
        <f t="shared" ca="1" si="29"/>
        <v>-44386.48</v>
      </c>
      <c r="DF58" s="31">
        <f t="shared" ca="1" si="29"/>
        <v>-14352.600000000004</v>
      </c>
      <c r="DG58" s="31">
        <f t="shared" ca="1" si="29"/>
        <v>-26646.279999999995</v>
      </c>
      <c r="DH58" s="31">
        <f t="shared" ca="1" si="29"/>
        <v>-7749.7600000000011</v>
      </c>
      <c r="DI58" s="32">
        <f t="shared" ca="1" si="21"/>
        <v>881.77</v>
      </c>
      <c r="DJ58" s="32">
        <f t="shared" ca="1" si="21"/>
        <v>2556.27</v>
      </c>
      <c r="DK58" s="32">
        <f t="shared" ca="1" si="21"/>
        <v>934.01</v>
      </c>
      <c r="DL58" s="32">
        <f t="shared" ca="1" si="21"/>
        <v>131.65</v>
      </c>
      <c r="DM58" s="32">
        <f t="shared" ca="1" si="21"/>
        <v>45.45</v>
      </c>
      <c r="DN58" s="32">
        <f t="shared" ca="1" si="21"/>
        <v>152.97999999999999</v>
      </c>
      <c r="DO58" s="32">
        <f t="shared" ca="1" si="21"/>
        <v>-1287.32</v>
      </c>
      <c r="DP58" s="32">
        <f t="shared" ca="1" si="21"/>
        <v>-3155.01</v>
      </c>
      <c r="DQ58" s="32">
        <f t="shared" ca="1" si="21"/>
        <v>-2219.3200000000002</v>
      </c>
      <c r="DR58" s="32">
        <f t="shared" ca="1" si="21"/>
        <v>-717.63</v>
      </c>
      <c r="DS58" s="32">
        <f t="shared" ca="1" si="21"/>
        <v>-1332.31</v>
      </c>
      <c r="DT58" s="32">
        <f t="shared" ca="1" si="21"/>
        <v>-387.49</v>
      </c>
      <c r="DU58" s="31">
        <f t="shared" ca="1" si="22"/>
        <v>4802.24</v>
      </c>
      <c r="DV58" s="31">
        <f t="shared" ca="1" si="22"/>
        <v>13802.4</v>
      </c>
      <c r="DW58" s="31">
        <f t="shared" ca="1" si="22"/>
        <v>5003.7299999999996</v>
      </c>
      <c r="DX58" s="31">
        <f t="shared" ca="1" si="22"/>
        <v>699.12</v>
      </c>
      <c r="DY58" s="31">
        <f t="shared" ca="1" si="22"/>
        <v>239.3</v>
      </c>
      <c r="DZ58" s="31">
        <f t="shared" ca="1" si="22"/>
        <v>798.33</v>
      </c>
      <c r="EA58" s="31">
        <f t="shared" ca="1" si="22"/>
        <v>-6659.84</v>
      </c>
      <c r="EB58" s="31">
        <f t="shared" ca="1" si="22"/>
        <v>-16174.78</v>
      </c>
      <c r="EC58" s="31">
        <f t="shared" ca="1" si="22"/>
        <v>-11274.12</v>
      </c>
      <c r="ED58" s="31">
        <f t="shared" ca="1" si="22"/>
        <v>-3613.1</v>
      </c>
      <c r="EE58" s="31">
        <f t="shared" ca="1" si="22"/>
        <v>-6645.66</v>
      </c>
      <c r="EF58" s="31">
        <f t="shared" ca="1" si="22"/>
        <v>-1915.3</v>
      </c>
      <c r="EG58" s="32">
        <f t="shared" ca="1" si="23"/>
        <v>23319.39</v>
      </c>
      <c r="EH58" s="32">
        <f t="shared" ca="1" si="23"/>
        <v>67484.049999999988</v>
      </c>
      <c r="EI58" s="32">
        <f t="shared" ca="1" si="23"/>
        <v>24617.999999999996</v>
      </c>
      <c r="EJ58" s="32">
        <f t="shared" ca="1" si="23"/>
        <v>3463.7299999999991</v>
      </c>
      <c r="EK58" s="32">
        <f t="shared" ca="1" si="23"/>
        <v>1193.7100000000009</v>
      </c>
      <c r="EL58" s="32">
        <f t="shared" ca="1" si="23"/>
        <v>4010.8499999999972</v>
      </c>
      <c r="EM58" s="32">
        <f t="shared" ca="1" si="23"/>
        <v>-33693.630000000005</v>
      </c>
      <c r="EN58" s="32">
        <f t="shared" ca="1" si="23"/>
        <v>-82430.039999999979</v>
      </c>
      <c r="EO58" s="32">
        <f t="shared" ca="1" si="23"/>
        <v>-57879.920000000006</v>
      </c>
      <c r="EP58" s="32">
        <f t="shared" ca="1" si="23"/>
        <v>-18683.330000000002</v>
      </c>
      <c r="EQ58" s="32">
        <f t="shared" ca="1" si="23"/>
        <v>-34624.25</v>
      </c>
      <c r="ER58" s="32">
        <f t="shared" ca="1" si="23"/>
        <v>-10052.550000000001</v>
      </c>
    </row>
    <row r="59" spans="1:148" x14ac:dyDescent="0.25">
      <c r="A59" t="s">
        <v>456</v>
      </c>
      <c r="B59" s="1" t="s">
        <v>137</v>
      </c>
      <c r="C59" t="str">
        <f t="shared" ca="1" si="1"/>
        <v>BCHEXP</v>
      </c>
      <c r="D59" t="str">
        <f t="shared" ca="1" si="2"/>
        <v>Alberta-BC Intertie - Export</v>
      </c>
      <c r="H59" s="51">
        <v>75</v>
      </c>
      <c r="I59" s="51">
        <v>1012.5</v>
      </c>
      <c r="J59" s="51">
        <v>225</v>
      </c>
      <c r="K59" s="51">
        <v>150</v>
      </c>
      <c r="Q59" s="32"/>
      <c r="R59" s="32"/>
      <c r="S59" s="32"/>
      <c r="T59" s="32">
        <v>1824</v>
      </c>
      <c r="U59" s="32">
        <v>29869.5</v>
      </c>
      <c r="V59" s="32">
        <v>6753.75</v>
      </c>
      <c r="W59" s="32">
        <v>4146.38</v>
      </c>
      <c r="X59" s="32"/>
      <c r="Y59" s="32"/>
      <c r="Z59" s="32"/>
      <c r="AA59" s="32"/>
      <c r="AB59" s="32"/>
      <c r="AF59" s="2">
        <v>1.02</v>
      </c>
      <c r="AG59" s="2">
        <v>1.02</v>
      </c>
      <c r="AH59" s="2">
        <v>1.02</v>
      </c>
      <c r="AI59" s="2">
        <v>1.02</v>
      </c>
      <c r="AO59" s="33"/>
      <c r="AP59" s="33"/>
      <c r="AQ59" s="33"/>
      <c r="AR59" s="33">
        <v>18.600000000000001</v>
      </c>
      <c r="AS59" s="33">
        <v>304.67</v>
      </c>
      <c r="AT59" s="33">
        <v>68.89</v>
      </c>
      <c r="AU59" s="33">
        <v>42.29</v>
      </c>
      <c r="AV59" s="33"/>
      <c r="AW59" s="33"/>
      <c r="AX59" s="33"/>
      <c r="AY59" s="33"/>
      <c r="AZ59" s="33"/>
      <c r="BA59" s="31">
        <f t="shared" si="27"/>
        <v>0</v>
      </c>
      <c r="BB59" s="31">
        <f t="shared" si="27"/>
        <v>0</v>
      </c>
      <c r="BC59" s="31">
        <f t="shared" si="27"/>
        <v>0</v>
      </c>
      <c r="BD59" s="31">
        <f t="shared" si="24"/>
        <v>10.58</v>
      </c>
      <c r="BE59" s="31">
        <f t="shared" si="24"/>
        <v>173.24</v>
      </c>
      <c r="BF59" s="31">
        <f t="shared" si="24"/>
        <v>39.17</v>
      </c>
      <c r="BG59" s="31">
        <f t="shared" si="24"/>
        <v>2.9</v>
      </c>
      <c r="BH59" s="31">
        <f t="shared" si="24"/>
        <v>0</v>
      </c>
      <c r="BI59" s="31">
        <f t="shared" si="24"/>
        <v>0</v>
      </c>
      <c r="BJ59" s="31">
        <f t="shared" si="24"/>
        <v>0</v>
      </c>
      <c r="BK59" s="31">
        <f t="shared" si="24"/>
        <v>0</v>
      </c>
      <c r="BL59" s="31">
        <f t="shared" si="24"/>
        <v>0</v>
      </c>
      <c r="BM59" s="6">
        <f t="shared" ca="1" si="25"/>
        <v>8.5000000000000006E-3</v>
      </c>
      <c r="BN59" s="6">
        <f t="shared" ca="1" si="25"/>
        <v>8.5000000000000006E-3</v>
      </c>
      <c r="BO59" s="6">
        <f t="shared" ca="1" si="25"/>
        <v>8.5000000000000006E-3</v>
      </c>
      <c r="BP59" s="6">
        <f t="shared" ca="1" si="25"/>
        <v>8.5000000000000006E-3</v>
      </c>
      <c r="BQ59" s="6">
        <f t="shared" ca="1" si="25"/>
        <v>8.5000000000000006E-3</v>
      </c>
      <c r="BR59" s="6">
        <f t="shared" ca="1" si="25"/>
        <v>8.5000000000000006E-3</v>
      </c>
      <c r="BS59" s="6">
        <f t="shared" ca="1" si="25"/>
        <v>8.5000000000000006E-3</v>
      </c>
      <c r="BT59" s="6">
        <f t="shared" ca="1" si="25"/>
        <v>8.5000000000000006E-3</v>
      </c>
      <c r="BU59" s="6">
        <f t="shared" ca="1" si="25"/>
        <v>8.5000000000000006E-3</v>
      </c>
      <c r="BV59" s="6">
        <f t="shared" ca="1" si="25"/>
        <v>8.5000000000000006E-3</v>
      </c>
      <c r="BW59" s="6">
        <f t="shared" ca="1" si="25"/>
        <v>8.5000000000000006E-3</v>
      </c>
      <c r="BX59" s="6">
        <f t="shared" ca="1" si="25"/>
        <v>8.5000000000000006E-3</v>
      </c>
      <c r="BY59" s="31">
        <f t="shared" ref="BY59:CJ89" ca="1" si="32">IFERROR(VLOOKUP($C59,DOSDetail,CELL("col",BY$4)+58,FALSE),ROUND(Q59*BM59,2))</f>
        <v>0</v>
      </c>
      <c r="BZ59" s="31">
        <f t="shared" ca="1" si="32"/>
        <v>0</v>
      </c>
      <c r="CA59" s="31">
        <f t="shared" ca="1" si="32"/>
        <v>0</v>
      </c>
      <c r="CB59" s="31">
        <f t="shared" ca="1" si="32"/>
        <v>15.5</v>
      </c>
      <c r="CC59" s="31">
        <f t="shared" ca="1" si="32"/>
        <v>253.89</v>
      </c>
      <c r="CD59" s="31">
        <f t="shared" ca="1" si="32"/>
        <v>57.41</v>
      </c>
      <c r="CE59" s="31">
        <f t="shared" ca="1" si="31"/>
        <v>35.24</v>
      </c>
      <c r="CF59" s="31">
        <f t="shared" ca="1" si="31"/>
        <v>0</v>
      </c>
      <c r="CG59" s="31">
        <f t="shared" ca="1" si="31"/>
        <v>0</v>
      </c>
      <c r="CH59" s="31">
        <f t="shared" ca="1" si="31"/>
        <v>0</v>
      </c>
      <c r="CI59" s="31">
        <f t="shared" ca="1" si="31"/>
        <v>0</v>
      </c>
      <c r="CJ59" s="31">
        <f t="shared" ca="1" si="31"/>
        <v>0</v>
      </c>
      <c r="CK59" s="32">
        <f t="shared" ca="1" si="28"/>
        <v>0</v>
      </c>
      <c r="CL59" s="32">
        <f t="shared" ca="1" si="28"/>
        <v>0</v>
      </c>
      <c r="CM59" s="32">
        <f t="shared" ca="1" si="28"/>
        <v>0</v>
      </c>
      <c r="CN59" s="32">
        <f t="shared" ca="1" si="26"/>
        <v>2.92</v>
      </c>
      <c r="CO59" s="32">
        <f t="shared" ca="1" si="26"/>
        <v>47.79</v>
      </c>
      <c r="CP59" s="32">
        <f t="shared" ca="1" si="26"/>
        <v>10.81</v>
      </c>
      <c r="CQ59" s="32">
        <f t="shared" ca="1" si="26"/>
        <v>6.63</v>
      </c>
      <c r="CR59" s="32">
        <f t="shared" ca="1" si="26"/>
        <v>0</v>
      </c>
      <c r="CS59" s="32">
        <f t="shared" ca="1" si="26"/>
        <v>0</v>
      </c>
      <c r="CT59" s="32">
        <f t="shared" ca="1" si="26"/>
        <v>0</v>
      </c>
      <c r="CU59" s="32">
        <f t="shared" ca="1" si="26"/>
        <v>0</v>
      </c>
      <c r="CV59" s="32">
        <f t="shared" ca="1" si="26"/>
        <v>0</v>
      </c>
      <c r="CW59" s="31">
        <f t="shared" ca="1" si="30"/>
        <v>0</v>
      </c>
      <c r="CX59" s="31">
        <f t="shared" ca="1" si="30"/>
        <v>0</v>
      </c>
      <c r="CY59" s="31">
        <f t="shared" ca="1" si="30"/>
        <v>0</v>
      </c>
      <c r="CZ59" s="31">
        <f t="shared" ca="1" si="29"/>
        <v>-10.76</v>
      </c>
      <c r="DA59" s="31">
        <f t="shared" ca="1" si="29"/>
        <v>-176.23000000000002</v>
      </c>
      <c r="DB59" s="31">
        <f t="shared" ca="1" si="29"/>
        <v>-39.840000000000003</v>
      </c>
      <c r="DC59" s="31">
        <f t="shared" ca="1" si="29"/>
        <v>-3.3199999999999945</v>
      </c>
      <c r="DD59" s="31">
        <f t="shared" ca="1" si="29"/>
        <v>0</v>
      </c>
      <c r="DE59" s="31">
        <f t="shared" ca="1" si="29"/>
        <v>0</v>
      </c>
      <c r="DF59" s="31">
        <f t="shared" ca="1" si="29"/>
        <v>0</v>
      </c>
      <c r="DG59" s="31">
        <f t="shared" ca="1" si="29"/>
        <v>0</v>
      </c>
      <c r="DH59" s="31">
        <f t="shared" ca="1" si="29"/>
        <v>0</v>
      </c>
      <c r="DI59" s="32">
        <f t="shared" ca="1" si="21"/>
        <v>0</v>
      </c>
      <c r="DJ59" s="32">
        <f t="shared" ca="1" si="21"/>
        <v>0</v>
      </c>
      <c r="DK59" s="32">
        <f t="shared" ca="1" si="21"/>
        <v>0</v>
      </c>
      <c r="DL59" s="32">
        <f t="shared" ca="1" si="21"/>
        <v>-0.54</v>
      </c>
      <c r="DM59" s="32">
        <f t="shared" ca="1" si="21"/>
        <v>-8.81</v>
      </c>
      <c r="DN59" s="32">
        <f t="shared" ca="1" si="21"/>
        <v>-1.99</v>
      </c>
      <c r="DO59" s="32">
        <f t="shared" ca="1" si="21"/>
        <v>-0.17</v>
      </c>
      <c r="DP59" s="32">
        <f t="shared" ca="1" si="21"/>
        <v>0</v>
      </c>
      <c r="DQ59" s="32">
        <f t="shared" ca="1" si="21"/>
        <v>0</v>
      </c>
      <c r="DR59" s="32">
        <f t="shared" ca="1" si="21"/>
        <v>0</v>
      </c>
      <c r="DS59" s="32">
        <f t="shared" ca="1" si="21"/>
        <v>0</v>
      </c>
      <c r="DT59" s="32">
        <f t="shared" ca="1" si="21"/>
        <v>0</v>
      </c>
      <c r="DU59" s="31">
        <f t="shared" ca="1" si="22"/>
        <v>0</v>
      </c>
      <c r="DV59" s="31">
        <f t="shared" ca="1" si="22"/>
        <v>0</v>
      </c>
      <c r="DW59" s="31">
        <f t="shared" ca="1" si="22"/>
        <v>0</v>
      </c>
      <c r="DX59" s="31">
        <f t="shared" ca="1" si="22"/>
        <v>-2.86</v>
      </c>
      <c r="DY59" s="31">
        <f t="shared" ca="1" si="22"/>
        <v>-46.4</v>
      </c>
      <c r="DZ59" s="31">
        <f t="shared" ca="1" si="22"/>
        <v>-10.4</v>
      </c>
      <c r="EA59" s="31">
        <f t="shared" ca="1" si="22"/>
        <v>-0.86</v>
      </c>
      <c r="EB59" s="31">
        <f t="shared" ca="1" si="22"/>
        <v>0</v>
      </c>
      <c r="EC59" s="31">
        <f t="shared" ca="1" si="22"/>
        <v>0</v>
      </c>
      <c r="ED59" s="31">
        <f t="shared" ca="1" si="22"/>
        <v>0</v>
      </c>
      <c r="EE59" s="31">
        <f t="shared" ca="1" si="22"/>
        <v>0</v>
      </c>
      <c r="EF59" s="31">
        <f t="shared" ca="1" si="22"/>
        <v>0</v>
      </c>
      <c r="EG59" s="32">
        <f t="shared" ca="1" si="23"/>
        <v>0</v>
      </c>
      <c r="EH59" s="32">
        <f t="shared" ca="1" si="23"/>
        <v>0</v>
      </c>
      <c r="EI59" s="32">
        <f t="shared" ca="1" si="23"/>
        <v>0</v>
      </c>
      <c r="EJ59" s="32">
        <f t="shared" ca="1" si="23"/>
        <v>-14.16</v>
      </c>
      <c r="EK59" s="32">
        <f t="shared" ca="1" si="23"/>
        <v>-231.44000000000003</v>
      </c>
      <c r="EL59" s="32">
        <f t="shared" ca="1" si="23"/>
        <v>-52.230000000000004</v>
      </c>
      <c r="EM59" s="32">
        <f t="shared" ca="1" si="23"/>
        <v>-4.3499999999999943</v>
      </c>
      <c r="EN59" s="32">
        <f t="shared" ca="1" si="23"/>
        <v>0</v>
      </c>
      <c r="EO59" s="32">
        <f t="shared" ca="1" si="23"/>
        <v>0</v>
      </c>
      <c r="EP59" s="32">
        <f t="shared" ca="1" si="23"/>
        <v>0</v>
      </c>
      <c r="EQ59" s="32">
        <f t="shared" ca="1" si="23"/>
        <v>0</v>
      </c>
      <c r="ER59" s="32">
        <f t="shared" ca="1" si="23"/>
        <v>0</v>
      </c>
    </row>
    <row r="60" spans="1:148" x14ac:dyDescent="0.25">
      <c r="A60" t="s">
        <v>457</v>
      </c>
      <c r="B60" s="1" t="s">
        <v>106</v>
      </c>
      <c r="C60" t="str">
        <f t="shared" ca="1" si="1"/>
        <v>FNG1</v>
      </c>
      <c r="D60" t="str">
        <f t="shared" ca="1" si="2"/>
        <v>Fort Nelson</v>
      </c>
      <c r="E60" s="51">
        <v>10312.5396</v>
      </c>
      <c r="F60" s="51">
        <v>9770.1043200000004</v>
      </c>
      <c r="G60" s="51">
        <v>11835.59928</v>
      </c>
      <c r="H60" s="51">
        <v>12891.09528</v>
      </c>
      <c r="I60" s="51">
        <v>17766.457439999998</v>
      </c>
      <c r="J60" s="51">
        <v>2613.6202800000001</v>
      </c>
      <c r="K60" s="51">
        <v>0</v>
      </c>
      <c r="L60" s="51">
        <v>0</v>
      </c>
      <c r="M60" s="51">
        <v>9906.8192400000007</v>
      </c>
      <c r="N60" s="51">
        <v>10682.686519999999</v>
      </c>
      <c r="O60" s="51">
        <v>4469.8601200000003</v>
      </c>
      <c r="P60" s="51">
        <v>10032.29328</v>
      </c>
      <c r="Q60" s="32">
        <v>839899.25</v>
      </c>
      <c r="R60" s="32">
        <v>1296908.5</v>
      </c>
      <c r="S60" s="32">
        <v>606540.85</v>
      </c>
      <c r="T60" s="32">
        <v>709554.21</v>
      </c>
      <c r="U60" s="32">
        <v>605097.72</v>
      </c>
      <c r="V60" s="32">
        <v>64137.42</v>
      </c>
      <c r="W60" s="32">
        <v>0</v>
      </c>
      <c r="X60" s="32">
        <v>0</v>
      </c>
      <c r="Y60" s="32">
        <v>766648.29</v>
      </c>
      <c r="Z60" s="32">
        <v>892865.54</v>
      </c>
      <c r="AA60" s="32">
        <v>322780.33</v>
      </c>
      <c r="AB60" s="32">
        <v>537242.53</v>
      </c>
      <c r="AC60" s="2">
        <v>4.1500000000000004</v>
      </c>
      <c r="AD60" s="2">
        <v>4.1500000000000004</v>
      </c>
      <c r="AE60" s="2">
        <v>4.1500000000000004</v>
      </c>
      <c r="AF60" s="2">
        <v>4.1500000000000004</v>
      </c>
      <c r="AG60" s="2">
        <v>4.1500000000000004</v>
      </c>
      <c r="AH60" s="2">
        <v>4.1500000000000004</v>
      </c>
      <c r="AI60" s="2">
        <v>5.9</v>
      </c>
      <c r="AJ60" s="2">
        <v>5.9</v>
      </c>
      <c r="AK60" s="2">
        <v>5.9</v>
      </c>
      <c r="AL60" s="2">
        <v>5.9</v>
      </c>
      <c r="AM60" s="2">
        <v>5.9</v>
      </c>
      <c r="AN60" s="2">
        <v>5.9</v>
      </c>
      <c r="AO60" s="33">
        <v>34855.82</v>
      </c>
      <c r="AP60" s="33">
        <v>53821.7</v>
      </c>
      <c r="AQ60" s="33">
        <v>25171.45</v>
      </c>
      <c r="AR60" s="33">
        <v>29446.5</v>
      </c>
      <c r="AS60" s="33">
        <v>25111.56</v>
      </c>
      <c r="AT60" s="33">
        <v>2661.7</v>
      </c>
      <c r="AU60" s="33">
        <v>0</v>
      </c>
      <c r="AV60" s="33">
        <v>0</v>
      </c>
      <c r="AW60" s="33">
        <v>45232.25</v>
      </c>
      <c r="AX60" s="33">
        <v>52679.07</v>
      </c>
      <c r="AY60" s="33">
        <v>19044.04</v>
      </c>
      <c r="AZ60" s="33">
        <v>31697.31</v>
      </c>
      <c r="BA60" s="31">
        <f t="shared" si="27"/>
        <v>-335.96</v>
      </c>
      <c r="BB60" s="31">
        <f t="shared" si="27"/>
        <v>-518.76</v>
      </c>
      <c r="BC60" s="31">
        <f t="shared" si="27"/>
        <v>-242.62</v>
      </c>
      <c r="BD60" s="31">
        <f t="shared" si="24"/>
        <v>4115.41</v>
      </c>
      <c r="BE60" s="31">
        <f t="shared" si="24"/>
        <v>3509.57</v>
      </c>
      <c r="BF60" s="31">
        <f t="shared" si="24"/>
        <v>372</v>
      </c>
      <c r="BG60" s="31">
        <f t="shared" si="24"/>
        <v>0</v>
      </c>
      <c r="BH60" s="31">
        <f t="shared" si="24"/>
        <v>0</v>
      </c>
      <c r="BI60" s="31">
        <f t="shared" si="24"/>
        <v>536.65</v>
      </c>
      <c r="BJ60" s="31">
        <f t="shared" si="24"/>
        <v>-2678.6</v>
      </c>
      <c r="BK60" s="31">
        <f t="shared" si="24"/>
        <v>-968.34</v>
      </c>
      <c r="BL60" s="31">
        <f t="shared" si="24"/>
        <v>-1611.73</v>
      </c>
      <c r="BM60" s="6">
        <f t="shared" ca="1" si="25"/>
        <v>-2.4500000000000001E-2</v>
      </c>
      <c r="BN60" s="6">
        <f t="shared" ca="1" si="25"/>
        <v>-2.4500000000000001E-2</v>
      </c>
      <c r="BO60" s="6">
        <f t="shared" ca="1" si="25"/>
        <v>-2.4500000000000001E-2</v>
      </c>
      <c r="BP60" s="6">
        <f t="shared" ca="1" si="25"/>
        <v>-2.4500000000000001E-2</v>
      </c>
      <c r="BQ60" s="6">
        <f t="shared" ca="1" si="25"/>
        <v>-2.4500000000000001E-2</v>
      </c>
      <c r="BR60" s="6">
        <f t="shared" ca="1" si="25"/>
        <v>-2.4500000000000001E-2</v>
      </c>
      <c r="BS60" s="6">
        <f t="shared" ca="1" si="25"/>
        <v>-2.4500000000000001E-2</v>
      </c>
      <c r="BT60" s="6">
        <f t="shared" ca="1" si="25"/>
        <v>-2.4500000000000001E-2</v>
      </c>
      <c r="BU60" s="6">
        <f t="shared" ca="1" si="25"/>
        <v>-2.4500000000000001E-2</v>
      </c>
      <c r="BV60" s="6">
        <f t="shared" ca="1" si="25"/>
        <v>-2.4500000000000001E-2</v>
      </c>
      <c r="BW60" s="6">
        <f t="shared" ca="1" si="25"/>
        <v>-2.4500000000000001E-2</v>
      </c>
      <c r="BX60" s="6">
        <f t="shared" ca="1" si="25"/>
        <v>-2.4500000000000001E-2</v>
      </c>
      <c r="BY60" s="31">
        <f t="shared" ca="1" si="32"/>
        <v>-20577.53</v>
      </c>
      <c r="BZ60" s="31">
        <f t="shared" ca="1" si="32"/>
        <v>-31774.26</v>
      </c>
      <c r="CA60" s="31">
        <f t="shared" ca="1" si="32"/>
        <v>-14860.25</v>
      </c>
      <c r="CB60" s="31">
        <f t="shared" ca="1" si="32"/>
        <v>-17384.080000000002</v>
      </c>
      <c r="CC60" s="31">
        <f t="shared" ca="1" si="32"/>
        <v>-14824.89</v>
      </c>
      <c r="CD60" s="31">
        <f t="shared" ca="1" si="32"/>
        <v>-1571.37</v>
      </c>
      <c r="CE60" s="31">
        <f t="shared" ca="1" si="31"/>
        <v>0</v>
      </c>
      <c r="CF60" s="31">
        <f t="shared" ca="1" si="31"/>
        <v>0</v>
      </c>
      <c r="CG60" s="31">
        <f t="shared" ca="1" si="31"/>
        <v>-18782.88</v>
      </c>
      <c r="CH60" s="31">
        <f t="shared" ca="1" si="31"/>
        <v>-21875.21</v>
      </c>
      <c r="CI60" s="31">
        <f t="shared" ca="1" si="31"/>
        <v>-7908.12</v>
      </c>
      <c r="CJ60" s="31">
        <f t="shared" ca="1" si="31"/>
        <v>-13162.44</v>
      </c>
      <c r="CK60" s="32">
        <f t="shared" ca="1" si="28"/>
        <v>1343.84</v>
      </c>
      <c r="CL60" s="32">
        <f t="shared" ca="1" si="28"/>
        <v>2075.0500000000002</v>
      </c>
      <c r="CM60" s="32">
        <f t="shared" ca="1" si="28"/>
        <v>970.47</v>
      </c>
      <c r="CN60" s="32">
        <f t="shared" ca="1" si="26"/>
        <v>1135.29</v>
      </c>
      <c r="CO60" s="32">
        <f t="shared" ca="1" si="26"/>
        <v>968.16</v>
      </c>
      <c r="CP60" s="32">
        <f t="shared" ca="1" si="26"/>
        <v>102.62</v>
      </c>
      <c r="CQ60" s="32">
        <f t="shared" ca="1" si="26"/>
        <v>0</v>
      </c>
      <c r="CR60" s="32">
        <f t="shared" ca="1" si="26"/>
        <v>0</v>
      </c>
      <c r="CS60" s="32">
        <f t="shared" ca="1" si="26"/>
        <v>1226.6400000000001</v>
      </c>
      <c r="CT60" s="32">
        <f t="shared" ca="1" si="26"/>
        <v>1428.58</v>
      </c>
      <c r="CU60" s="32">
        <f t="shared" ca="1" si="26"/>
        <v>516.45000000000005</v>
      </c>
      <c r="CV60" s="32">
        <f t="shared" ca="1" si="26"/>
        <v>859.59</v>
      </c>
      <c r="CW60" s="31">
        <f t="shared" ca="1" si="30"/>
        <v>-53753.549999999996</v>
      </c>
      <c r="CX60" s="31">
        <f t="shared" ca="1" si="30"/>
        <v>-83002.150000000009</v>
      </c>
      <c r="CY60" s="31">
        <f t="shared" ca="1" si="30"/>
        <v>-38818.61</v>
      </c>
      <c r="CZ60" s="31">
        <f t="shared" ca="1" si="29"/>
        <v>-49810.7</v>
      </c>
      <c r="DA60" s="31">
        <f t="shared" ca="1" si="29"/>
        <v>-42477.86</v>
      </c>
      <c r="DB60" s="31">
        <f t="shared" ca="1" si="29"/>
        <v>-4502.45</v>
      </c>
      <c r="DC60" s="31">
        <f t="shared" ca="1" si="29"/>
        <v>0</v>
      </c>
      <c r="DD60" s="31">
        <f t="shared" ca="1" si="29"/>
        <v>0</v>
      </c>
      <c r="DE60" s="31">
        <f t="shared" ca="1" si="29"/>
        <v>-63325.140000000007</v>
      </c>
      <c r="DF60" s="31">
        <f t="shared" ca="1" si="29"/>
        <v>-70447.099999999991</v>
      </c>
      <c r="DG60" s="31">
        <f t="shared" ca="1" si="29"/>
        <v>-25467.37</v>
      </c>
      <c r="DH60" s="31">
        <f t="shared" ca="1" si="29"/>
        <v>-42388.43</v>
      </c>
      <c r="DI60" s="32">
        <f t="shared" ca="1" si="21"/>
        <v>-2687.68</v>
      </c>
      <c r="DJ60" s="32">
        <f t="shared" ca="1" si="21"/>
        <v>-4150.1099999999997</v>
      </c>
      <c r="DK60" s="32">
        <f t="shared" ca="1" si="21"/>
        <v>-1940.93</v>
      </c>
      <c r="DL60" s="32">
        <f t="shared" ca="1" si="21"/>
        <v>-2490.54</v>
      </c>
      <c r="DM60" s="32">
        <f t="shared" ca="1" si="21"/>
        <v>-2123.89</v>
      </c>
      <c r="DN60" s="32">
        <f t="shared" ca="1" si="21"/>
        <v>-225.12</v>
      </c>
      <c r="DO60" s="32">
        <f t="shared" ca="1" si="21"/>
        <v>0</v>
      </c>
      <c r="DP60" s="32">
        <f t="shared" ca="1" si="21"/>
        <v>0</v>
      </c>
      <c r="DQ60" s="32">
        <f t="shared" ca="1" si="21"/>
        <v>-3166.26</v>
      </c>
      <c r="DR60" s="32">
        <f t="shared" ca="1" si="21"/>
        <v>-3522.36</v>
      </c>
      <c r="DS60" s="32">
        <f t="shared" ca="1" si="21"/>
        <v>-1273.3699999999999</v>
      </c>
      <c r="DT60" s="32">
        <f t="shared" ca="1" si="21"/>
        <v>-2119.42</v>
      </c>
      <c r="DU60" s="31">
        <f t="shared" ca="1" si="22"/>
        <v>-14637.48</v>
      </c>
      <c r="DV60" s="31">
        <f t="shared" ca="1" si="22"/>
        <v>-22408.22</v>
      </c>
      <c r="DW60" s="31">
        <f t="shared" ca="1" si="22"/>
        <v>-10398.030000000001</v>
      </c>
      <c r="DX60" s="31">
        <f t="shared" ca="1" si="22"/>
        <v>-13226.05</v>
      </c>
      <c r="DY60" s="31">
        <f t="shared" ca="1" si="22"/>
        <v>-11182.98</v>
      </c>
      <c r="DZ60" s="31">
        <f t="shared" ca="1" si="22"/>
        <v>-1174.83</v>
      </c>
      <c r="EA60" s="31">
        <f t="shared" ca="1" si="22"/>
        <v>0</v>
      </c>
      <c r="EB60" s="31">
        <f t="shared" ca="1" si="22"/>
        <v>0</v>
      </c>
      <c r="EC60" s="31">
        <f t="shared" ca="1" si="22"/>
        <v>-16084.52</v>
      </c>
      <c r="ED60" s="31">
        <f t="shared" ca="1" si="22"/>
        <v>-17734.259999999998</v>
      </c>
      <c r="EE60" s="31">
        <f t="shared" ca="1" si="22"/>
        <v>-6351.64</v>
      </c>
      <c r="EF60" s="31">
        <f t="shared" ca="1" si="22"/>
        <v>-10475.99</v>
      </c>
      <c r="EG60" s="32">
        <f t="shared" ca="1" si="23"/>
        <v>-71078.709999999992</v>
      </c>
      <c r="EH60" s="32">
        <f t="shared" ca="1" si="23"/>
        <v>-109560.48000000001</v>
      </c>
      <c r="EI60" s="32">
        <f t="shared" ca="1" si="23"/>
        <v>-51157.57</v>
      </c>
      <c r="EJ60" s="32">
        <f t="shared" ca="1" si="23"/>
        <v>-65527.289999999994</v>
      </c>
      <c r="EK60" s="32">
        <f t="shared" ca="1" si="23"/>
        <v>-55784.729999999996</v>
      </c>
      <c r="EL60" s="32">
        <f t="shared" ca="1" si="23"/>
        <v>-5902.4</v>
      </c>
      <c r="EM60" s="32">
        <f t="shared" ca="1" si="23"/>
        <v>0</v>
      </c>
      <c r="EN60" s="32">
        <f t="shared" ca="1" si="23"/>
        <v>0</v>
      </c>
      <c r="EO60" s="32">
        <f t="shared" ca="1" si="23"/>
        <v>-82575.920000000013</v>
      </c>
      <c r="EP60" s="32">
        <f t="shared" ca="1" si="23"/>
        <v>-91703.719999999987</v>
      </c>
      <c r="EQ60" s="32">
        <f t="shared" ca="1" si="23"/>
        <v>-33092.379999999997</v>
      </c>
      <c r="ER60" s="32">
        <f t="shared" ca="1" si="23"/>
        <v>-54983.839999999997</v>
      </c>
    </row>
    <row r="61" spans="1:148" x14ac:dyDescent="0.25">
      <c r="A61" t="s">
        <v>444</v>
      </c>
      <c r="B61" s="1" t="s">
        <v>127</v>
      </c>
      <c r="C61" t="str">
        <f t="shared" ca="1" si="1"/>
        <v>GHO</v>
      </c>
      <c r="D61" t="str">
        <f t="shared" ca="1" si="2"/>
        <v>Ghost Hydro Facility</v>
      </c>
      <c r="E61" s="51">
        <v>10914.405221999999</v>
      </c>
      <c r="F61" s="51">
        <v>9377.2262484000003</v>
      </c>
      <c r="G61" s="51">
        <v>10566.5651536</v>
      </c>
      <c r="H61" s="51">
        <v>10081.0024641</v>
      </c>
      <c r="I61" s="51">
        <v>17605.0387553</v>
      </c>
      <c r="J61" s="51">
        <v>35420.388021999999</v>
      </c>
      <c r="K61" s="51">
        <v>36581.840183</v>
      </c>
      <c r="L61" s="51">
        <v>22837.148053699999</v>
      </c>
      <c r="M61" s="51">
        <v>15393.2716363</v>
      </c>
      <c r="N61" s="51">
        <v>13076.478955299999</v>
      </c>
      <c r="O61" s="51">
        <v>9707.4940526999999</v>
      </c>
      <c r="P61" s="51">
        <v>10434.1199173</v>
      </c>
      <c r="Q61" s="32">
        <v>1185600.6200000001</v>
      </c>
      <c r="R61" s="32">
        <v>1597391.15</v>
      </c>
      <c r="S61" s="32">
        <v>613107.03</v>
      </c>
      <c r="T61" s="32">
        <v>660522.18000000005</v>
      </c>
      <c r="U61" s="32">
        <v>662051.85</v>
      </c>
      <c r="V61" s="32">
        <v>2616358.86</v>
      </c>
      <c r="W61" s="32">
        <v>2238678.06</v>
      </c>
      <c r="X61" s="32">
        <v>3170538.53</v>
      </c>
      <c r="Y61" s="32">
        <v>2063591.2</v>
      </c>
      <c r="Z61" s="32">
        <v>1340320.8500000001</v>
      </c>
      <c r="AA61" s="32">
        <v>1569286.27</v>
      </c>
      <c r="AB61" s="32">
        <v>694172.96</v>
      </c>
      <c r="AC61" s="2">
        <v>-1.69</v>
      </c>
      <c r="AD61" s="2">
        <v>-1.69</v>
      </c>
      <c r="AE61" s="2">
        <v>-1.69</v>
      </c>
      <c r="AF61" s="2">
        <v>-1.69</v>
      </c>
      <c r="AG61" s="2">
        <v>-1.69</v>
      </c>
      <c r="AH61" s="2">
        <v>-1.69</v>
      </c>
      <c r="AI61" s="2">
        <v>-0.32</v>
      </c>
      <c r="AJ61" s="2">
        <v>-0.32</v>
      </c>
      <c r="AK61" s="2">
        <v>-0.32</v>
      </c>
      <c r="AL61" s="2">
        <v>-0.32</v>
      </c>
      <c r="AM61" s="2">
        <v>-0.32</v>
      </c>
      <c r="AN61" s="2">
        <v>-0.32</v>
      </c>
      <c r="AO61" s="33">
        <v>-20036.650000000001</v>
      </c>
      <c r="AP61" s="33">
        <v>-26995.91</v>
      </c>
      <c r="AQ61" s="33">
        <v>-10361.51</v>
      </c>
      <c r="AR61" s="33">
        <v>-11162.82</v>
      </c>
      <c r="AS61" s="33">
        <v>-11188.68</v>
      </c>
      <c r="AT61" s="33">
        <v>-44216.46</v>
      </c>
      <c r="AU61" s="33">
        <v>-7163.77</v>
      </c>
      <c r="AV61" s="33">
        <v>-10145.719999999999</v>
      </c>
      <c r="AW61" s="33">
        <v>-6603.49</v>
      </c>
      <c r="AX61" s="33">
        <v>-4289.03</v>
      </c>
      <c r="AY61" s="33">
        <v>-5021.72</v>
      </c>
      <c r="AZ61" s="33">
        <v>-2221.35</v>
      </c>
      <c r="BA61" s="31">
        <f t="shared" si="27"/>
        <v>-474.24</v>
      </c>
      <c r="BB61" s="31">
        <f t="shared" si="27"/>
        <v>-638.96</v>
      </c>
      <c r="BC61" s="31">
        <f t="shared" si="27"/>
        <v>-245.24</v>
      </c>
      <c r="BD61" s="31">
        <f t="shared" si="24"/>
        <v>3831.03</v>
      </c>
      <c r="BE61" s="31">
        <f t="shared" si="24"/>
        <v>3839.9</v>
      </c>
      <c r="BF61" s="31">
        <f t="shared" si="24"/>
        <v>15174.88</v>
      </c>
      <c r="BG61" s="31">
        <f t="shared" si="24"/>
        <v>1567.07</v>
      </c>
      <c r="BH61" s="31">
        <f t="shared" si="24"/>
        <v>2219.38</v>
      </c>
      <c r="BI61" s="31">
        <f t="shared" si="24"/>
        <v>1444.51</v>
      </c>
      <c r="BJ61" s="31">
        <f t="shared" si="24"/>
        <v>-4020.96</v>
      </c>
      <c r="BK61" s="31">
        <f t="shared" si="24"/>
        <v>-4707.8599999999997</v>
      </c>
      <c r="BL61" s="31">
        <f t="shared" si="24"/>
        <v>-2082.52</v>
      </c>
      <c r="BM61" s="6">
        <f t="shared" ca="1" si="25"/>
        <v>-2.12E-2</v>
      </c>
      <c r="BN61" s="6">
        <f t="shared" ca="1" si="25"/>
        <v>-2.12E-2</v>
      </c>
      <c r="BO61" s="6">
        <f t="shared" ca="1" si="25"/>
        <v>-2.12E-2</v>
      </c>
      <c r="BP61" s="6">
        <f t="shared" ca="1" si="25"/>
        <v>-2.12E-2</v>
      </c>
      <c r="BQ61" s="6">
        <f t="shared" ca="1" si="25"/>
        <v>-2.12E-2</v>
      </c>
      <c r="BR61" s="6">
        <f t="shared" ca="1" si="25"/>
        <v>-2.12E-2</v>
      </c>
      <c r="BS61" s="6">
        <f t="shared" ca="1" si="25"/>
        <v>-2.12E-2</v>
      </c>
      <c r="BT61" s="6">
        <f t="shared" ca="1" si="25"/>
        <v>-2.12E-2</v>
      </c>
      <c r="BU61" s="6">
        <f t="shared" ca="1" si="25"/>
        <v>-2.12E-2</v>
      </c>
      <c r="BV61" s="6">
        <f t="shared" ca="1" si="25"/>
        <v>-2.12E-2</v>
      </c>
      <c r="BW61" s="6">
        <f t="shared" ca="1" si="25"/>
        <v>-2.12E-2</v>
      </c>
      <c r="BX61" s="6">
        <f t="shared" ca="1" si="25"/>
        <v>-2.12E-2</v>
      </c>
      <c r="BY61" s="31">
        <f t="shared" ca="1" si="32"/>
        <v>-25134.73</v>
      </c>
      <c r="BZ61" s="31">
        <f t="shared" ca="1" si="32"/>
        <v>-33864.69</v>
      </c>
      <c r="CA61" s="31">
        <f t="shared" ca="1" si="32"/>
        <v>-12997.87</v>
      </c>
      <c r="CB61" s="31">
        <f t="shared" ca="1" si="32"/>
        <v>-14003.07</v>
      </c>
      <c r="CC61" s="31">
        <f t="shared" ca="1" si="32"/>
        <v>-14035.5</v>
      </c>
      <c r="CD61" s="31">
        <f t="shared" ca="1" si="32"/>
        <v>-55466.81</v>
      </c>
      <c r="CE61" s="31">
        <f t="shared" ca="1" si="31"/>
        <v>-47459.97</v>
      </c>
      <c r="CF61" s="31">
        <f t="shared" ca="1" si="31"/>
        <v>-67215.42</v>
      </c>
      <c r="CG61" s="31">
        <f t="shared" ca="1" si="31"/>
        <v>-43748.13</v>
      </c>
      <c r="CH61" s="31">
        <f t="shared" ca="1" si="31"/>
        <v>-28414.799999999999</v>
      </c>
      <c r="CI61" s="31">
        <f t="shared" ca="1" si="31"/>
        <v>-33268.870000000003</v>
      </c>
      <c r="CJ61" s="31">
        <f t="shared" ca="1" si="31"/>
        <v>-14716.47</v>
      </c>
      <c r="CK61" s="32">
        <f t="shared" ca="1" si="28"/>
        <v>1896.96</v>
      </c>
      <c r="CL61" s="32">
        <f t="shared" ca="1" si="28"/>
        <v>2555.83</v>
      </c>
      <c r="CM61" s="32">
        <f t="shared" ca="1" si="28"/>
        <v>980.97</v>
      </c>
      <c r="CN61" s="32">
        <f t="shared" ca="1" si="26"/>
        <v>1056.8399999999999</v>
      </c>
      <c r="CO61" s="32">
        <f t="shared" ca="1" si="26"/>
        <v>1059.28</v>
      </c>
      <c r="CP61" s="32">
        <f t="shared" ca="1" si="26"/>
        <v>4186.17</v>
      </c>
      <c r="CQ61" s="32">
        <f t="shared" ca="1" si="26"/>
        <v>3581.88</v>
      </c>
      <c r="CR61" s="32">
        <f t="shared" ca="1" si="26"/>
        <v>5072.8599999999997</v>
      </c>
      <c r="CS61" s="32">
        <f t="shared" ca="1" si="26"/>
        <v>3301.75</v>
      </c>
      <c r="CT61" s="32">
        <f t="shared" ca="1" si="26"/>
        <v>2144.5100000000002</v>
      </c>
      <c r="CU61" s="32">
        <f t="shared" ca="1" si="26"/>
        <v>2510.86</v>
      </c>
      <c r="CV61" s="32">
        <f t="shared" ca="1" si="26"/>
        <v>1110.68</v>
      </c>
      <c r="CW61" s="31">
        <f t="shared" ca="1" si="30"/>
        <v>-2726.8799999999992</v>
      </c>
      <c r="CX61" s="31">
        <f t="shared" ca="1" si="30"/>
        <v>-3673.9900000000007</v>
      </c>
      <c r="CY61" s="31">
        <f t="shared" ca="1" si="30"/>
        <v>-1410.1500000000012</v>
      </c>
      <c r="CZ61" s="31">
        <f t="shared" ca="1" si="29"/>
        <v>-5614.4400000000005</v>
      </c>
      <c r="DA61" s="31">
        <f t="shared" ca="1" si="29"/>
        <v>-5627.4399999999987</v>
      </c>
      <c r="DB61" s="31">
        <f t="shared" ca="1" si="29"/>
        <v>-22239.059999999998</v>
      </c>
      <c r="DC61" s="31">
        <f t="shared" ca="1" si="29"/>
        <v>-38281.390000000007</v>
      </c>
      <c r="DD61" s="31">
        <f t="shared" ca="1" si="29"/>
        <v>-54216.219999999994</v>
      </c>
      <c r="DE61" s="31">
        <f t="shared" ca="1" si="29"/>
        <v>-35287.4</v>
      </c>
      <c r="DF61" s="31">
        <f t="shared" ca="1" si="29"/>
        <v>-17960.300000000003</v>
      </c>
      <c r="DG61" s="31">
        <f t="shared" ca="1" si="29"/>
        <v>-21028.43</v>
      </c>
      <c r="DH61" s="31">
        <f t="shared" ca="1" si="29"/>
        <v>-9301.9199999999983</v>
      </c>
      <c r="DI61" s="32">
        <f t="shared" ca="1" si="21"/>
        <v>-136.34</v>
      </c>
      <c r="DJ61" s="32">
        <f t="shared" ca="1" si="21"/>
        <v>-183.7</v>
      </c>
      <c r="DK61" s="32">
        <f t="shared" ca="1" si="21"/>
        <v>-70.510000000000005</v>
      </c>
      <c r="DL61" s="32">
        <f t="shared" ca="1" si="21"/>
        <v>-280.72000000000003</v>
      </c>
      <c r="DM61" s="32">
        <f t="shared" ca="1" si="21"/>
        <v>-281.37</v>
      </c>
      <c r="DN61" s="32">
        <f t="shared" ca="1" si="21"/>
        <v>-1111.95</v>
      </c>
      <c r="DO61" s="32">
        <f t="shared" ca="1" si="21"/>
        <v>-1914.07</v>
      </c>
      <c r="DP61" s="32">
        <f t="shared" ca="1" si="21"/>
        <v>-2710.81</v>
      </c>
      <c r="DQ61" s="32">
        <f t="shared" ca="1" si="21"/>
        <v>-1764.37</v>
      </c>
      <c r="DR61" s="32">
        <f t="shared" ca="1" si="21"/>
        <v>-898.02</v>
      </c>
      <c r="DS61" s="32">
        <f t="shared" ca="1" si="21"/>
        <v>-1051.42</v>
      </c>
      <c r="DT61" s="32">
        <f t="shared" ca="1" si="21"/>
        <v>-465.1</v>
      </c>
      <c r="DU61" s="31">
        <f t="shared" ca="1" si="22"/>
        <v>-742.55</v>
      </c>
      <c r="DV61" s="31">
        <f t="shared" ca="1" si="22"/>
        <v>-991.87</v>
      </c>
      <c r="DW61" s="31">
        <f t="shared" ca="1" si="22"/>
        <v>-377.73</v>
      </c>
      <c r="DX61" s="31">
        <f t="shared" ca="1" si="22"/>
        <v>-1490.78</v>
      </c>
      <c r="DY61" s="31">
        <f t="shared" ca="1" si="22"/>
        <v>-1481.51</v>
      </c>
      <c r="DZ61" s="31">
        <f t="shared" ca="1" si="22"/>
        <v>-5802.85</v>
      </c>
      <c r="EA61" s="31">
        <f t="shared" ca="1" si="22"/>
        <v>-9902.25</v>
      </c>
      <c r="EB61" s="31">
        <f t="shared" ca="1" si="22"/>
        <v>-13897.49</v>
      </c>
      <c r="EC61" s="31">
        <f t="shared" ca="1" si="22"/>
        <v>-8962.9599999999991</v>
      </c>
      <c r="ED61" s="31">
        <f t="shared" ca="1" si="22"/>
        <v>-4521.3</v>
      </c>
      <c r="EE61" s="31">
        <f t="shared" ca="1" si="22"/>
        <v>-5244.55</v>
      </c>
      <c r="EF61" s="31">
        <f t="shared" ca="1" si="22"/>
        <v>-2298.9</v>
      </c>
      <c r="EG61" s="32">
        <f t="shared" ca="1" si="23"/>
        <v>-3605.7699999999995</v>
      </c>
      <c r="EH61" s="32">
        <f t="shared" ca="1" si="23"/>
        <v>-4849.5600000000004</v>
      </c>
      <c r="EI61" s="32">
        <f t="shared" ca="1" si="23"/>
        <v>-1858.3900000000012</v>
      </c>
      <c r="EJ61" s="32">
        <f t="shared" ca="1" si="23"/>
        <v>-7385.9400000000005</v>
      </c>
      <c r="EK61" s="32">
        <f t="shared" ca="1" si="23"/>
        <v>-7390.3199999999988</v>
      </c>
      <c r="EL61" s="32">
        <f t="shared" ca="1" si="23"/>
        <v>-29153.86</v>
      </c>
      <c r="EM61" s="32">
        <f t="shared" ca="1" si="23"/>
        <v>-50097.710000000006</v>
      </c>
      <c r="EN61" s="32">
        <f t="shared" ca="1" si="23"/>
        <v>-70824.51999999999</v>
      </c>
      <c r="EO61" s="32">
        <f t="shared" ca="1" si="23"/>
        <v>-46014.73</v>
      </c>
      <c r="EP61" s="32">
        <f t="shared" ca="1" si="23"/>
        <v>-23379.620000000003</v>
      </c>
      <c r="EQ61" s="32">
        <f t="shared" ca="1" si="23"/>
        <v>-27324.399999999998</v>
      </c>
      <c r="ER61" s="32">
        <f t="shared" ca="1" si="23"/>
        <v>-12065.919999999998</v>
      </c>
    </row>
    <row r="62" spans="1:148" x14ac:dyDescent="0.25">
      <c r="A62" t="s">
        <v>458</v>
      </c>
      <c r="B62" s="1" t="s">
        <v>46</v>
      </c>
      <c r="C62" t="str">
        <f t="shared" ca="1" si="1"/>
        <v>GN1</v>
      </c>
      <c r="D62" t="str">
        <f t="shared" ca="1" si="2"/>
        <v>Genesee #1</v>
      </c>
      <c r="E62" s="51">
        <v>289305.5280244</v>
      </c>
      <c r="F62" s="51">
        <v>230074.7554844</v>
      </c>
      <c r="G62" s="51">
        <v>248794.23064570001</v>
      </c>
      <c r="H62" s="51">
        <v>110302.26950160001</v>
      </c>
      <c r="I62" s="51">
        <v>281135.22213220003</v>
      </c>
      <c r="J62" s="51">
        <v>269233.38821140002</v>
      </c>
      <c r="K62" s="51">
        <v>280318.78555939998</v>
      </c>
      <c r="L62" s="51">
        <v>286262.1998225</v>
      </c>
      <c r="M62" s="51">
        <v>276460.3913818</v>
      </c>
      <c r="N62" s="51">
        <v>287841.19612039998</v>
      </c>
      <c r="O62" s="51">
        <v>279507.0699148</v>
      </c>
      <c r="P62" s="51">
        <v>287966.18668799999</v>
      </c>
      <c r="Q62" s="32">
        <v>22997502.460000001</v>
      </c>
      <c r="R62" s="32">
        <v>25804048.510000002</v>
      </c>
      <c r="S62" s="32">
        <v>12006695.67</v>
      </c>
      <c r="T62" s="32">
        <v>2939135.38</v>
      </c>
      <c r="U62" s="32">
        <v>9249999.2899999991</v>
      </c>
      <c r="V62" s="32">
        <v>20015777.260000002</v>
      </c>
      <c r="W62" s="32">
        <v>17614426.890000001</v>
      </c>
      <c r="X62" s="32">
        <v>36617910.829999998</v>
      </c>
      <c r="Y62" s="32">
        <v>26941613.82</v>
      </c>
      <c r="Z62" s="32">
        <v>20252296</v>
      </c>
      <c r="AA62" s="32">
        <v>30477779.050000001</v>
      </c>
      <c r="AB62" s="32">
        <v>14835660</v>
      </c>
      <c r="AC62" s="2">
        <v>5.8</v>
      </c>
      <c r="AD62" s="2">
        <v>5.8</v>
      </c>
      <c r="AE62" s="2">
        <v>5.8</v>
      </c>
      <c r="AF62" s="2">
        <v>5.8</v>
      </c>
      <c r="AG62" s="2">
        <v>5.8</v>
      </c>
      <c r="AH62" s="2">
        <v>5.8</v>
      </c>
      <c r="AI62" s="2">
        <v>5.81</v>
      </c>
      <c r="AJ62" s="2">
        <v>5.81</v>
      </c>
      <c r="AK62" s="2">
        <v>5.81</v>
      </c>
      <c r="AL62" s="2">
        <v>5.81</v>
      </c>
      <c r="AM62" s="2">
        <v>5.81</v>
      </c>
      <c r="AN62" s="2">
        <v>5.81</v>
      </c>
      <c r="AO62" s="33">
        <v>1333855.1399999999</v>
      </c>
      <c r="AP62" s="33">
        <v>1496634.81</v>
      </c>
      <c r="AQ62" s="33">
        <v>696388.35</v>
      </c>
      <c r="AR62" s="33">
        <v>170469.85</v>
      </c>
      <c r="AS62" s="33">
        <v>536499.96</v>
      </c>
      <c r="AT62" s="33">
        <v>1160915.08</v>
      </c>
      <c r="AU62" s="33">
        <v>1023398.2</v>
      </c>
      <c r="AV62" s="33">
        <v>2127500.62</v>
      </c>
      <c r="AW62" s="33">
        <v>1565307.76</v>
      </c>
      <c r="AX62" s="33">
        <v>1176658.3999999999</v>
      </c>
      <c r="AY62" s="33">
        <v>1770758.96</v>
      </c>
      <c r="AZ62" s="33">
        <v>861951.85</v>
      </c>
      <c r="BA62" s="31">
        <f t="shared" si="27"/>
        <v>-9199</v>
      </c>
      <c r="BB62" s="31">
        <f t="shared" si="27"/>
        <v>-10321.620000000001</v>
      </c>
      <c r="BC62" s="31">
        <f t="shared" si="27"/>
        <v>-4802.68</v>
      </c>
      <c r="BD62" s="31">
        <f t="shared" si="24"/>
        <v>17046.990000000002</v>
      </c>
      <c r="BE62" s="31">
        <f t="shared" si="24"/>
        <v>53650</v>
      </c>
      <c r="BF62" s="31">
        <f t="shared" si="24"/>
        <v>116091.51</v>
      </c>
      <c r="BG62" s="31">
        <f t="shared" si="24"/>
        <v>12330.1</v>
      </c>
      <c r="BH62" s="31">
        <f t="shared" si="24"/>
        <v>25632.54</v>
      </c>
      <c r="BI62" s="31">
        <f t="shared" si="24"/>
        <v>18859.13</v>
      </c>
      <c r="BJ62" s="31">
        <f t="shared" si="24"/>
        <v>-60756.89</v>
      </c>
      <c r="BK62" s="31">
        <f t="shared" si="24"/>
        <v>-91433.34</v>
      </c>
      <c r="BL62" s="31">
        <f t="shared" si="24"/>
        <v>-44506.98</v>
      </c>
      <c r="BM62" s="6">
        <f t="shared" ca="1" si="25"/>
        <v>5.6800000000000003E-2</v>
      </c>
      <c r="BN62" s="6">
        <f t="shared" ca="1" si="25"/>
        <v>5.6800000000000003E-2</v>
      </c>
      <c r="BO62" s="6">
        <f t="shared" ca="1" si="25"/>
        <v>5.6800000000000003E-2</v>
      </c>
      <c r="BP62" s="6">
        <f t="shared" ca="1" si="25"/>
        <v>5.6800000000000003E-2</v>
      </c>
      <c r="BQ62" s="6">
        <f t="shared" ca="1" si="25"/>
        <v>5.6800000000000003E-2</v>
      </c>
      <c r="BR62" s="6">
        <f t="shared" ca="1" si="25"/>
        <v>5.6800000000000003E-2</v>
      </c>
      <c r="BS62" s="6">
        <f t="shared" ca="1" si="25"/>
        <v>5.6800000000000003E-2</v>
      </c>
      <c r="BT62" s="6">
        <f t="shared" ca="1" si="25"/>
        <v>5.6800000000000003E-2</v>
      </c>
      <c r="BU62" s="6">
        <f t="shared" ca="1" si="25"/>
        <v>5.6800000000000003E-2</v>
      </c>
      <c r="BV62" s="6">
        <f t="shared" ca="1" si="25"/>
        <v>5.6800000000000003E-2</v>
      </c>
      <c r="BW62" s="6">
        <f t="shared" ca="1" si="25"/>
        <v>5.6800000000000003E-2</v>
      </c>
      <c r="BX62" s="6">
        <f t="shared" ca="1" si="25"/>
        <v>5.6800000000000003E-2</v>
      </c>
      <c r="BY62" s="31">
        <f t="shared" ca="1" si="32"/>
        <v>1306258.1399999999</v>
      </c>
      <c r="BZ62" s="31">
        <f t="shared" ca="1" si="32"/>
        <v>1465669.96</v>
      </c>
      <c r="CA62" s="31">
        <f t="shared" ca="1" si="32"/>
        <v>681980.31</v>
      </c>
      <c r="CB62" s="31">
        <f t="shared" ca="1" si="32"/>
        <v>166942.89000000001</v>
      </c>
      <c r="CC62" s="31">
        <f t="shared" ca="1" si="32"/>
        <v>525399.96</v>
      </c>
      <c r="CD62" s="31">
        <f t="shared" ca="1" si="32"/>
        <v>1136896.1499999999</v>
      </c>
      <c r="CE62" s="31">
        <f t="shared" ca="1" si="31"/>
        <v>1000499.45</v>
      </c>
      <c r="CF62" s="31">
        <f t="shared" ca="1" si="31"/>
        <v>2079897.34</v>
      </c>
      <c r="CG62" s="31">
        <f t="shared" ca="1" si="31"/>
        <v>1530283.66</v>
      </c>
      <c r="CH62" s="31">
        <f t="shared" ca="1" si="31"/>
        <v>1150330.4099999999</v>
      </c>
      <c r="CI62" s="31">
        <f t="shared" ca="1" si="31"/>
        <v>1731137.85</v>
      </c>
      <c r="CJ62" s="31">
        <f t="shared" ca="1" si="31"/>
        <v>842665.49</v>
      </c>
      <c r="CK62" s="32">
        <f t="shared" ca="1" si="28"/>
        <v>36796</v>
      </c>
      <c r="CL62" s="32">
        <f t="shared" ca="1" si="28"/>
        <v>41286.480000000003</v>
      </c>
      <c r="CM62" s="32">
        <f t="shared" ca="1" si="28"/>
        <v>19210.71</v>
      </c>
      <c r="CN62" s="32">
        <f t="shared" ca="1" si="26"/>
        <v>4702.62</v>
      </c>
      <c r="CO62" s="32">
        <f t="shared" ca="1" si="26"/>
        <v>14800</v>
      </c>
      <c r="CP62" s="32">
        <f t="shared" ca="1" si="26"/>
        <v>32025.24</v>
      </c>
      <c r="CQ62" s="32">
        <f t="shared" ca="1" si="26"/>
        <v>28183.08</v>
      </c>
      <c r="CR62" s="32">
        <f t="shared" ca="1" si="26"/>
        <v>58588.66</v>
      </c>
      <c r="CS62" s="32">
        <f t="shared" ca="1" si="26"/>
        <v>43106.58</v>
      </c>
      <c r="CT62" s="32">
        <f t="shared" ca="1" si="26"/>
        <v>32403.67</v>
      </c>
      <c r="CU62" s="32">
        <f t="shared" ca="1" si="26"/>
        <v>48764.45</v>
      </c>
      <c r="CV62" s="32">
        <f t="shared" ca="1" si="26"/>
        <v>23737.06</v>
      </c>
      <c r="CW62" s="31">
        <f t="shared" ca="1" si="30"/>
        <v>18398</v>
      </c>
      <c r="CX62" s="31">
        <f t="shared" ca="1" si="30"/>
        <v>20643.249999999891</v>
      </c>
      <c r="CY62" s="31">
        <f t="shared" ca="1" si="30"/>
        <v>9605.3500000000422</v>
      </c>
      <c r="CZ62" s="31">
        <f t="shared" ca="1" si="29"/>
        <v>-15871.329999999998</v>
      </c>
      <c r="DA62" s="31">
        <f t="shared" ca="1" si="29"/>
        <v>-49950</v>
      </c>
      <c r="DB62" s="31">
        <f t="shared" ca="1" si="29"/>
        <v>-108085.20000000017</v>
      </c>
      <c r="DC62" s="31">
        <f t="shared" ca="1" si="29"/>
        <v>-7045.7700000000423</v>
      </c>
      <c r="DD62" s="31">
        <f t="shared" ca="1" si="29"/>
        <v>-14647.160000000113</v>
      </c>
      <c r="DE62" s="31">
        <f t="shared" ca="1" si="29"/>
        <v>-10776.65000000002</v>
      </c>
      <c r="DF62" s="31">
        <f t="shared" ca="1" si="29"/>
        <v>66832.569999999934</v>
      </c>
      <c r="DG62" s="31">
        <f t="shared" ca="1" si="29"/>
        <v>100576.68000000008</v>
      </c>
      <c r="DH62" s="31">
        <f t="shared" ca="1" si="29"/>
        <v>48957.680000000073</v>
      </c>
      <c r="DI62" s="32">
        <f t="shared" ca="1" si="21"/>
        <v>919.9</v>
      </c>
      <c r="DJ62" s="32">
        <f t="shared" ca="1" si="21"/>
        <v>1032.1600000000001</v>
      </c>
      <c r="DK62" s="32">
        <f t="shared" ca="1" si="21"/>
        <v>480.27</v>
      </c>
      <c r="DL62" s="32">
        <f t="shared" ref="DL62:DT90" ca="1" si="33">ROUND(CZ62*5%,2)</f>
        <v>-793.57</v>
      </c>
      <c r="DM62" s="32">
        <f t="shared" ca="1" si="33"/>
        <v>-2497.5</v>
      </c>
      <c r="DN62" s="32">
        <f t="shared" ca="1" si="33"/>
        <v>-5404.26</v>
      </c>
      <c r="DO62" s="32">
        <f t="shared" ca="1" si="33"/>
        <v>-352.29</v>
      </c>
      <c r="DP62" s="32">
        <f t="shared" ca="1" si="33"/>
        <v>-732.36</v>
      </c>
      <c r="DQ62" s="32">
        <f t="shared" ca="1" si="33"/>
        <v>-538.83000000000004</v>
      </c>
      <c r="DR62" s="32">
        <f t="shared" ca="1" si="33"/>
        <v>3341.63</v>
      </c>
      <c r="DS62" s="32">
        <f t="shared" ca="1" si="33"/>
        <v>5028.83</v>
      </c>
      <c r="DT62" s="32">
        <f t="shared" ca="1" si="33"/>
        <v>2447.88</v>
      </c>
      <c r="DU62" s="31">
        <f t="shared" ca="1" si="22"/>
        <v>5009.91</v>
      </c>
      <c r="DV62" s="31">
        <f t="shared" ca="1" si="22"/>
        <v>5573.09</v>
      </c>
      <c r="DW62" s="31">
        <f t="shared" ca="1" si="22"/>
        <v>2572.91</v>
      </c>
      <c r="DX62" s="31">
        <f t="shared" ref="DX62:EF90" ca="1" si="34">ROUND(CZ62*DX$3,2)</f>
        <v>-4214.26</v>
      </c>
      <c r="DY62" s="31">
        <f t="shared" ca="1" si="34"/>
        <v>-13150.14</v>
      </c>
      <c r="DZ62" s="31">
        <f t="shared" ca="1" si="34"/>
        <v>-28202.720000000001</v>
      </c>
      <c r="EA62" s="31">
        <f t="shared" ca="1" si="34"/>
        <v>-1822.53</v>
      </c>
      <c r="EB62" s="31">
        <f t="shared" ca="1" si="34"/>
        <v>-3754.57</v>
      </c>
      <c r="EC62" s="31">
        <f t="shared" ca="1" si="34"/>
        <v>-2737.26</v>
      </c>
      <c r="ED62" s="31">
        <f t="shared" ca="1" si="34"/>
        <v>16824.34</v>
      </c>
      <c r="EE62" s="31">
        <f t="shared" ca="1" si="34"/>
        <v>25084.13</v>
      </c>
      <c r="EF62" s="31">
        <f t="shared" ca="1" si="34"/>
        <v>12099.54</v>
      </c>
      <c r="EG62" s="32">
        <f t="shared" ca="1" si="23"/>
        <v>24327.81</v>
      </c>
      <c r="EH62" s="32">
        <f t="shared" ca="1" si="23"/>
        <v>27248.499999999891</v>
      </c>
      <c r="EI62" s="32">
        <f t="shared" ca="1" si="23"/>
        <v>12658.530000000042</v>
      </c>
      <c r="EJ62" s="32">
        <f t="shared" ref="EJ62:ER90" ca="1" si="35">CZ62+DL62+DX62</f>
        <v>-20879.159999999996</v>
      </c>
      <c r="EK62" s="32">
        <f t="shared" ca="1" si="35"/>
        <v>-65597.64</v>
      </c>
      <c r="EL62" s="32">
        <f t="shared" ca="1" si="35"/>
        <v>-141692.18000000017</v>
      </c>
      <c r="EM62" s="32">
        <f t="shared" ca="1" si="35"/>
        <v>-9220.590000000042</v>
      </c>
      <c r="EN62" s="32">
        <f t="shared" ca="1" si="35"/>
        <v>-19134.090000000113</v>
      </c>
      <c r="EO62" s="32">
        <f t="shared" ca="1" si="35"/>
        <v>-14052.74000000002</v>
      </c>
      <c r="EP62" s="32">
        <f t="shared" ca="1" si="35"/>
        <v>86998.539999999935</v>
      </c>
      <c r="EQ62" s="32">
        <f t="shared" ca="1" si="35"/>
        <v>130689.64000000009</v>
      </c>
      <c r="ER62" s="32">
        <f t="shared" ca="1" si="35"/>
        <v>63505.100000000071</v>
      </c>
    </row>
    <row r="63" spans="1:148" x14ac:dyDescent="0.25">
      <c r="A63" t="s">
        <v>458</v>
      </c>
      <c r="B63" s="1" t="s">
        <v>47</v>
      </c>
      <c r="C63" t="str">
        <f t="shared" ca="1" si="1"/>
        <v>GN2</v>
      </c>
      <c r="D63" t="str">
        <f t="shared" ca="1" si="2"/>
        <v>Genesee #2</v>
      </c>
      <c r="E63" s="51">
        <v>289795.53017560003</v>
      </c>
      <c r="F63" s="51">
        <v>257825.6733156</v>
      </c>
      <c r="G63" s="51">
        <v>283673.75655430002</v>
      </c>
      <c r="H63" s="51">
        <v>256407.66169840001</v>
      </c>
      <c r="I63" s="51">
        <v>263357.89466789999</v>
      </c>
      <c r="J63" s="51">
        <v>268812.01978859998</v>
      </c>
      <c r="K63" s="51">
        <v>281046.67754060001</v>
      </c>
      <c r="L63" s="51">
        <v>286889.09457750001</v>
      </c>
      <c r="M63" s="51">
        <v>276929.46141819999</v>
      </c>
      <c r="N63" s="51">
        <v>287350.39957960002</v>
      </c>
      <c r="O63" s="51">
        <v>278960.58128520002</v>
      </c>
      <c r="P63" s="51">
        <v>282601.04071249999</v>
      </c>
      <c r="Q63" s="32">
        <v>23080861.710000001</v>
      </c>
      <c r="R63" s="32">
        <v>32070402.640000001</v>
      </c>
      <c r="S63" s="32">
        <v>13935282.42</v>
      </c>
      <c r="T63" s="32">
        <v>12867099.34</v>
      </c>
      <c r="U63" s="32">
        <v>8854537.3499999996</v>
      </c>
      <c r="V63" s="32">
        <v>20076409.57</v>
      </c>
      <c r="W63" s="32">
        <v>17626704.940000001</v>
      </c>
      <c r="X63" s="32">
        <v>36542359.18</v>
      </c>
      <c r="Y63" s="32">
        <v>27150115.239999998</v>
      </c>
      <c r="Z63" s="32">
        <v>20237939.699999999</v>
      </c>
      <c r="AA63" s="32">
        <v>30419671.670000002</v>
      </c>
      <c r="AB63" s="32">
        <v>14658828.98</v>
      </c>
      <c r="AC63" s="2">
        <v>5.8</v>
      </c>
      <c r="AD63" s="2">
        <v>5.8</v>
      </c>
      <c r="AE63" s="2">
        <v>5.8</v>
      </c>
      <c r="AF63" s="2">
        <v>5.8</v>
      </c>
      <c r="AG63" s="2">
        <v>5.8</v>
      </c>
      <c r="AH63" s="2">
        <v>5.8</v>
      </c>
      <c r="AI63" s="2">
        <v>5.81</v>
      </c>
      <c r="AJ63" s="2">
        <v>5.81</v>
      </c>
      <c r="AK63" s="2">
        <v>5.81</v>
      </c>
      <c r="AL63" s="2">
        <v>5.81</v>
      </c>
      <c r="AM63" s="2">
        <v>5.81</v>
      </c>
      <c r="AN63" s="2">
        <v>5.81</v>
      </c>
      <c r="AO63" s="33">
        <v>1338689.98</v>
      </c>
      <c r="AP63" s="33">
        <v>1860083.35</v>
      </c>
      <c r="AQ63" s="33">
        <v>808246.38</v>
      </c>
      <c r="AR63" s="33">
        <v>746291.76</v>
      </c>
      <c r="AS63" s="33">
        <v>513563.17</v>
      </c>
      <c r="AT63" s="33">
        <v>1164431.75</v>
      </c>
      <c r="AU63" s="33">
        <v>1024111.56</v>
      </c>
      <c r="AV63" s="33">
        <v>2123111.0699999998</v>
      </c>
      <c r="AW63" s="33">
        <v>1577421.7</v>
      </c>
      <c r="AX63" s="33">
        <v>1175824.3</v>
      </c>
      <c r="AY63" s="33">
        <v>1767382.92</v>
      </c>
      <c r="AZ63" s="33">
        <v>851677.96</v>
      </c>
      <c r="BA63" s="31">
        <f t="shared" si="27"/>
        <v>-9232.34</v>
      </c>
      <c r="BB63" s="31">
        <f t="shared" si="27"/>
        <v>-12828.16</v>
      </c>
      <c r="BC63" s="31">
        <f t="shared" si="27"/>
        <v>-5574.11</v>
      </c>
      <c r="BD63" s="31">
        <f t="shared" si="24"/>
        <v>74629.179999999993</v>
      </c>
      <c r="BE63" s="31">
        <f t="shared" si="24"/>
        <v>51356.32</v>
      </c>
      <c r="BF63" s="31">
        <f t="shared" si="24"/>
        <v>116443.18</v>
      </c>
      <c r="BG63" s="31">
        <f t="shared" si="24"/>
        <v>12338.69</v>
      </c>
      <c r="BH63" s="31">
        <f t="shared" si="24"/>
        <v>25579.65</v>
      </c>
      <c r="BI63" s="31">
        <f t="shared" si="24"/>
        <v>19005.080000000002</v>
      </c>
      <c r="BJ63" s="31">
        <f t="shared" si="24"/>
        <v>-60713.82</v>
      </c>
      <c r="BK63" s="31">
        <f t="shared" si="24"/>
        <v>-91259.02</v>
      </c>
      <c r="BL63" s="31">
        <f t="shared" si="24"/>
        <v>-43976.49</v>
      </c>
      <c r="BM63" s="6">
        <f t="shared" ref="BM63:BX84" ca="1" si="36">VLOOKUP($C63,LossFactorLookup,3,FALSE)</f>
        <v>5.5399999999999998E-2</v>
      </c>
      <c r="BN63" s="6">
        <f t="shared" ca="1" si="36"/>
        <v>5.5399999999999998E-2</v>
      </c>
      <c r="BO63" s="6">
        <f t="shared" ca="1" si="36"/>
        <v>5.5399999999999998E-2</v>
      </c>
      <c r="BP63" s="6">
        <f t="shared" ca="1" si="36"/>
        <v>5.5399999999999998E-2</v>
      </c>
      <c r="BQ63" s="6">
        <f t="shared" ca="1" si="36"/>
        <v>5.5399999999999998E-2</v>
      </c>
      <c r="BR63" s="6">
        <f t="shared" ca="1" si="36"/>
        <v>5.5399999999999998E-2</v>
      </c>
      <c r="BS63" s="6">
        <f t="shared" ca="1" si="36"/>
        <v>5.5399999999999998E-2</v>
      </c>
      <c r="BT63" s="6">
        <f t="shared" ca="1" si="36"/>
        <v>5.5399999999999998E-2</v>
      </c>
      <c r="BU63" s="6">
        <f t="shared" ca="1" si="36"/>
        <v>5.5399999999999998E-2</v>
      </c>
      <c r="BV63" s="6">
        <f t="shared" ca="1" si="36"/>
        <v>5.5399999999999998E-2</v>
      </c>
      <c r="BW63" s="6">
        <f t="shared" ca="1" si="36"/>
        <v>5.5399999999999998E-2</v>
      </c>
      <c r="BX63" s="6">
        <f t="shared" ca="1" si="36"/>
        <v>5.5399999999999998E-2</v>
      </c>
      <c r="BY63" s="31">
        <f t="shared" ca="1" si="32"/>
        <v>1278679.74</v>
      </c>
      <c r="BZ63" s="31">
        <f t="shared" ca="1" si="32"/>
        <v>1776700.31</v>
      </c>
      <c r="CA63" s="31">
        <f t="shared" ca="1" si="32"/>
        <v>772014.65</v>
      </c>
      <c r="CB63" s="31">
        <f t="shared" ca="1" si="32"/>
        <v>712837.3</v>
      </c>
      <c r="CC63" s="31">
        <f t="shared" ca="1" si="32"/>
        <v>490541.37</v>
      </c>
      <c r="CD63" s="31">
        <f t="shared" ca="1" si="32"/>
        <v>1112233.0900000001</v>
      </c>
      <c r="CE63" s="31">
        <f t="shared" ca="1" si="31"/>
        <v>976519.45</v>
      </c>
      <c r="CF63" s="31">
        <f t="shared" ca="1" si="31"/>
        <v>2024446.7</v>
      </c>
      <c r="CG63" s="31">
        <f t="shared" ca="1" si="31"/>
        <v>1504116.38</v>
      </c>
      <c r="CH63" s="31">
        <f t="shared" ca="1" si="31"/>
        <v>1121181.8600000001</v>
      </c>
      <c r="CI63" s="31">
        <f t="shared" ca="1" si="31"/>
        <v>1685249.81</v>
      </c>
      <c r="CJ63" s="31">
        <f t="shared" ca="1" si="31"/>
        <v>812099.13</v>
      </c>
      <c r="CK63" s="32">
        <f t="shared" ca="1" si="28"/>
        <v>36929.379999999997</v>
      </c>
      <c r="CL63" s="32">
        <f t="shared" ca="1" si="28"/>
        <v>51312.639999999999</v>
      </c>
      <c r="CM63" s="32">
        <f t="shared" ca="1" si="28"/>
        <v>22296.45</v>
      </c>
      <c r="CN63" s="32">
        <f t="shared" ca="1" si="26"/>
        <v>20587.36</v>
      </c>
      <c r="CO63" s="32">
        <f t="shared" ca="1" si="26"/>
        <v>14167.26</v>
      </c>
      <c r="CP63" s="32">
        <f t="shared" ca="1" si="26"/>
        <v>32122.26</v>
      </c>
      <c r="CQ63" s="32">
        <f t="shared" ca="1" si="26"/>
        <v>28202.73</v>
      </c>
      <c r="CR63" s="32">
        <f t="shared" ca="1" si="26"/>
        <v>58467.77</v>
      </c>
      <c r="CS63" s="32">
        <f t="shared" ca="1" si="26"/>
        <v>43440.18</v>
      </c>
      <c r="CT63" s="32">
        <f t="shared" ca="1" si="26"/>
        <v>32380.7</v>
      </c>
      <c r="CU63" s="32">
        <f t="shared" ca="1" si="26"/>
        <v>48671.47</v>
      </c>
      <c r="CV63" s="32">
        <f t="shared" ca="1" si="26"/>
        <v>23454.13</v>
      </c>
      <c r="CW63" s="31">
        <f t="shared" ca="1" si="30"/>
        <v>-13848.520000000102</v>
      </c>
      <c r="CX63" s="31">
        <f t="shared" ca="1" si="30"/>
        <v>-19242.24000000014</v>
      </c>
      <c r="CY63" s="31">
        <f t="shared" ca="1" si="30"/>
        <v>-8361.1700000000274</v>
      </c>
      <c r="CZ63" s="31">
        <f t="shared" ca="1" si="29"/>
        <v>-87496.27999999997</v>
      </c>
      <c r="DA63" s="31">
        <f t="shared" ca="1" si="29"/>
        <v>-60210.859999999979</v>
      </c>
      <c r="DB63" s="31">
        <f t="shared" ca="1" si="29"/>
        <v>-136519.5799999999</v>
      </c>
      <c r="DC63" s="31">
        <f t="shared" ca="1" si="29"/>
        <v>-31728.070000000123</v>
      </c>
      <c r="DD63" s="31">
        <f t="shared" ca="1" si="29"/>
        <v>-65776.249999999854</v>
      </c>
      <c r="DE63" s="31">
        <f t="shared" ca="1" si="29"/>
        <v>-48870.220000000132</v>
      </c>
      <c r="DF63" s="31">
        <f t="shared" ca="1" si="29"/>
        <v>38452.080000000009</v>
      </c>
      <c r="DG63" s="31">
        <f t="shared" ca="1" si="29"/>
        <v>57797.380000000107</v>
      </c>
      <c r="DH63" s="31">
        <f t="shared" ca="1" si="29"/>
        <v>27851.790000000045</v>
      </c>
      <c r="DI63" s="32">
        <f t="shared" ref="DI63:DN119" ca="1" si="37">ROUND(CW63*5%,2)</f>
        <v>-692.43</v>
      </c>
      <c r="DJ63" s="32">
        <f t="shared" ca="1" si="37"/>
        <v>-962.11</v>
      </c>
      <c r="DK63" s="32">
        <f t="shared" ca="1" si="37"/>
        <v>-418.06</v>
      </c>
      <c r="DL63" s="32">
        <f t="shared" ca="1" si="33"/>
        <v>-4374.8100000000004</v>
      </c>
      <c r="DM63" s="32">
        <f t="shared" ca="1" si="33"/>
        <v>-3010.54</v>
      </c>
      <c r="DN63" s="32">
        <f t="shared" ca="1" si="33"/>
        <v>-6825.98</v>
      </c>
      <c r="DO63" s="32">
        <f t="shared" ca="1" si="33"/>
        <v>-1586.4</v>
      </c>
      <c r="DP63" s="32">
        <f t="shared" ca="1" si="33"/>
        <v>-3288.81</v>
      </c>
      <c r="DQ63" s="32">
        <f t="shared" ca="1" si="33"/>
        <v>-2443.5100000000002</v>
      </c>
      <c r="DR63" s="32">
        <f t="shared" ca="1" si="33"/>
        <v>1922.6</v>
      </c>
      <c r="DS63" s="32">
        <f t="shared" ca="1" si="33"/>
        <v>2889.87</v>
      </c>
      <c r="DT63" s="32">
        <f t="shared" ca="1" si="33"/>
        <v>1392.59</v>
      </c>
      <c r="DU63" s="31">
        <f t="shared" ref="DU63:DZ119" ca="1" si="38">ROUND(CW63*DU$3,2)</f>
        <v>-3771.05</v>
      </c>
      <c r="DV63" s="31">
        <f t="shared" ca="1" si="38"/>
        <v>-5194.8599999999997</v>
      </c>
      <c r="DW63" s="31">
        <f t="shared" ca="1" si="38"/>
        <v>-2239.64</v>
      </c>
      <c r="DX63" s="31">
        <f t="shared" ca="1" si="34"/>
        <v>-23232.57</v>
      </c>
      <c r="DY63" s="31">
        <f t="shared" ca="1" si="34"/>
        <v>-15851.48</v>
      </c>
      <c r="DZ63" s="31">
        <f t="shared" ca="1" si="34"/>
        <v>-35622.120000000003</v>
      </c>
      <c r="EA63" s="31">
        <f t="shared" ca="1" si="34"/>
        <v>-8207.11</v>
      </c>
      <c r="EB63" s="31">
        <f t="shared" ca="1" si="34"/>
        <v>-16860.73</v>
      </c>
      <c r="EC63" s="31">
        <f t="shared" ca="1" si="34"/>
        <v>-12412.98</v>
      </c>
      <c r="ED63" s="31">
        <f t="shared" ca="1" si="34"/>
        <v>9679.8799999999992</v>
      </c>
      <c r="EE63" s="31">
        <f t="shared" ca="1" si="34"/>
        <v>14414.84</v>
      </c>
      <c r="EF63" s="31">
        <f t="shared" ca="1" si="34"/>
        <v>6883.37</v>
      </c>
      <c r="EG63" s="32">
        <f t="shared" ref="EG63:EL119" ca="1" si="39">CW63+DI63+DU63</f>
        <v>-18312.000000000102</v>
      </c>
      <c r="EH63" s="32">
        <f t="shared" ca="1" si="39"/>
        <v>-25399.210000000141</v>
      </c>
      <c r="EI63" s="32">
        <f t="shared" ca="1" si="39"/>
        <v>-11018.870000000026</v>
      </c>
      <c r="EJ63" s="32">
        <f t="shared" ca="1" si="35"/>
        <v>-115103.65999999997</v>
      </c>
      <c r="EK63" s="32">
        <f t="shared" ca="1" si="35"/>
        <v>-79072.879999999976</v>
      </c>
      <c r="EL63" s="32">
        <f t="shared" ca="1" si="35"/>
        <v>-178967.67999999991</v>
      </c>
      <c r="EM63" s="32">
        <f t="shared" ca="1" si="35"/>
        <v>-41521.580000000125</v>
      </c>
      <c r="EN63" s="32">
        <f t="shared" ca="1" si="35"/>
        <v>-85925.789999999848</v>
      </c>
      <c r="EO63" s="32">
        <f t="shared" ca="1" si="35"/>
        <v>-63726.710000000137</v>
      </c>
      <c r="EP63" s="32">
        <f t="shared" ca="1" si="35"/>
        <v>50054.560000000005</v>
      </c>
      <c r="EQ63" s="32">
        <f t="shared" ca="1" si="35"/>
        <v>75102.090000000113</v>
      </c>
      <c r="ER63" s="32">
        <f t="shared" ca="1" si="35"/>
        <v>36127.750000000044</v>
      </c>
    </row>
    <row r="64" spans="1:148" x14ac:dyDescent="0.25">
      <c r="A64" t="s">
        <v>459</v>
      </c>
      <c r="B64" s="1" t="s">
        <v>79</v>
      </c>
      <c r="C64" t="str">
        <f t="shared" ca="1" si="1"/>
        <v>GN3</v>
      </c>
      <c r="D64" t="str">
        <f t="shared" ca="1" si="2"/>
        <v>Genesee #3</v>
      </c>
      <c r="E64" s="51">
        <v>327263.88669999997</v>
      </c>
      <c r="F64" s="51">
        <v>285558.7831</v>
      </c>
      <c r="G64" s="51">
        <v>335602.38520000002</v>
      </c>
      <c r="H64" s="51">
        <v>300316.00709999999</v>
      </c>
      <c r="I64" s="51">
        <v>333345.19510000001</v>
      </c>
      <c r="J64" s="51">
        <v>312880.04710000003</v>
      </c>
      <c r="K64" s="51">
        <v>321895.35320000001</v>
      </c>
      <c r="L64" s="51">
        <v>330128.17479999998</v>
      </c>
      <c r="M64" s="51">
        <v>322262.10159999999</v>
      </c>
      <c r="N64" s="51">
        <v>316816.24200000003</v>
      </c>
      <c r="O64" s="51">
        <v>121064.65059999999</v>
      </c>
      <c r="P64" s="51">
        <v>0</v>
      </c>
      <c r="Q64" s="32">
        <v>26203820.780000001</v>
      </c>
      <c r="R64" s="32">
        <v>33505127.25</v>
      </c>
      <c r="S64" s="32">
        <v>16318621.859999999</v>
      </c>
      <c r="T64" s="32">
        <v>15015880.310000001</v>
      </c>
      <c r="U64" s="32">
        <v>10793872.26</v>
      </c>
      <c r="V64" s="32">
        <v>23090294.989999998</v>
      </c>
      <c r="W64" s="32">
        <v>20042182.48</v>
      </c>
      <c r="X64" s="32">
        <v>41970967.240000002</v>
      </c>
      <c r="Y64" s="32">
        <v>30576819.609999999</v>
      </c>
      <c r="Z64" s="32">
        <v>21617538.66</v>
      </c>
      <c r="AA64" s="32">
        <v>13798389.83</v>
      </c>
      <c r="AB64" s="32">
        <v>0</v>
      </c>
      <c r="AC64" s="2">
        <v>5.8</v>
      </c>
      <c r="AD64" s="2">
        <v>5.8</v>
      </c>
      <c r="AE64" s="2">
        <v>5.8</v>
      </c>
      <c r="AF64" s="2">
        <v>5.8</v>
      </c>
      <c r="AG64" s="2">
        <v>5.8</v>
      </c>
      <c r="AH64" s="2">
        <v>5.8</v>
      </c>
      <c r="AI64" s="2">
        <v>5.81</v>
      </c>
      <c r="AJ64" s="2">
        <v>5.81</v>
      </c>
      <c r="AK64" s="2">
        <v>5.81</v>
      </c>
      <c r="AL64" s="2">
        <v>5.81</v>
      </c>
      <c r="AM64" s="2">
        <v>5.81</v>
      </c>
      <c r="AN64" s="2">
        <v>5.81</v>
      </c>
      <c r="AO64" s="33">
        <v>1519821.61</v>
      </c>
      <c r="AP64" s="33">
        <v>1943297.38</v>
      </c>
      <c r="AQ64" s="33">
        <v>946480.07</v>
      </c>
      <c r="AR64" s="33">
        <v>870921.06</v>
      </c>
      <c r="AS64" s="33">
        <v>626044.59</v>
      </c>
      <c r="AT64" s="33">
        <v>1339237.1100000001</v>
      </c>
      <c r="AU64" s="33">
        <v>1164450.8</v>
      </c>
      <c r="AV64" s="33">
        <v>2438513.2000000002</v>
      </c>
      <c r="AW64" s="33">
        <v>1776513.22</v>
      </c>
      <c r="AX64" s="33">
        <v>1255979</v>
      </c>
      <c r="AY64" s="33">
        <v>801686.45</v>
      </c>
      <c r="AZ64" s="33">
        <v>0</v>
      </c>
      <c r="BA64" s="31">
        <f t="shared" si="27"/>
        <v>-10481.530000000001</v>
      </c>
      <c r="BB64" s="31">
        <f t="shared" si="27"/>
        <v>-13402.05</v>
      </c>
      <c r="BC64" s="31">
        <f t="shared" si="27"/>
        <v>-6527.45</v>
      </c>
      <c r="BD64" s="31">
        <f t="shared" si="24"/>
        <v>87092.11</v>
      </c>
      <c r="BE64" s="31">
        <f t="shared" si="24"/>
        <v>62604.46</v>
      </c>
      <c r="BF64" s="31">
        <f t="shared" si="24"/>
        <v>133923.71</v>
      </c>
      <c r="BG64" s="31">
        <f t="shared" si="24"/>
        <v>14029.53</v>
      </c>
      <c r="BH64" s="31">
        <f t="shared" si="24"/>
        <v>29379.68</v>
      </c>
      <c r="BI64" s="31">
        <f t="shared" si="24"/>
        <v>21403.77</v>
      </c>
      <c r="BJ64" s="31">
        <f t="shared" si="24"/>
        <v>-64852.62</v>
      </c>
      <c r="BK64" s="31">
        <f t="shared" si="24"/>
        <v>-41395.17</v>
      </c>
      <c r="BL64" s="31">
        <f t="shared" si="24"/>
        <v>0</v>
      </c>
      <c r="BM64" s="6">
        <f t="shared" ca="1" si="36"/>
        <v>5.57E-2</v>
      </c>
      <c r="BN64" s="6">
        <f t="shared" ca="1" si="36"/>
        <v>5.57E-2</v>
      </c>
      <c r="BO64" s="6">
        <f t="shared" ca="1" si="36"/>
        <v>5.57E-2</v>
      </c>
      <c r="BP64" s="6">
        <f t="shared" ca="1" si="36"/>
        <v>5.57E-2</v>
      </c>
      <c r="BQ64" s="6">
        <f t="shared" ca="1" si="36"/>
        <v>5.57E-2</v>
      </c>
      <c r="BR64" s="6">
        <f t="shared" ca="1" si="36"/>
        <v>5.57E-2</v>
      </c>
      <c r="BS64" s="6">
        <f t="shared" ca="1" si="36"/>
        <v>5.57E-2</v>
      </c>
      <c r="BT64" s="6">
        <f t="shared" ca="1" si="36"/>
        <v>5.57E-2</v>
      </c>
      <c r="BU64" s="6">
        <f t="shared" ca="1" si="36"/>
        <v>5.57E-2</v>
      </c>
      <c r="BV64" s="6">
        <f t="shared" ca="1" si="36"/>
        <v>5.57E-2</v>
      </c>
      <c r="BW64" s="6">
        <f t="shared" ca="1" si="36"/>
        <v>5.57E-2</v>
      </c>
      <c r="BX64" s="6">
        <f t="shared" ca="1" si="36"/>
        <v>5.57E-2</v>
      </c>
      <c r="BY64" s="31">
        <f t="shared" ca="1" si="32"/>
        <v>1459552.82</v>
      </c>
      <c r="BZ64" s="31">
        <f t="shared" ca="1" si="32"/>
        <v>1866235.59</v>
      </c>
      <c r="CA64" s="31">
        <f t="shared" ca="1" si="32"/>
        <v>908947.24</v>
      </c>
      <c r="CB64" s="31">
        <f t="shared" ca="1" si="32"/>
        <v>836384.53</v>
      </c>
      <c r="CC64" s="31">
        <f t="shared" ca="1" si="32"/>
        <v>601218.68000000005</v>
      </c>
      <c r="CD64" s="31">
        <f t="shared" ca="1" si="32"/>
        <v>1286129.43</v>
      </c>
      <c r="CE64" s="31">
        <f t="shared" ca="1" si="31"/>
        <v>1116349.56</v>
      </c>
      <c r="CF64" s="31">
        <f t="shared" ca="1" si="31"/>
        <v>2337782.88</v>
      </c>
      <c r="CG64" s="31">
        <f t="shared" ca="1" si="31"/>
        <v>1703128.85</v>
      </c>
      <c r="CH64" s="31">
        <f t="shared" ca="1" si="31"/>
        <v>1204096.8999999999</v>
      </c>
      <c r="CI64" s="31">
        <f t="shared" ca="1" si="31"/>
        <v>768570.31</v>
      </c>
      <c r="CJ64" s="31">
        <f t="shared" ca="1" si="31"/>
        <v>0</v>
      </c>
      <c r="CK64" s="32">
        <f t="shared" ca="1" si="28"/>
        <v>41926.11</v>
      </c>
      <c r="CL64" s="32">
        <f t="shared" ca="1" si="28"/>
        <v>53608.2</v>
      </c>
      <c r="CM64" s="32">
        <f t="shared" ca="1" si="28"/>
        <v>26109.79</v>
      </c>
      <c r="CN64" s="32">
        <f t="shared" ca="1" si="26"/>
        <v>24025.41</v>
      </c>
      <c r="CO64" s="32">
        <f t="shared" ca="1" si="26"/>
        <v>17270.2</v>
      </c>
      <c r="CP64" s="32">
        <f t="shared" ca="1" si="26"/>
        <v>36944.47</v>
      </c>
      <c r="CQ64" s="32">
        <f t="shared" ca="1" si="26"/>
        <v>32067.49</v>
      </c>
      <c r="CR64" s="32">
        <f t="shared" ca="1" si="26"/>
        <v>67153.55</v>
      </c>
      <c r="CS64" s="32">
        <f t="shared" ca="1" si="26"/>
        <v>48922.91</v>
      </c>
      <c r="CT64" s="32">
        <f t="shared" ca="1" si="26"/>
        <v>34588.06</v>
      </c>
      <c r="CU64" s="32">
        <f t="shared" ca="1" si="26"/>
        <v>22077.42</v>
      </c>
      <c r="CV64" s="32">
        <f t="shared" ca="1" si="26"/>
        <v>0</v>
      </c>
      <c r="CW64" s="31">
        <f t="shared" ca="1" si="30"/>
        <v>-7861.1499999999342</v>
      </c>
      <c r="CX64" s="31">
        <f t="shared" ca="1" si="30"/>
        <v>-10051.539999999852</v>
      </c>
      <c r="CY64" s="31">
        <f t="shared" ca="1" si="30"/>
        <v>-4895.589999999921</v>
      </c>
      <c r="CZ64" s="31">
        <f t="shared" ca="1" si="29"/>
        <v>-97603.23</v>
      </c>
      <c r="DA64" s="31">
        <f t="shared" ca="1" si="29"/>
        <v>-70160.169999999955</v>
      </c>
      <c r="DB64" s="31">
        <f t="shared" ca="1" si="29"/>
        <v>-150086.92000000019</v>
      </c>
      <c r="DC64" s="31">
        <f t="shared" ca="1" si="29"/>
        <v>-30063.279999999999</v>
      </c>
      <c r="DD64" s="31">
        <f t="shared" ca="1" si="29"/>
        <v>-62956.450000000485</v>
      </c>
      <c r="DE64" s="31">
        <f t="shared" ca="1" si="29"/>
        <v>-45865.229999999967</v>
      </c>
      <c r="DF64" s="31">
        <f t="shared" ca="1" si="29"/>
        <v>47558.579999999965</v>
      </c>
      <c r="DG64" s="31">
        <f t="shared" ca="1" si="29"/>
        <v>30356.450000000143</v>
      </c>
      <c r="DH64" s="31">
        <f t="shared" ca="1" si="29"/>
        <v>0</v>
      </c>
      <c r="DI64" s="32">
        <f t="shared" ca="1" si="37"/>
        <v>-393.06</v>
      </c>
      <c r="DJ64" s="32">
        <f t="shared" ca="1" si="37"/>
        <v>-502.58</v>
      </c>
      <c r="DK64" s="32">
        <f t="shared" ca="1" si="37"/>
        <v>-244.78</v>
      </c>
      <c r="DL64" s="32">
        <f t="shared" ca="1" si="33"/>
        <v>-4880.16</v>
      </c>
      <c r="DM64" s="32">
        <f t="shared" ca="1" si="33"/>
        <v>-3508.01</v>
      </c>
      <c r="DN64" s="32">
        <f t="shared" ca="1" si="33"/>
        <v>-7504.35</v>
      </c>
      <c r="DO64" s="32">
        <f t="shared" ca="1" si="33"/>
        <v>-1503.16</v>
      </c>
      <c r="DP64" s="32">
        <f t="shared" ca="1" si="33"/>
        <v>-3147.82</v>
      </c>
      <c r="DQ64" s="32">
        <f t="shared" ca="1" si="33"/>
        <v>-2293.2600000000002</v>
      </c>
      <c r="DR64" s="32">
        <f t="shared" ca="1" si="33"/>
        <v>2377.9299999999998</v>
      </c>
      <c r="DS64" s="32">
        <f t="shared" ca="1" si="33"/>
        <v>1517.82</v>
      </c>
      <c r="DT64" s="32">
        <f t="shared" ca="1" si="33"/>
        <v>0</v>
      </c>
      <c r="DU64" s="31">
        <f t="shared" ca="1" si="38"/>
        <v>-2140.65</v>
      </c>
      <c r="DV64" s="31">
        <f t="shared" ca="1" si="38"/>
        <v>-2713.63</v>
      </c>
      <c r="DW64" s="31">
        <f t="shared" ca="1" si="38"/>
        <v>-1311.34</v>
      </c>
      <c r="DX64" s="31">
        <f t="shared" ca="1" si="34"/>
        <v>-25916.23</v>
      </c>
      <c r="DY64" s="31">
        <f t="shared" ca="1" si="34"/>
        <v>-18470.79</v>
      </c>
      <c r="DZ64" s="31">
        <f t="shared" ca="1" si="34"/>
        <v>-39162.25</v>
      </c>
      <c r="EA64" s="31">
        <f t="shared" ca="1" si="34"/>
        <v>-7776.47</v>
      </c>
      <c r="EB64" s="31">
        <f t="shared" ca="1" si="34"/>
        <v>-16137.91</v>
      </c>
      <c r="EC64" s="31">
        <f t="shared" ca="1" si="34"/>
        <v>-11649.72</v>
      </c>
      <c r="ED64" s="31">
        <f t="shared" ca="1" si="34"/>
        <v>11972.33</v>
      </c>
      <c r="EE64" s="31">
        <f t="shared" ca="1" si="34"/>
        <v>7570.99</v>
      </c>
      <c r="EF64" s="31">
        <f t="shared" ca="1" si="34"/>
        <v>0</v>
      </c>
      <c r="EG64" s="32">
        <f t="shared" ca="1" si="39"/>
        <v>-10394.859999999933</v>
      </c>
      <c r="EH64" s="32">
        <f t="shared" ca="1" si="39"/>
        <v>-13267.749999999851</v>
      </c>
      <c r="EI64" s="32">
        <f t="shared" ca="1" si="39"/>
        <v>-6451.7099999999209</v>
      </c>
      <c r="EJ64" s="32">
        <f t="shared" ca="1" si="35"/>
        <v>-128399.62</v>
      </c>
      <c r="EK64" s="32">
        <f t="shared" ca="1" si="35"/>
        <v>-92138.969999999943</v>
      </c>
      <c r="EL64" s="32">
        <f t="shared" ca="1" si="35"/>
        <v>-196753.52000000019</v>
      </c>
      <c r="EM64" s="32">
        <f t="shared" ca="1" si="35"/>
        <v>-39342.909999999996</v>
      </c>
      <c r="EN64" s="32">
        <f t="shared" ca="1" si="35"/>
        <v>-82242.180000000488</v>
      </c>
      <c r="EO64" s="32">
        <f t="shared" ca="1" si="35"/>
        <v>-59808.20999999997</v>
      </c>
      <c r="EP64" s="32">
        <f t="shared" ca="1" si="35"/>
        <v>61908.839999999967</v>
      </c>
      <c r="EQ64" s="32">
        <f t="shared" ca="1" si="35"/>
        <v>39445.26000000014</v>
      </c>
      <c r="ER64" s="32">
        <f t="shared" ca="1" si="35"/>
        <v>0</v>
      </c>
    </row>
    <row r="65" spans="1:148" x14ac:dyDescent="0.25">
      <c r="A65" t="s">
        <v>460</v>
      </c>
      <c r="B65" s="1" t="s">
        <v>43</v>
      </c>
      <c r="C65" t="str">
        <f t="shared" ca="1" si="1"/>
        <v>GPEC</v>
      </c>
      <c r="D65" t="str">
        <f t="shared" ca="1" si="2"/>
        <v>Grande Prairie EcoPower Industrial System</v>
      </c>
      <c r="N65" s="51">
        <v>7975.9485999999997</v>
      </c>
      <c r="O65" s="51">
        <v>7922.0685999999996</v>
      </c>
      <c r="P65" s="51">
        <v>8334.0545999999995</v>
      </c>
      <c r="Q65" s="32"/>
      <c r="R65" s="32"/>
      <c r="S65" s="32"/>
      <c r="T65" s="32"/>
      <c r="U65" s="32"/>
      <c r="V65" s="32"/>
      <c r="W65" s="32"/>
      <c r="X65" s="32"/>
      <c r="Y65" s="32"/>
      <c r="Z65" s="32">
        <v>433623.48</v>
      </c>
      <c r="AA65" s="32">
        <v>821618.52</v>
      </c>
      <c r="AB65" s="32">
        <v>431087.33</v>
      </c>
      <c r="AL65" s="2">
        <v>-1.07</v>
      </c>
      <c r="AM65" s="2">
        <v>-1.07</v>
      </c>
      <c r="AN65" s="2">
        <v>-1.07</v>
      </c>
      <c r="AO65" s="33"/>
      <c r="AP65" s="33"/>
      <c r="AQ65" s="33"/>
      <c r="AR65" s="33"/>
      <c r="AS65" s="33"/>
      <c r="AT65" s="33"/>
      <c r="AU65" s="33"/>
      <c r="AV65" s="33"/>
      <c r="AW65" s="33"/>
      <c r="AX65" s="33">
        <v>-4639.7700000000004</v>
      </c>
      <c r="AY65" s="33">
        <v>-8791.32</v>
      </c>
      <c r="AZ65" s="33">
        <v>-4612.63</v>
      </c>
      <c r="BA65" s="31">
        <f t="shared" si="27"/>
        <v>0</v>
      </c>
      <c r="BB65" s="31">
        <f t="shared" si="27"/>
        <v>0</v>
      </c>
      <c r="BC65" s="31">
        <f t="shared" si="27"/>
        <v>0</v>
      </c>
      <c r="BD65" s="31">
        <f t="shared" si="24"/>
        <v>0</v>
      </c>
      <c r="BE65" s="31">
        <f t="shared" si="24"/>
        <v>0</v>
      </c>
      <c r="BF65" s="31">
        <f t="shared" si="24"/>
        <v>0</v>
      </c>
      <c r="BG65" s="31">
        <f t="shared" si="24"/>
        <v>0</v>
      </c>
      <c r="BH65" s="31">
        <f t="shared" si="24"/>
        <v>0</v>
      </c>
      <c r="BI65" s="31">
        <f t="shared" si="24"/>
        <v>0</v>
      </c>
      <c r="BJ65" s="31">
        <f t="shared" si="24"/>
        <v>-1300.8699999999999</v>
      </c>
      <c r="BK65" s="31">
        <f t="shared" si="24"/>
        <v>-2464.86</v>
      </c>
      <c r="BL65" s="31">
        <f t="shared" si="24"/>
        <v>-1293.26</v>
      </c>
      <c r="BM65" s="6">
        <f t="shared" ca="1" si="36"/>
        <v>-0.11840000000000001</v>
      </c>
      <c r="BN65" s="6">
        <f t="shared" ca="1" si="36"/>
        <v>-0.11840000000000001</v>
      </c>
      <c r="BO65" s="6">
        <f t="shared" ca="1" si="36"/>
        <v>-0.11840000000000001</v>
      </c>
      <c r="BP65" s="6">
        <f t="shared" ca="1" si="36"/>
        <v>-0.11840000000000001</v>
      </c>
      <c r="BQ65" s="6">
        <f t="shared" ca="1" si="36"/>
        <v>-0.11840000000000001</v>
      </c>
      <c r="BR65" s="6">
        <f t="shared" ca="1" si="36"/>
        <v>-0.11840000000000001</v>
      </c>
      <c r="BS65" s="6">
        <f t="shared" ca="1" si="36"/>
        <v>-0.11840000000000001</v>
      </c>
      <c r="BT65" s="6">
        <f t="shared" ca="1" si="36"/>
        <v>-0.11840000000000001</v>
      </c>
      <c r="BU65" s="6">
        <f t="shared" ca="1" si="36"/>
        <v>-0.11840000000000001</v>
      </c>
      <c r="BV65" s="6">
        <f t="shared" ca="1" si="36"/>
        <v>-0.11840000000000001</v>
      </c>
      <c r="BW65" s="6">
        <f t="shared" ca="1" si="36"/>
        <v>-0.11840000000000001</v>
      </c>
      <c r="BX65" s="6">
        <f t="shared" ca="1" si="36"/>
        <v>-0.11840000000000001</v>
      </c>
      <c r="BY65" s="31">
        <f t="shared" ca="1" si="32"/>
        <v>0</v>
      </c>
      <c r="BZ65" s="31">
        <f t="shared" ca="1" si="32"/>
        <v>0</v>
      </c>
      <c r="CA65" s="31">
        <f t="shared" ca="1" si="32"/>
        <v>0</v>
      </c>
      <c r="CB65" s="31">
        <f t="shared" ca="1" si="32"/>
        <v>0</v>
      </c>
      <c r="CC65" s="31">
        <f t="shared" ca="1" si="32"/>
        <v>0</v>
      </c>
      <c r="CD65" s="31">
        <f t="shared" ca="1" si="32"/>
        <v>0</v>
      </c>
      <c r="CE65" s="31">
        <f t="shared" ca="1" si="31"/>
        <v>0</v>
      </c>
      <c r="CF65" s="31">
        <f t="shared" ca="1" si="31"/>
        <v>0</v>
      </c>
      <c r="CG65" s="31">
        <f t="shared" ca="1" si="31"/>
        <v>0</v>
      </c>
      <c r="CH65" s="31">
        <f t="shared" ca="1" si="31"/>
        <v>-51341.02</v>
      </c>
      <c r="CI65" s="31">
        <f t="shared" ca="1" si="31"/>
        <v>-97279.63</v>
      </c>
      <c r="CJ65" s="31">
        <f t="shared" ca="1" si="31"/>
        <v>-51040.74</v>
      </c>
      <c r="CK65" s="32">
        <f t="shared" ca="1" si="28"/>
        <v>0</v>
      </c>
      <c r="CL65" s="32">
        <f t="shared" ca="1" si="28"/>
        <v>0</v>
      </c>
      <c r="CM65" s="32">
        <f t="shared" ca="1" si="28"/>
        <v>0</v>
      </c>
      <c r="CN65" s="32">
        <f t="shared" ca="1" si="26"/>
        <v>0</v>
      </c>
      <c r="CO65" s="32">
        <f t="shared" ca="1" si="26"/>
        <v>0</v>
      </c>
      <c r="CP65" s="32">
        <f t="shared" ca="1" si="26"/>
        <v>0</v>
      </c>
      <c r="CQ65" s="32">
        <f t="shared" ca="1" si="26"/>
        <v>0</v>
      </c>
      <c r="CR65" s="32">
        <f t="shared" ca="1" si="26"/>
        <v>0</v>
      </c>
      <c r="CS65" s="32">
        <f t="shared" ca="1" si="26"/>
        <v>0</v>
      </c>
      <c r="CT65" s="32">
        <f t="shared" ca="1" si="26"/>
        <v>693.8</v>
      </c>
      <c r="CU65" s="32">
        <f t="shared" ca="1" si="26"/>
        <v>1314.59</v>
      </c>
      <c r="CV65" s="32">
        <f t="shared" ca="1" si="26"/>
        <v>689.74</v>
      </c>
      <c r="CW65" s="31">
        <f t="shared" ca="1" si="30"/>
        <v>0</v>
      </c>
      <c r="CX65" s="31">
        <f t="shared" ca="1" si="30"/>
        <v>0</v>
      </c>
      <c r="CY65" s="31">
        <f t="shared" ca="1" si="30"/>
        <v>0</v>
      </c>
      <c r="CZ65" s="31">
        <f t="shared" ca="1" si="29"/>
        <v>0</v>
      </c>
      <c r="DA65" s="31">
        <f t="shared" ca="1" si="29"/>
        <v>0</v>
      </c>
      <c r="DB65" s="31">
        <f t="shared" ca="1" si="29"/>
        <v>0</v>
      </c>
      <c r="DC65" s="31">
        <f t="shared" ca="1" si="29"/>
        <v>0</v>
      </c>
      <c r="DD65" s="31">
        <f t="shared" ca="1" si="29"/>
        <v>0</v>
      </c>
      <c r="DE65" s="31">
        <f t="shared" ca="1" si="29"/>
        <v>0</v>
      </c>
      <c r="DF65" s="31">
        <f t="shared" ca="1" si="29"/>
        <v>-44706.579999999994</v>
      </c>
      <c r="DG65" s="31">
        <f t="shared" ca="1" si="29"/>
        <v>-84708.86</v>
      </c>
      <c r="DH65" s="31">
        <f t="shared" ca="1" si="29"/>
        <v>-44445.11</v>
      </c>
      <c r="DI65" s="32">
        <f t="shared" ca="1" si="37"/>
        <v>0</v>
      </c>
      <c r="DJ65" s="32">
        <f t="shared" ca="1" si="37"/>
        <v>0</v>
      </c>
      <c r="DK65" s="32">
        <f t="shared" ca="1" si="37"/>
        <v>0</v>
      </c>
      <c r="DL65" s="32">
        <f t="shared" ca="1" si="33"/>
        <v>0</v>
      </c>
      <c r="DM65" s="32">
        <f t="shared" ca="1" si="33"/>
        <v>0</v>
      </c>
      <c r="DN65" s="32">
        <f t="shared" ca="1" si="33"/>
        <v>0</v>
      </c>
      <c r="DO65" s="32">
        <f t="shared" ca="1" si="33"/>
        <v>0</v>
      </c>
      <c r="DP65" s="32">
        <f t="shared" ca="1" si="33"/>
        <v>0</v>
      </c>
      <c r="DQ65" s="32">
        <f t="shared" ca="1" si="33"/>
        <v>0</v>
      </c>
      <c r="DR65" s="32">
        <f t="shared" ca="1" si="33"/>
        <v>-2235.33</v>
      </c>
      <c r="DS65" s="32">
        <f t="shared" ca="1" si="33"/>
        <v>-4235.4399999999996</v>
      </c>
      <c r="DT65" s="32">
        <f t="shared" ca="1" si="33"/>
        <v>-2222.2600000000002</v>
      </c>
      <c r="DU65" s="31">
        <f t="shared" ca="1" si="38"/>
        <v>0</v>
      </c>
      <c r="DV65" s="31">
        <f t="shared" ca="1" si="38"/>
        <v>0</v>
      </c>
      <c r="DW65" s="31">
        <f t="shared" ca="1" si="38"/>
        <v>0</v>
      </c>
      <c r="DX65" s="31">
        <f t="shared" ca="1" si="34"/>
        <v>0</v>
      </c>
      <c r="DY65" s="31">
        <f t="shared" ca="1" si="34"/>
        <v>0</v>
      </c>
      <c r="DZ65" s="31">
        <f t="shared" ca="1" si="34"/>
        <v>0</v>
      </c>
      <c r="EA65" s="31">
        <f t="shared" ca="1" si="34"/>
        <v>0</v>
      </c>
      <c r="EB65" s="31">
        <f t="shared" ca="1" si="34"/>
        <v>0</v>
      </c>
      <c r="EC65" s="31">
        <f t="shared" ca="1" si="34"/>
        <v>0</v>
      </c>
      <c r="ED65" s="31">
        <f t="shared" ca="1" si="34"/>
        <v>-11254.38</v>
      </c>
      <c r="EE65" s="31">
        <f t="shared" ca="1" si="34"/>
        <v>-21126.65</v>
      </c>
      <c r="EF65" s="31">
        <f t="shared" ca="1" si="34"/>
        <v>-10984.29</v>
      </c>
      <c r="EG65" s="32">
        <f t="shared" ca="1" si="39"/>
        <v>0</v>
      </c>
      <c r="EH65" s="32">
        <f t="shared" ca="1" si="39"/>
        <v>0</v>
      </c>
      <c r="EI65" s="32">
        <f t="shared" ca="1" si="39"/>
        <v>0</v>
      </c>
      <c r="EJ65" s="32">
        <f t="shared" ca="1" si="35"/>
        <v>0</v>
      </c>
      <c r="EK65" s="32">
        <f t="shared" ca="1" si="35"/>
        <v>0</v>
      </c>
      <c r="EL65" s="32">
        <f t="shared" ca="1" si="35"/>
        <v>0</v>
      </c>
      <c r="EM65" s="32">
        <f t="shared" ca="1" si="35"/>
        <v>0</v>
      </c>
      <c r="EN65" s="32">
        <f t="shared" ca="1" si="35"/>
        <v>0</v>
      </c>
      <c r="EO65" s="32">
        <f t="shared" ca="1" si="35"/>
        <v>0</v>
      </c>
      <c r="EP65" s="32">
        <f t="shared" ca="1" si="35"/>
        <v>-58196.289999999994</v>
      </c>
      <c r="EQ65" s="32">
        <f t="shared" ca="1" si="35"/>
        <v>-110070.95000000001</v>
      </c>
      <c r="ER65" s="32">
        <f t="shared" ca="1" si="35"/>
        <v>-57651.66</v>
      </c>
    </row>
    <row r="66" spans="1:148" x14ac:dyDescent="0.25">
      <c r="A66" t="s">
        <v>548</v>
      </c>
      <c r="B66" s="1" t="s">
        <v>43</v>
      </c>
      <c r="C66" t="str">
        <f t="shared" ca="1" si="1"/>
        <v>GPEC</v>
      </c>
      <c r="D66" t="str">
        <f t="shared" ca="1" si="2"/>
        <v>Grande Prairie EcoPower Industrial System</v>
      </c>
      <c r="E66" s="51">
        <v>8234.2680999999993</v>
      </c>
      <c r="F66" s="51">
        <v>7582.8319000000001</v>
      </c>
      <c r="G66" s="51">
        <v>7386.1922999999997</v>
      </c>
      <c r="H66" s="51">
        <v>9701.4030000000002</v>
      </c>
      <c r="I66" s="51">
        <v>5663.4219999999996</v>
      </c>
      <c r="J66" s="51">
        <v>7864.5196999999998</v>
      </c>
      <c r="K66" s="51">
        <v>5645.4481999999998</v>
      </c>
      <c r="L66" s="51">
        <v>7484.5378000000001</v>
      </c>
      <c r="M66" s="51">
        <v>8516.42</v>
      </c>
      <c r="Q66" s="32">
        <v>684261.82</v>
      </c>
      <c r="R66" s="32">
        <v>979769.44</v>
      </c>
      <c r="S66" s="32">
        <v>338221.38</v>
      </c>
      <c r="T66" s="32">
        <v>496752.97</v>
      </c>
      <c r="U66" s="32">
        <v>204849.77</v>
      </c>
      <c r="V66" s="32">
        <v>554269.01</v>
      </c>
      <c r="W66" s="32">
        <v>331704.90000000002</v>
      </c>
      <c r="X66" s="32">
        <v>845966.46</v>
      </c>
      <c r="Y66" s="32">
        <v>774352.3</v>
      </c>
      <c r="Z66" s="32"/>
      <c r="AA66" s="32"/>
      <c r="AB66" s="32"/>
      <c r="AC66" s="2">
        <v>-2.09</v>
      </c>
      <c r="AD66" s="2">
        <v>-2.09</v>
      </c>
      <c r="AE66" s="2">
        <v>-2.09</v>
      </c>
      <c r="AF66" s="2">
        <v>-2.09</v>
      </c>
      <c r="AG66" s="2">
        <v>-2.09</v>
      </c>
      <c r="AH66" s="2">
        <v>-2.09</v>
      </c>
      <c r="AI66" s="2">
        <v>-1.07</v>
      </c>
      <c r="AJ66" s="2">
        <v>-1.07</v>
      </c>
      <c r="AK66" s="2">
        <v>-1.07</v>
      </c>
      <c r="AO66" s="33">
        <v>-14301.07</v>
      </c>
      <c r="AP66" s="33">
        <v>-20477.18</v>
      </c>
      <c r="AQ66" s="33">
        <v>-7068.83</v>
      </c>
      <c r="AR66" s="33">
        <v>-10382.14</v>
      </c>
      <c r="AS66" s="33">
        <v>-4281.3599999999997</v>
      </c>
      <c r="AT66" s="33">
        <v>-11584.22</v>
      </c>
      <c r="AU66" s="33">
        <v>-3549.24</v>
      </c>
      <c r="AV66" s="33">
        <v>-9051.84</v>
      </c>
      <c r="AW66" s="33">
        <v>-8285.57</v>
      </c>
      <c r="AX66" s="33"/>
      <c r="AY66" s="33"/>
      <c r="AZ66" s="33"/>
      <c r="BA66" s="31">
        <f t="shared" si="27"/>
        <v>-273.7</v>
      </c>
      <c r="BB66" s="31">
        <f t="shared" si="27"/>
        <v>-391.91</v>
      </c>
      <c r="BC66" s="31">
        <f t="shared" si="27"/>
        <v>-135.29</v>
      </c>
      <c r="BD66" s="31">
        <f t="shared" si="24"/>
        <v>2881.17</v>
      </c>
      <c r="BE66" s="31">
        <f t="shared" si="24"/>
        <v>1188.1300000000001</v>
      </c>
      <c r="BF66" s="31">
        <f t="shared" si="24"/>
        <v>3214.76</v>
      </c>
      <c r="BG66" s="31">
        <f t="shared" si="24"/>
        <v>232.19</v>
      </c>
      <c r="BH66" s="31">
        <f t="shared" si="24"/>
        <v>592.17999999999995</v>
      </c>
      <c r="BI66" s="31">
        <f t="shared" si="24"/>
        <v>542.04999999999995</v>
      </c>
      <c r="BJ66" s="31">
        <f t="shared" si="24"/>
        <v>0</v>
      </c>
      <c r="BK66" s="31">
        <f t="shared" si="24"/>
        <v>0</v>
      </c>
      <c r="BL66" s="31">
        <f t="shared" si="24"/>
        <v>0</v>
      </c>
      <c r="BM66" s="6">
        <f t="shared" ca="1" si="36"/>
        <v>-0.11840000000000001</v>
      </c>
      <c r="BN66" s="6">
        <f t="shared" ca="1" si="36"/>
        <v>-0.11840000000000001</v>
      </c>
      <c r="BO66" s="6">
        <f t="shared" ca="1" si="36"/>
        <v>-0.11840000000000001</v>
      </c>
      <c r="BP66" s="6">
        <f t="shared" ca="1" si="36"/>
        <v>-0.11840000000000001</v>
      </c>
      <c r="BQ66" s="6">
        <f t="shared" ca="1" si="36"/>
        <v>-0.11840000000000001</v>
      </c>
      <c r="BR66" s="6">
        <f t="shared" ca="1" si="36"/>
        <v>-0.11840000000000001</v>
      </c>
      <c r="BS66" s="6">
        <f t="shared" ca="1" si="36"/>
        <v>-0.11840000000000001</v>
      </c>
      <c r="BT66" s="6">
        <f t="shared" ca="1" si="36"/>
        <v>-0.11840000000000001</v>
      </c>
      <c r="BU66" s="6">
        <f t="shared" ca="1" si="36"/>
        <v>-0.11840000000000001</v>
      </c>
      <c r="BV66" s="6">
        <f t="shared" ca="1" si="36"/>
        <v>-0.11840000000000001</v>
      </c>
      <c r="BW66" s="6">
        <f t="shared" ca="1" si="36"/>
        <v>-0.11840000000000001</v>
      </c>
      <c r="BX66" s="6">
        <f t="shared" ca="1" si="36"/>
        <v>-0.11840000000000001</v>
      </c>
      <c r="BY66" s="31">
        <f t="shared" ca="1" si="32"/>
        <v>-81016.600000000006</v>
      </c>
      <c r="BZ66" s="31">
        <f t="shared" ca="1" si="32"/>
        <v>-116004.7</v>
      </c>
      <c r="CA66" s="31">
        <f t="shared" ca="1" si="32"/>
        <v>-40045.410000000003</v>
      </c>
      <c r="CB66" s="31">
        <f t="shared" ca="1" si="32"/>
        <v>-58815.55</v>
      </c>
      <c r="CC66" s="31">
        <f t="shared" ca="1" si="32"/>
        <v>-24254.21</v>
      </c>
      <c r="CD66" s="31">
        <f t="shared" ca="1" si="32"/>
        <v>-65625.45</v>
      </c>
      <c r="CE66" s="31">
        <f t="shared" ca="1" si="31"/>
        <v>-39273.86</v>
      </c>
      <c r="CF66" s="31">
        <f t="shared" ca="1" si="31"/>
        <v>-100162.43</v>
      </c>
      <c r="CG66" s="31">
        <f t="shared" ca="1" si="31"/>
        <v>-91683.31</v>
      </c>
      <c r="CH66" s="31">
        <f t="shared" ca="1" si="31"/>
        <v>0</v>
      </c>
      <c r="CI66" s="31">
        <f t="shared" ca="1" si="31"/>
        <v>0</v>
      </c>
      <c r="CJ66" s="31">
        <f t="shared" ca="1" si="31"/>
        <v>0</v>
      </c>
      <c r="CK66" s="32">
        <f t="shared" ca="1" si="28"/>
        <v>1094.82</v>
      </c>
      <c r="CL66" s="32">
        <f t="shared" ca="1" si="28"/>
        <v>1567.63</v>
      </c>
      <c r="CM66" s="32">
        <f t="shared" ca="1" si="28"/>
        <v>541.15</v>
      </c>
      <c r="CN66" s="32">
        <f t="shared" ca="1" si="26"/>
        <v>794.8</v>
      </c>
      <c r="CO66" s="32">
        <f t="shared" ca="1" si="26"/>
        <v>327.76</v>
      </c>
      <c r="CP66" s="32">
        <f t="shared" ca="1" si="26"/>
        <v>886.83</v>
      </c>
      <c r="CQ66" s="32">
        <f t="shared" ca="1" si="26"/>
        <v>530.73</v>
      </c>
      <c r="CR66" s="32">
        <f t="shared" ca="1" si="26"/>
        <v>1353.55</v>
      </c>
      <c r="CS66" s="32">
        <f t="shared" ca="1" si="26"/>
        <v>1238.96</v>
      </c>
      <c r="CT66" s="32">
        <f t="shared" ca="1" si="26"/>
        <v>0</v>
      </c>
      <c r="CU66" s="32">
        <f t="shared" ca="1" si="26"/>
        <v>0</v>
      </c>
      <c r="CV66" s="32">
        <f t="shared" ca="1" si="26"/>
        <v>0</v>
      </c>
      <c r="CW66" s="31">
        <f t="shared" ca="1" si="30"/>
        <v>-65347.009999999995</v>
      </c>
      <c r="CX66" s="31">
        <f t="shared" ca="1" si="30"/>
        <v>-93567.979999999981</v>
      </c>
      <c r="CY66" s="31">
        <f t="shared" ca="1" si="30"/>
        <v>-32300.14</v>
      </c>
      <c r="CZ66" s="31">
        <f t="shared" ca="1" si="29"/>
        <v>-50519.78</v>
      </c>
      <c r="DA66" s="31">
        <f t="shared" ca="1" si="29"/>
        <v>-20833.22</v>
      </c>
      <c r="DB66" s="31">
        <f t="shared" ca="1" si="29"/>
        <v>-56369.159999999996</v>
      </c>
      <c r="DC66" s="31">
        <f t="shared" ca="1" si="29"/>
        <v>-35426.080000000002</v>
      </c>
      <c r="DD66" s="31">
        <f t="shared" ca="1" si="29"/>
        <v>-90349.219999999987</v>
      </c>
      <c r="DE66" s="31">
        <f t="shared" ca="1" si="29"/>
        <v>-82700.83</v>
      </c>
      <c r="DF66" s="31">
        <f t="shared" ca="1" si="29"/>
        <v>0</v>
      </c>
      <c r="DG66" s="31">
        <f t="shared" ca="1" si="29"/>
        <v>0</v>
      </c>
      <c r="DH66" s="31">
        <f t="shared" ca="1" si="29"/>
        <v>0</v>
      </c>
      <c r="DI66" s="32">
        <f t="shared" ca="1" si="37"/>
        <v>-3267.35</v>
      </c>
      <c r="DJ66" s="32">
        <f t="shared" ca="1" si="37"/>
        <v>-4678.3999999999996</v>
      </c>
      <c r="DK66" s="32">
        <f t="shared" ca="1" si="37"/>
        <v>-1615.01</v>
      </c>
      <c r="DL66" s="32">
        <f t="shared" ca="1" si="33"/>
        <v>-2525.9899999999998</v>
      </c>
      <c r="DM66" s="32">
        <f t="shared" ca="1" si="33"/>
        <v>-1041.6600000000001</v>
      </c>
      <c r="DN66" s="32">
        <f t="shared" ca="1" si="33"/>
        <v>-2818.46</v>
      </c>
      <c r="DO66" s="32">
        <f t="shared" ca="1" si="33"/>
        <v>-1771.3</v>
      </c>
      <c r="DP66" s="32">
        <f t="shared" ca="1" si="33"/>
        <v>-4517.46</v>
      </c>
      <c r="DQ66" s="32">
        <f t="shared" ca="1" si="33"/>
        <v>-4135.04</v>
      </c>
      <c r="DR66" s="32">
        <f t="shared" ca="1" si="33"/>
        <v>0</v>
      </c>
      <c r="DS66" s="32">
        <f t="shared" ca="1" si="33"/>
        <v>0</v>
      </c>
      <c r="DT66" s="32">
        <f t="shared" ca="1" si="33"/>
        <v>0</v>
      </c>
      <c r="DU66" s="31">
        <f t="shared" ca="1" si="38"/>
        <v>-17794.46</v>
      </c>
      <c r="DV66" s="31">
        <f t="shared" ca="1" si="38"/>
        <v>-25260.69</v>
      </c>
      <c r="DW66" s="31">
        <f t="shared" ca="1" si="38"/>
        <v>-8651.98</v>
      </c>
      <c r="DX66" s="31">
        <f t="shared" ca="1" si="34"/>
        <v>-13414.33</v>
      </c>
      <c r="DY66" s="31">
        <f t="shared" ca="1" si="34"/>
        <v>-5484.68</v>
      </c>
      <c r="DZ66" s="31">
        <f t="shared" ca="1" si="34"/>
        <v>-14708.43</v>
      </c>
      <c r="EA66" s="31">
        <f t="shared" ca="1" si="34"/>
        <v>-9163.67</v>
      </c>
      <c r="EB66" s="31">
        <f t="shared" ca="1" si="34"/>
        <v>-23159.63</v>
      </c>
      <c r="EC66" s="31">
        <f t="shared" ca="1" si="34"/>
        <v>-21005.919999999998</v>
      </c>
      <c r="ED66" s="31">
        <f t="shared" ca="1" si="34"/>
        <v>0</v>
      </c>
      <c r="EE66" s="31">
        <f t="shared" ca="1" si="34"/>
        <v>0</v>
      </c>
      <c r="EF66" s="31">
        <f t="shared" ca="1" si="34"/>
        <v>0</v>
      </c>
      <c r="EG66" s="32">
        <f t="shared" ca="1" si="39"/>
        <v>-86408.82</v>
      </c>
      <c r="EH66" s="32">
        <f t="shared" ca="1" si="39"/>
        <v>-123507.06999999998</v>
      </c>
      <c r="EI66" s="32">
        <f t="shared" ca="1" si="39"/>
        <v>-42567.130000000005</v>
      </c>
      <c r="EJ66" s="32">
        <f t="shared" ca="1" si="35"/>
        <v>-66460.099999999991</v>
      </c>
      <c r="EK66" s="32">
        <f t="shared" ca="1" si="35"/>
        <v>-27359.56</v>
      </c>
      <c r="EL66" s="32">
        <f t="shared" ca="1" si="35"/>
        <v>-73896.049999999988</v>
      </c>
      <c r="EM66" s="32">
        <f t="shared" ca="1" si="35"/>
        <v>-46361.05</v>
      </c>
      <c r="EN66" s="32">
        <f t="shared" ca="1" si="35"/>
        <v>-118026.31</v>
      </c>
      <c r="EO66" s="32">
        <f t="shared" ca="1" si="35"/>
        <v>-107841.79</v>
      </c>
      <c r="EP66" s="32">
        <f t="shared" ca="1" si="35"/>
        <v>0</v>
      </c>
      <c r="EQ66" s="32">
        <f t="shared" ca="1" si="35"/>
        <v>0</v>
      </c>
      <c r="ER66" s="32">
        <f t="shared" ca="1" si="35"/>
        <v>0</v>
      </c>
    </row>
    <row r="67" spans="1:148" x14ac:dyDescent="0.25">
      <c r="A67" t="s">
        <v>473</v>
      </c>
      <c r="B67" s="1" t="s">
        <v>119</v>
      </c>
      <c r="C67" t="str">
        <f t="shared" ca="1" si="1"/>
        <v>GWW1</v>
      </c>
      <c r="D67" t="str">
        <f t="shared" ca="1" si="2"/>
        <v>Soderglen Wind Facility</v>
      </c>
      <c r="E67" s="51">
        <v>24616.3577</v>
      </c>
      <c r="F67" s="51">
        <v>19590.130700000002</v>
      </c>
      <c r="G67" s="51">
        <v>14150.2659</v>
      </c>
      <c r="H67" s="51">
        <v>21348.074799999999</v>
      </c>
      <c r="I67" s="51">
        <v>18072.155599999998</v>
      </c>
      <c r="J67" s="51">
        <v>19431.393</v>
      </c>
      <c r="K67" s="51">
        <v>18087.671300000002</v>
      </c>
      <c r="L67" s="51">
        <v>12780.288500000001</v>
      </c>
      <c r="M67" s="51">
        <v>16113.437900000001</v>
      </c>
      <c r="N67" s="51">
        <v>24142.315699999999</v>
      </c>
      <c r="O67" s="51">
        <v>29898.043900000001</v>
      </c>
      <c r="P67" s="51">
        <v>29226.992399999999</v>
      </c>
      <c r="Q67" s="32">
        <v>895642.27</v>
      </c>
      <c r="R67" s="32">
        <v>796433</v>
      </c>
      <c r="S67" s="32">
        <v>412373</v>
      </c>
      <c r="T67" s="32">
        <v>855820.54</v>
      </c>
      <c r="U67" s="32">
        <v>421810.43</v>
      </c>
      <c r="V67" s="32">
        <v>1208811.51</v>
      </c>
      <c r="W67" s="32">
        <v>485150.77</v>
      </c>
      <c r="X67" s="32">
        <v>1477239.59</v>
      </c>
      <c r="Y67" s="32">
        <v>844843.12</v>
      </c>
      <c r="Z67" s="32">
        <v>1161270.32</v>
      </c>
      <c r="AA67" s="32">
        <v>2754567.1</v>
      </c>
      <c r="AB67" s="32">
        <v>1049254.67</v>
      </c>
      <c r="AC67" s="2">
        <v>1.27</v>
      </c>
      <c r="AD67" s="2">
        <v>1.27</v>
      </c>
      <c r="AE67" s="2">
        <v>1.27</v>
      </c>
      <c r="AF67" s="2">
        <v>1.27</v>
      </c>
      <c r="AG67" s="2">
        <v>1.27</v>
      </c>
      <c r="AH67" s="2">
        <v>1.27</v>
      </c>
      <c r="AI67" s="2">
        <v>2.74</v>
      </c>
      <c r="AJ67" s="2">
        <v>2.74</v>
      </c>
      <c r="AK67" s="2">
        <v>2.74</v>
      </c>
      <c r="AL67" s="2">
        <v>2.74</v>
      </c>
      <c r="AM67" s="2">
        <v>2.74</v>
      </c>
      <c r="AN67" s="2">
        <v>2.74</v>
      </c>
      <c r="AO67" s="33">
        <v>11374.66</v>
      </c>
      <c r="AP67" s="33">
        <v>10114.700000000001</v>
      </c>
      <c r="AQ67" s="33">
        <v>5237.1400000000003</v>
      </c>
      <c r="AR67" s="33">
        <v>10868.92</v>
      </c>
      <c r="AS67" s="33">
        <v>5356.99</v>
      </c>
      <c r="AT67" s="33">
        <v>15351.91</v>
      </c>
      <c r="AU67" s="33">
        <v>13293.13</v>
      </c>
      <c r="AV67" s="33">
        <v>40476.36</v>
      </c>
      <c r="AW67" s="33">
        <v>23148.7</v>
      </c>
      <c r="AX67" s="33">
        <v>31818.81</v>
      </c>
      <c r="AY67" s="33">
        <v>75475.14</v>
      </c>
      <c r="AZ67" s="33">
        <v>28749.58</v>
      </c>
      <c r="BA67" s="31">
        <f t="shared" si="27"/>
        <v>-358.26</v>
      </c>
      <c r="BB67" s="31">
        <f t="shared" si="27"/>
        <v>-318.57</v>
      </c>
      <c r="BC67" s="31">
        <f t="shared" si="27"/>
        <v>-164.95</v>
      </c>
      <c r="BD67" s="31">
        <f t="shared" si="24"/>
        <v>4963.76</v>
      </c>
      <c r="BE67" s="31">
        <f t="shared" si="24"/>
        <v>2446.5</v>
      </c>
      <c r="BF67" s="31">
        <f t="shared" si="24"/>
        <v>7011.11</v>
      </c>
      <c r="BG67" s="31">
        <f t="shared" si="24"/>
        <v>339.61</v>
      </c>
      <c r="BH67" s="31">
        <f t="shared" si="24"/>
        <v>1034.07</v>
      </c>
      <c r="BI67" s="31">
        <f t="shared" si="24"/>
        <v>591.39</v>
      </c>
      <c r="BJ67" s="31">
        <f t="shared" si="24"/>
        <v>-3483.81</v>
      </c>
      <c r="BK67" s="31">
        <f t="shared" si="24"/>
        <v>-8263.7000000000007</v>
      </c>
      <c r="BL67" s="31">
        <f t="shared" si="24"/>
        <v>-3147.76</v>
      </c>
      <c r="BM67" s="6">
        <f t="shared" ca="1" si="36"/>
        <v>5.7099999999999998E-2</v>
      </c>
      <c r="BN67" s="6">
        <f t="shared" ca="1" si="36"/>
        <v>5.7099999999999998E-2</v>
      </c>
      <c r="BO67" s="6">
        <f t="shared" ca="1" si="36"/>
        <v>5.7099999999999998E-2</v>
      </c>
      <c r="BP67" s="6">
        <f t="shared" ca="1" si="36"/>
        <v>5.7099999999999998E-2</v>
      </c>
      <c r="BQ67" s="6">
        <f t="shared" ca="1" si="36"/>
        <v>5.7099999999999998E-2</v>
      </c>
      <c r="BR67" s="6">
        <f t="shared" ca="1" si="36"/>
        <v>5.7099999999999998E-2</v>
      </c>
      <c r="BS67" s="6">
        <f t="shared" ca="1" si="36"/>
        <v>5.7099999999999998E-2</v>
      </c>
      <c r="BT67" s="6">
        <f t="shared" ca="1" si="36"/>
        <v>5.7099999999999998E-2</v>
      </c>
      <c r="BU67" s="6">
        <f t="shared" ca="1" si="36"/>
        <v>5.7099999999999998E-2</v>
      </c>
      <c r="BV67" s="6">
        <f t="shared" ca="1" si="36"/>
        <v>5.7099999999999998E-2</v>
      </c>
      <c r="BW67" s="6">
        <f t="shared" ca="1" si="36"/>
        <v>5.7099999999999998E-2</v>
      </c>
      <c r="BX67" s="6">
        <f t="shared" ca="1" si="36"/>
        <v>5.7099999999999998E-2</v>
      </c>
      <c r="BY67" s="31">
        <f t="shared" ca="1" si="32"/>
        <v>51141.17</v>
      </c>
      <c r="BZ67" s="31">
        <f t="shared" ca="1" si="32"/>
        <v>45476.32</v>
      </c>
      <c r="CA67" s="31">
        <f t="shared" ca="1" si="32"/>
        <v>23546.5</v>
      </c>
      <c r="CB67" s="31">
        <f t="shared" ca="1" si="32"/>
        <v>48867.35</v>
      </c>
      <c r="CC67" s="31">
        <f t="shared" ca="1" si="32"/>
        <v>24085.38</v>
      </c>
      <c r="CD67" s="31">
        <f t="shared" ca="1" si="32"/>
        <v>69023.14</v>
      </c>
      <c r="CE67" s="31">
        <f t="shared" ca="1" si="31"/>
        <v>27702.11</v>
      </c>
      <c r="CF67" s="31">
        <f t="shared" ca="1" si="31"/>
        <v>84350.38</v>
      </c>
      <c r="CG67" s="31">
        <f t="shared" ca="1" si="31"/>
        <v>48240.54</v>
      </c>
      <c r="CH67" s="31">
        <f t="shared" ca="1" si="31"/>
        <v>66308.539999999994</v>
      </c>
      <c r="CI67" s="31">
        <f t="shared" ca="1" si="31"/>
        <v>157285.78</v>
      </c>
      <c r="CJ67" s="31">
        <f t="shared" ca="1" si="31"/>
        <v>59912.44</v>
      </c>
      <c r="CK67" s="32">
        <f t="shared" ca="1" si="28"/>
        <v>1433.03</v>
      </c>
      <c r="CL67" s="32">
        <f t="shared" ca="1" si="28"/>
        <v>1274.29</v>
      </c>
      <c r="CM67" s="32">
        <f t="shared" ca="1" si="28"/>
        <v>659.8</v>
      </c>
      <c r="CN67" s="32">
        <f t="shared" ca="1" si="26"/>
        <v>1369.31</v>
      </c>
      <c r="CO67" s="32">
        <f t="shared" ca="1" si="26"/>
        <v>674.9</v>
      </c>
      <c r="CP67" s="32">
        <f t="shared" ca="1" si="26"/>
        <v>1934.1</v>
      </c>
      <c r="CQ67" s="32">
        <f t="shared" ca="1" si="26"/>
        <v>776.24</v>
      </c>
      <c r="CR67" s="32">
        <f t="shared" ca="1" si="26"/>
        <v>2363.58</v>
      </c>
      <c r="CS67" s="32">
        <f t="shared" ca="1" si="26"/>
        <v>1351.75</v>
      </c>
      <c r="CT67" s="32">
        <f t="shared" ca="1" si="26"/>
        <v>1858.03</v>
      </c>
      <c r="CU67" s="32">
        <f t="shared" ca="1" si="26"/>
        <v>4407.3100000000004</v>
      </c>
      <c r="CV67" s="32">
        <f t="shared" ca="1" si="26"/>
        <v>1678.81</v>
      </c>
      <c r="CW67" s="31">
        <f t="shared" ca="1" si="30"/>
        <v>41557.799999999996</v>
      </c>
      <c r="CX67" s="31">
        <f t="shared" ca="1" si="30"/>
        <v>36954.480000000003</v>
      </c>
      <c r="CY67" s="31">
        <f t="shared" ca="1" si="30"/>
        <v>19134.11</v>
      </c>
      <c r="CZ67" s="31">
        <f t="shared" ca="1" si="29"/>
        <v>34403.979999999996</v>
      </c>
      <c r="DA67" s="31">
        <f t="shared" ca="1" si="29"/>
        <v>16956.79</v>
      </c>
      <c r="DB67" s="31">
        <f t="shared" ca="1" si="29"/>
        <v>48594.22</v>
      </c>
      <c r="DC67" s="31">
        <f t="shared" ca="1" si="29"/>
        <v>14845.610000000002</v>
      </c>
      <c r="DD67" s="31">
        <f t="shared" ca="1" si="29"/>
        <v>45203.530000000006</v>
      </c>
      <c r="DE67" s="31">
        <f t="shared" ca="1" si="29"/>
        <v>25852.2</v>
      </c>
      <c r="DF67" s="31">
        <f t="shared" ca="1" si="29"/>
        <v>39831.569999999992</v>
      </c>
      <c r="DG67" s="31">
        <f t="shared" ca="1" si="29"/>
        <v>94481.65</v>
      </c>
      <c r="DH67" s="31">
        <f t="shared" ca="1" si="29"/>
        <v>35989.43</v>
      </c>
      <c r="DI67" s="32">
        <f t="shared" ca="1" si="37"/>
        <v>2077.89</v>
      </c>
      <c r="DJ67" s="32">
        <f t="shared" ca="1" si="37"/>
        <v>1847.72</v>
      </c>
      <c r="DK67" s="32">
        <f t="shared" ca="1" si="37"/>
        <v>956.71</v>
      </c>
      <c r="DL67" s="32">
        <f t="shared" ca="1" si="33"/>
        <v>1720.2</v>
      </c>
      <c r="DM67" s="32">
        <f t="shared" ca="1" si="33"/>
        <v>847.84</v>
      </c>
      <c r="DN67" s="32">
        <f t="shared" ca="1" si="33"/>
        <v>2429.71</v>
      </c>
      <c r="DO67" s="32">
        <f t="shared" ca="1" si="33"/>
        <v>742.28</v>
      </c>
      <c r="DP67" s="32">
        <f t="shared" ca="1" si="33"/>
        <v>2260.1799999999998</v>
      </c>
      <c r="DQ67" s="32">
        <f t="shared" ca="1" si="33"/>
        <v>1292.6099999999999</v>
      </c>
      <c r="DR67" s="32">
        <f t="shared" ca="1" si="33"/>
        <v>1991.58</v>
      </c>
      <c r="DS67" s="32">
        <f t="shared" ca="1" si="33"/>
        <v>4724.08</v>
      </c>
      <c r="DT67" s="32">
        <f t="shared" ca="1" si="33"/>
        <v>1799.47</v>
      </c>
      <c r="DU67" s="31">
        <f t="shared" ca="1" si="38"/>
        <v>11316.49</v>
      </c>
      <c r="DV67" s="31">
        <f t="shared" ca="1" si="38"/>
        <v>9976.66</v>
      </c>
      <c r="DW67" s="31">
        <f t="shared" ca="1" si="38"/>
        <v>5125.3</v>
      </c>
      <c r="DX67" s="31">
        <f t="shared" ca="1" si="34"/>
        <v>9135.16</v>
      </c>
      <c r="DY67" s="31">
        <f t="shared" ca="1" si="34"/>
        <v>4464.1499999999996</v>
      </c>
      <c r="DZ67" s="31">
        <f t="shared" ca="1" si="34"/>
        <v>12679.71</v>
      </c>
      <c r="EA67" s="31">
        <f t="shared" ca="1" si="34"/>
        <v>3840.12</v>
      </c>
      <c r="EB67" s="31">
        <f t="shared" ca="1" si="34"/>
        <v>11587.23</v>
      </c>
      <c r="EC67" s="31">
        <f t="shared" ca="1" si="34"/>
        <v>6566.43</v>
      </c>
      <c r="ED67" s="31">
        <f t="shared" ca="1" si="34"/>
        <v>10027.15</v>
      </c>
      <c r="EE67" s="31">
        <f t="shared" ca="1" si="34"/>
        <v>23564.01</v>
      </c>
      <c r="EF67" s="31">
        <f t="shared" ca="1" si="34"/>
        <v>8894.5300000000007</v>
      </c>
      <c r="EG67" s="32">
        <f t="shared" ca="1" si="39"/>
        <v>54952.179999999993</v>
      </c>
      <c r="EH67" s="32">
        <f t="shared" ca="1" si="39"/>
        <v>48778.86</v>
      </c>
      <c r="EI67" s="32">
        <f t="shared" ca="1" si="39"/>
        <v>25216.12</v>
      </c>
      <c r="EJ67" s="32">
        <f t="shared" ca="1" si="35"/>
        <v>45259.34</v>
      </c>
      <c r="EK67" s="32">
        <f t="shared" ca="1" si="35"/>
        <v>22268.78</v>
      </c>
      <c r="EL67" s="32">
        <f t="shared" ca="1" si="35"/>
        <v>63703.64</v>
      </c>
      <c r="EM67" s="32">
        <f t="shared" ca="1" si="35"/>
        <v>19428.010000000002</v>
      </c>
      <c r="EN67" s="32">
        <f t="shared" ca="1" si="35"/>
        <v>59050.94</v>
      </c>
      <c r="EO67" s="32">
        <f t="shared" ca="1" si="35"/>
        <v>33711.240000000005</v>
      </c>
      <c r="EP67" s="32">
        <f t="shared" ca="1" si="35"/>
        <v>51850.299999999996</v>
      </c>
      <c r="EQ67" s="32">
        <f t="shared" ca="1" si="35"/>
        <v>122769.73999999999</v>
      </c>
      <c r="ER67" s="32">
        <f t="shared" ca="1" si="35"/>
        <v>46683.43</v>
      </c>
    </row>
    <row r="68" spans="1:148" x14ac:dyDescent="0.25">
      <c r="A68" t="s">
        <v>461</v>
      </c>
      <c r="B68" s="1" t="s">
        <v>92</v>
      </c>
      <c r="C68" t="str">
        <f t="shared" ca="1" si="1"/>
        <v>HRM</v>
      </c>
      <c r="D68" t="str">
        <f t="shared" ca="1" si="2"/>
        <v>H. R. Milner</v>
      </c>
      <c r="E68" s="51">
        <v>78172.707804000005</v>
      </c>
      <c r="F68" s="51">
        <v>54858.559331999997</v>
      </c>
      <c r="G68" s="51">
        <v>79572.312623999998</v>
      </c>
      <c r="H68" s="51">
        <v>59902.713016000002</v>
      </c>
      <c r="I68" s="51">
        <v>47383.148462999998</v>
      </c>
      <c r="J68" s="51">
        <v>10409.051665000001</v>
      </c>
      <c r="K68" s="51">
        <v>62141.780006000001</v>
      </c>
      <c r="L68" s="51">
        <v>87987.671010000005</v>
      </c>
      <c r="M68" s="51">
        <v>79766.467883000005</v>
      </c>
      <c r="N68" s="51">
        <v>55366.077221</v>
      </c>
      <c r="O68" s="51">
        <v>82378.332198000004</v>
      </c>
      <c r="P68" s="51">
        <v>69356.681150999997</v>
      </c>
      <c r="Q68" s="32">
        <v>7048690.5899999999</v>
      </c>
      <c r="R68" s="32">
        <v>6787797.7400000002</v>
      </c>
      <c r="S68" s="32">
        <v>4302863</v>
      </c>
      <c r="T68" s="32">
        <v>4103421.46</v>
      </c>
      <c r="U68" s="32">
        <v>1312372.05</v>
      </c>
      <c r="V68" s="32">
        <v>775986.34</v>
      </c>
      <c r="W68" s="32">
        <v>3730817.24</v>
      </c>
      <c r="X68" s="32">
        <v>13011753.369999999</v>
      </c>
      <c r="Y68" s="32">
        <v>9267750.0500000007</v>
      </c>
      <c r="Z68" s="32">
        <v>5863458.1600000001</v>
      </c>
      <c r="AA68" s="32">
        <v>10545020.810000001</v>
      </c>
      <c r="AB68" s="32">
        <v>4022528.38</v>
      </c>
      <c r="AC68" s="2">
        <v>1.92</v>
      </c>
      <c r="AD68" s="2">
        <v>1.92</v>
      </c>
      <c r="AE68" s="2">
        <v>1.92</v>
      </c>
      <c r="AF68" s="2">
        <v>1.92</v>
      </c>
      <c r="AG68" s="2">
        <v>1.92</v>
      </c>
      <c r="AH68" s="2">
        <v>1.92</v>
      </c>
      <c r="AI68" s="2">
        <v>2.99</v>
      </c>
      <c r="AJ68" s="2">
        <v>2.99</v>
      </c>
      <c r="AK68" s="2">
        <v>2.99</v>
      </c>
      <c r="AL68" s="2">
        <v>2.99</v>
      </c>
      <c r="AM68" s="2">
        <v>2.99</v>
      </c>
      <c r="AN68" s="2">
        <v>2.99</v>
      </c>
      <c r="AO68" s="33">
        <v>135334.85999999999</v>
      </c>
      <c r="AP68" s="33">
        <v>130325.72</v>
      </c>
      <c r="AQ68" s="33">
        <v>82614.97</v>
      </c>
      <c r="AR68" s="33">
        <v>78785.69</v>
      </c>
      <c r="AS68" s="33">
        <v>25197.54</v>
      </c>
      <c r="AT68" s="33">
        <v>14898.94</v>
      </c>
      <c r="AU68" s="33">
        <v>111551.44</v>
      </c>
      <c r="AV68" s="33">
        <v>389051.43</v>
      </c>
      <c r="AW68" s="33">
        <v>277105.73</v>
      </c>
      <c r="AX68" s="33">
        <v>175317.4</v>
      </c>
      <c r="AY68" s="33">
        <v>315296.12</v>
      </c>
      <c r="AZ68" s="33">
        <v>120273.60000000001</v>
      </c>
      <c r="BA68" s="31">
        <f t="shared" si="27"/>
        <v>-2819.48</v>
      </c>
      <c r="BB68" s="31">
        <f t="shared" si="27"/>
        <v>-2715.12</v>
      </c>
      <c r="BC68" s="31">
        <f t="shared" si="27"/>
        <v>-1721.15</v>
      </c>
      <c r="BD68" s="31">
        <f t="shared" si="24"/>
        <v>23799.84</v>
      </c>
      <c r="BE68" s="31">
        <f t="shared" si="24"/>
        <v>7611.76</v>
      </c>
      <c r="BF68" s="31">
        <f t="shared" si="24"/>
        <v>4500.72</v>
      </c>
      <c r="BG68" s="31">
        <f t="shared" si="24"/>
        <v>2611.5700000000002</v>
      </c>
      <c r="BH68" s="31">
        <f t="shared" si="24"/>
        <v>9108.23</v>
      </c>
      <c r="BI68" s="31">
        <f t="shared" si="24"/>
        <v>6487.43</v>
      </c>
      <c r="BJ68" s="31">
        <f t="shared" si="24"/>
        <v>-17590.37</v>
      </c>
      <c r="BK68" s="31">
        <f t="shared" si="24"/>
        <v>-31635.06</v>
      </c>
      <c r="BL68" s="31">
        <f t="shared" si="24"/>
        <v>-12067.59</v>
      </c>
      <c r="BM68" s="6">
        <f t="shared" ca="1" si="36"/>
        <v>-8.9300000000000004E-2</v>
      </c>
      <c r="BN68" s="6">
        <f t="shared" ca="1" si="36"/>
        <v>-8.9300000000000004E-2</v>
      </c>
      <c r="BO68" s="6">
        <f t="shared" ca="1" si="36"/>
        <v>-8.9300000000000004E-2</v>
      </c>
      <c r="BP68" s="6">
        <f t="shared" ca="1" si="36"/>
        <v>-8.9300000000000004E-2</v>
      </c>
      <c r="BQ68" s="6">
        <f t="shared" ca="1" si="36"/>
        <v>-8.9300000000000004E-2</v>
      </c>
      <c r="BR68" s="6">
        <f t="shared" ca="1" si="36"/>
        <v>-8.9300000000000004E-2</v>
      </c>
      <c r="BS68" s="6">
        <f t="shared" ca="1" si="36"/>
        <v>-8.9300000000000004E-2</v>
      </c>
      <c r="BT68" s="6">
        <f t="shared" ca="1" si="36"/>
        <v>-8.9300000000000004E-2</v>
      </c>
      <c r="BU68" s="6">
        <f t="shared" ca="1" si="36"/>
        <v>-8.9300000000000004E-2</v>
      </c>
      <c r="BV68" s="6">
        <f t="shared" ca="1" si="36"/>
        <v>-8.9300000000000004E-2</v>
      </c>
      <c r="BW68" s="6">
        <f t="shared" ca="1" si="36"/>
        <v>-8.9300000000000004E-2</v>
      </c>
      <c r="BX68" s="6">
        <f t="shared" ca="1" si="36"/>
        <v>-8.9300000000000004E-2</v>
      </c>
      <c r="BY68" s="31">
        <f t="shared" ca="1" si="32"/>
        <v>-629448.06999999995</v>
      </c>
      <c r="BZ68" s="31">
        <f t="shared" ca="1" si="32"/>
        <v>-606150.34</v>
      </c>
      <c r="CA68" s="31">
        <f t="shared" ca="1" si="32"/>
        <v>-384245.67</v>
      </c>
      <c r="CB68" s="31">
        <f t="shared" ca="1" si="32"/>
        <v>-366435.54</v>
      </c>
      <c r="CC68" s="31">
        <f t="shared" ca="1" si="32"/>
        <v>-117194.82</v>
      </c>
      <c r="CD68" s="31">
        <f t="shared" ca="1" si="32"/>
        <v>-69295.58</v>
      </c>
      <c r="CE68" s="31">
        <f t="shared" ca="1" si="31"/>
        <v>-333161.98</v>
      </c>
      <c r="CF68" s="31">
        <f t="shared" ca="1" si="31"/>
        <v>-1161949.58</v>
      </c>
      <c r="CG68" s="31">
        <f t="shared" ca="1" si="31"/>
        <v>-827610.08</v>
      </c>
      <c r="CH68" s="31">
        <f t="shared" ca="1" si="31"/>
        <v>-523606.81</v>
      </c>
      <c r="CI68" s="31">
        <f t="shared" ca="1" si="31"/>
        <v>-941670.36</v>
      </c>
      <c r="CJ68" s="31">
        <f t="shared" ca="1" si="31"/>
        <v>-359211.78</v>
      </c>
      <c r="CK68" s="32">
        <f t="shared" ca="1" si="28"/>
        <v>11277.9</v>
      </c>
      <c r="CL68" s="32">
        <f t="shared" ca="1" si="28"/>
        <v>10860.48</v>
      </c>
      <c r="CM68" s="32">
        <f t="shared" ca="1" si="28"/>
        <v>6884.58</v>
      </c>
      <c r="CN68" s="32">
        <f t="shared" ca="1" si="26"/>
        <v>6565.47</v>
      </c>
      <c r="CO68" s="32">
        <f t="shared" ca="1" si="26"/>
        <v>2099.8000000000002</v>
      </c>
      <c r="CP68" s="32">
        <f t="shared" ca="1" si="26"/>
        <v>1241.58</v>
      </c>
      <c r="CQ68" s="32">
        <f t="shared" ca="1" si="26"/>
        <v>5969.31</v>
      </c>
      <c r="CR68" s="32">
        <f t="shared" ca="1" si="26"/>
        <v>20818.810000000001</v>
      </c>
      <c r="CS68" s="32">
        <f t="shared" ca="1" si="26"/>
        <v>14828.4</v>
      </c>
      <c r="CT68" s="32">
        <f t="shared" ca="1" si="26"/>
        <v>9381.5300000000007</v>
      </c>
      <c r="CU68" s="32">
        <f t="shared" ca="1" si="26"/>
        <v>16872.03</v>
      </c>
      <c r="CV68" s="32">
        <f t="shared" ca="1" si="26"/>
        <v>6436.05</v>
      </c>
      <c r="CW68" s="31">
        <f t="shared" ca="1" si="30"/>
        <v>-750685.54999999993</v>
      </c>
      <c r="CX68" s="31">
        <f t="shared" ca="1" si="30"/>
        <v>-722900.46</v>
      </c>
      <c r="CY68" s="31">
        <f t="shared" ca="1" si="30"/>
        <v>-458254.90999999992</v>
      </c>
      <c r="CZ68" s="31">
        <f t="shared" ca="1" si="29"/>
        <v>-462455.60000000003</v>
      </c>
      <c r="DA68" s="31">
        <f t="shared" ca="1" si="29"/>
        <v>-147904.32000000001</v>
      </c>
      <c r="DB68" s="31">
        <f t="shared" ca="1" si="29"/>
        <v>-87453.66</v>
      </c>
      <c r="DC68" s="31">
        <f t="shared" ca="1" si="29"/>
        <v>-441355.68</v>
      </c>
      <c r="DD68" s="31">
        <f t="shared" ca="1" si="29"/>
        <v>-1539290.43</v>
      </c>
      <c r="DE68" s="31">
        <f t="shared" ca="1" si="29"/>
        <v>-1096374.8399999999</v>
      </c>
      <c r="DF68" s="31">
        <f t="shared" ca="1" si="29"/>
        <v>-671952.30999999994</v>
      </c>
      <c r="DG68" s="31">
        <f t="shared" ca="1" si="29"/>
        <v>-1208459.3899999999</v>
      </c>
      <c r="DH68" s="31">
        <f t="shared" ca="1" si="29"/>
        <v>-460981.74000000005</v>
      </c>
      <c r="DI68" s="32">
        <f t="shared" ca="1" si="37"/>
        <v>-37534.28</v>
      </c>
      <c r="DJ68" s="32">
        <f t="shared" ca="1" si="37"/>
        <v>-36145.019999999997</v>
      </c>
      <c r="DK68" s="32">
        <f t="shared" ca="1" si="37"/>
        <v>-22912.75</v>
      </c>
      <c r="DL68" s="32">
        <f t="shared" ca="1" si="33"/>
        <v>-23122.78</v>
      </c>
      <c r="DM68" s="32">
        <f t="shared" ca="1" si="33"/>
        <v>-7395.22</v>
      </c>
      <c r="DN68" s="32">
        <f t="shared" ca="1" si="33"/>
        <v>-4372.68</v>
      </c>
      <c r="DO68" s="32">
        <f t="shared" ca="1" si="33"/>
        <v>-22067.78</v>
      </c>
      <c r="DP68" s="32">
        <f t="shared" ca="1" si="33"/>
        <v>-76964.52</v>
      </c>
      <c r="DQ68" s="32">
        <f t="shared" ca="1" si="33"/>
        <v>-54818.74</v>
      </c>
      <c r="DR68" s="32">
        <f t="shared" ca="1" si="33"/>
        <v>-33597.620000000003</v>
      </c>
      <c r="DS68" s="32">
        <f t="shared" ca="1" si="33"/>
        <v>-60422.97</v>
      </c>
      <c r="DT68" s="32">
        <f t="shared" ca="1" si="33"/>
        <v>-23049.09</v>
      </c>
      <c r="DU68" s="31">
        <f t="shared" ca="1" si="38"/>
        <v>-204417.06</v>
      </c>
      <c r="DV68" s="31">
        <f t="shared" ca="1" si="38"/>
        <v>-195162.56</v>
      </c>
      <c r="DW68" s="31">
        <f t="shared" ca="1" si="38"/>
        <v>-122749.06</v>
      </c>
      <c r="DX68" s="31">
        <f t="shared" ca="1" si="34"/>
        <v>-122794.15</v>
      </c>
      <c r="DY68" s="31">
        <f t="shared" ca="1" si="34"/>
        <v>-38938.19</v>
      </c>
      <c r="DZ68" s="31">
        <f t="shared" ca="1" si="34"/>
        <v>-22819.32</v>
      </c>
      <c r="EA68" s="31">
        <f t="shared" ca="1" si="34"/>
        <v>-114165.56</v>
      </c>
      <c r="EB68" s="31">
        <f t="shared" ca="1" si="34"/>
        <v>-394573.35</v>
      </c>
      <c r="EC68" s="31">
        <f t="shared" ca="1" si="34"/>
        <v>-278478.06</v>
      </c>
      <c r="ED68" s="31">
        <f t="shared" ca="1" si="34"/>
        <v>-169156.39</v>
      </c>
      <c r="EE68" s="31">
        <f t="shared" ca="1" si="34"/>
        <v>-301393.46999999997</v>
      </c>
      <c r="EF68" s="31">
        <f t="shared" ca="1" si="34"/>
        <v>-113928.31</v>
      </c>
      <c r="EG68" s="32">
        <f t="shared" ca="1" si="39"/>
        <v>-992636.8899999999</v>
      </c>
      <c r="EH68" s="32">
        <f t="shared" ca="1" si="39"/>
        <v>-954208.04</v>
      </c>
      <c r="EI68" s="32">
        <f t="shared" ca="1" si="39"/>
        <v>-603916.72</v>
      </c>
      <c r="EJ68" s="32">
        <f t="shared" ca="1" si="35"/>
        <v>-608372.53</v>
      </c>
      <c r="EK68" s="32">
        <f t="shared" ca="1" si="35"/>
        <v>-194237.73</v>
      </c>
      <c r="EL68" s="32">
        <f t="shared" ca="1" si="35"/>
        <v>-114645.66</v>
      </c>
      <c r="EM68" s="32">
        <f t="shared" ca="1" si="35"/>
        <v>-577589.02</v>
      </c>
      <c r="EN68" s="32">
        <f t="shared" ca="1" si="35"/>
        <v>-2010828.2999999998</v>
      </c>
      <c r="EO68" s="32">
        <f t="shared" ca="1" si="35"/>
        <v>-1429671.64</v>
      </c>
      <c r="EP68" s="32">
        <f t="shared" ca="1" si="35"/>
        <v>-874706.32</v>
      </c>
      <c r="EQ68" s="32">
        <f t="shared" ca="1" si="35"/>
        <v>-1570275.8299999998</v>
      </c>
      <c r="ER68" s="32">
        <f t="shared" ca="1" si="35"/>
        <v>-597959.14000000013</v>
      </c>
    </row>
    <row r="69" spans="1:148" x14ac:dyDescent="0.25">
      <c r="A69" t="s">
        <v>444</v>
      </c>
      <c r="B69" s="1" t="s">
        <v>128</v>
      </c>
      <c r="C69" t="str">
        <f t="shared" ref="C69:C132" ca="1" si="40">VLOOKUP($B69,LocationLookup,2,FALSE)</f>
        <v>HSH</v>
      </c>
      <c r="D69" t="str">
        <f t="shared" ref="D69:D132" ca="1" si="41">VLOOKUP($C69,LossFactorLookup,2,FALSE)</f>
        <v>Horseshoe Hydro Facility</v>
      </c>
      <c r="E69" s="51">
        <v>6363.1948795999997</v>
      </c>
      <c r="F69" s="51">
        <v>5619.8106513000002</v>
      </c>
      <c r="G69" s="51">
        <v>6320.3392770999999</v>
      </c>
      <c r="H69" s="51">
        <v>4765.8807692999999</v>
      </c>
      <c r="I69" s="51">
        <v>6611.9767628</v>
      </c>
      <c r="J69" s="51">
        <v>10110.333429</v>
      </c>
      <c r="K69" s="51">
        <v>10501.2162838</v>
      </c>
      <c r="L69" s="51">
        <v>10616.519388299999</v>
      </c>
      <c r="M69" s="51">
        <v>8364.4847193000005</v>
      </c>
      <c r="N69" s="51">
        <v>6597.4026322999998</v>
      </c>
      <c r="O69" s="51">
        <v>5074.2553312999999</v>
      </c>
      <c r="P69" s="51">
        <v>5544.2447523000001</v>
      </c>
      <c r="Q69" s="32">
        <v>545801.56999999995</v>
      </c>
      <c r="R69" s="32">
        <v>777351.42</v>
      </c>
      <c r="S69" s="32">
        <v>316204.34999999998</v>
      </c>
      <c r="T69" s="32">
        <v>293472.77</v>
      </c>
      <c r="U69" s="32">
        <v>237168.97</v>
      </c>
      <c r="V69" s="32">
        <v>717209.85</v>
      </c>
      <c r="W69" s="32">
        <v>643775.38</v>
      </c>
      <c r="X69" s="32">
        <v>1360080.83</v>
      </c>
      <c r="Y69" s="32">
        <v>896439.18</v>
      </c>
      <c r="Z69" s="32">
        <v>530281.26</v>
      </c>
      <c r="AA69" s="32">
        <v>541122.11</v>
      </c>
      <c r="AB69" s="32">
        <v>315437.96999999997</v>
      </c>
      <c r="AC69" s="2">
        <v>-1.67</v>
      </c>
      <c r="AD69" s="2">
        <v>-1.67</v>
      </c>
      <c r="AE69" s="2">
        <v>-1.67</v>
      </c>
      <c r="AF69" s="2">
        <v>-1.67</v>
      </c>
      <c r="AG69" s="2">
        <v>-1.67</v>
      </c>
      <c r="AH69" s="2">
        <v>-1.67</v>
      </c>
      <c r="AI69" s="2">
        <v>-0.26</v>
      </c>
      <c r="AJ69" s="2">
        <v>-0.26</v>
      </c>
      <c r="AK69" s="2">
        <v>-0.26</v>
      </c>
      <c r="AL69" s="2">
        <v>-0.26</v>
      </c>
      <c r="AM69" s="2">
        <v>-0.26</v>
      </c>
      <c r="AN69" s="2">
        <v>-0.26</v>
      </c>
      <c r="AO69" s="33">
        <v>-9114.89</v>
      </c>
      <c r="AP69" s="33">
        <v>-12981.77</v>
      </c>
      <c r="AQ69" s="33">
        <v>-5280.61</v>
      </c>
      <c r="AR69" s="33">
        <v>-4901</v>
      </c>
      <c r="AS69" s="33">
        <v>-3960.72</v>
      </c>
      <c r="AT69" s="33">
        <v>-11977.4</v>
      </c>
      <c r="AU69" s="33">
        <v>-1673.82</v>
      </c>
      <c r="AV69" s="33">
        <v>-3536.21</v>
      </c>
      <c r="AW69" s="33">
        <v>-2330.7399999999998</v>
      </c>
      <c r="AX69" s="33">
        <v>-1378.73</v>
      </c>
      <c r="AY69" s="33">
        <v>-1406.92</v>
      </c>
      <c r="AZ69" s="33">
        <v>-820.14</v>
      </c>
      <c r="BA69" s="31">
        <f t="shared" si="27"/>
        <v>-218.32</v>
      </c>
      <c r="BB69" s="31">
        <f t="shared" si="27"/>
        <v>-310.94</v>
      </c>
      <c r="BC69" s="31">
        <f t="shared" si="27"/>
        <v>-126.48</v>
      </c>
      <c r="BD69" s="31">
        <f t="shared" si="24"/>
        <v>1702.14</v>
      </c>
      <c r="BE69" s="31">
        <f t="shared" si="24"/>
        <v>1375.58</v>
      </c>
      <c r="BF69" s="31">
        <f t="shared" si="24"/>
        <v>4159.82</v>
      </c>
      <c r="BG69" s="31">
        <f t="shared" si="24"/>
        <v>450.64</v>
      </c>
      <c r="BH69" s="31">
        <f t="shared" si="24"/>
        <v>952.06</v>
      </c>
      <c r="BI69" s="31">
        <f t="shared" si="24"/>
        <v>627.51</v>
      </c>
      <c r="BJ69" s="31">
        <f t="shared" si="24"/>
        <v>-1590.84</v>
      </c>
      <c r="BK69" s="31">
        <f t="shared" si="24"/>
        <v>-1623.37</v>
      </c>
      <c r="BL69" s="31">
        <f t="shared" si="24"/>
        <v>-946.31</v>
      </c>
      <c r="BM69" s="6">
        <f t="shared" ca="1" si="36"/>
        <v>-1.14E-2</v>
      </c>
      <c r="BN69" s="6">
        <f t="shared" ca="1" si="36"/>
        <v>-1.14E-2</v>
      </c>
      <c r="BO69" s="6">
        <f t="shared" ca="1" si="36"/>
        <v>-1.14E-2</v>
      </c>
      <c r="BP69" s="6">
        <f t="shared" ca="1" si="36"/>
        <v>-1.14E-2</v>
      </c>
      <c r="BQ69" s="6">
        <f t="shared" ca="1" si="36"/>
        <v>-1.14E-2</v>
      </c>
      <c r="BR69" s="6">
        <f t="shared" ca="1" si="36"/>
        <v>-1.14E-2</v>
      </c>
      <c r="BS69" s="6">
        <f t="shared" ca="1" si="36"/>
        <v>-1.14E-2</v>
      </c>
      <c r="BT69" s="6">
        <f t="shared" ca="1" si="36"/>
        <v>-1.14E-2</v>
      </c>
      <c r="BU69" s="6">
        <f t="shared" ca="1" si="36"/>
        <v>-1.14E-2</v>
      </c>
      <c r="BV69" s="6">
        <f t="shared" ca="1" si="36"/>
        <v>-1.14E-2</v>
      </c>
      <c r="BW69" s="6">
        <f t="shared" ca="1" si="36"/>
        <v>-1.14E-2</v>
      </c>
      <c r="BX69" s="6">
        <f t="shared" ca="1" si="36"/>
        <v>-1.14E-2</v>
      </c>
      <c r="BY69" s="31">
        <f t="shared" ca="1" si="32"/>
        <v>-6222.14</v>
      </c>
      <c r="BZ69" s="31">
        <f t="shared" ca="1" si="32"/>
        <v>-8861.81</v>
      </c>
      <c r="CA69" s="31">
        <f t="shared" ca="1" si="32"/>
        <v>-3604.73</v>
      </c>
      <c r="CB69" s="31">
        <f t="shared" ca="1" si="32"/>
        <v>-3345.59</v>
      </c>
      <c r="CC69" s="31">
        <f t="shared" ca="1" si="32"/>
        <v>-2703.73</v>
      </c>
      <c r="CD69" s="31">
        <f t="shared" ca="1" si="32"/>
        <v>-8176.19</v>
      </c>
      <c r="CE69" s="31">
        <f t="shared" ca="1" si="31"/>
        <v>-7339.04</v>
      </c>
      <c r="CF69" s="31">
        <f t="shared" ca="1" si="31"/>
        <v>-15504.92</v>
      </c>
      <c r="CG69" s="31">
        <f t="shared" ca="1" si="31"/>
        <v>-10219.41</v>
      </c>
      <c r="CH69" s="31">
        <f t="shared" ca="1" si="31"/>
        <v>-6045.21</v>
      </c>
      <c r="CI69" s="31">
        <f t="shared" ca="1" si="31"/>
        <v>-6168.79</v>
      </c>
      <c r="CJ69" s="31">
        <f t="shared" ca="1" si="31"/>
        <v>-3595.99</v>
      </c>
      <c r="CK69" s="32">
        <f t="shared" ca="1" si="28"/>
        <v>873.28</v>
      </c>
      <c r="CL69" s="32">
        <f t="shared" ca="1" si="28"/>
        <v>1243.76</v>
      </c>
      <c r="CM69" s="32">
        <f t="shared" ca="1" si="28"/>
        <v>505.93</v>
      </c>
      <c r="CN69" s="32">
        <f t="shared" ca="1" si="26"/>
        <v>469.56</v>
      </c>
      <c r="CO69" s="32">
        <f t="shared" ca="1" si="26"/>
        <v>379.47</v>
      </c>
      <c r="CP69" s="32">
        <f t="shared" ca="1" si="26"/>
        <v>1147.54</v>
      </c>
      <c r="CQ69" s="32">
        <f t="shared" ca="1" si="26"/>
        <v>1030.04</v>
      </c>
      <c r="CR69" s="32">
        <f t="shared" ca="1" si="26"/>
        <v>2176.13</v>
      </c>
      <c r="CS69" s="32">
        <f t="shared" ca="1" si="26"/>
        <v>1434.3</v>
      </c>
      <c r="CT69" s="32">
        <f t="shared" ca="1" si="26"/>
        <v>848.45</v>
      </c>
      <c r="CU69" s="32">
        <f t="shared" ca="1" si="26"/>
        <v>865.8</v>
      </c>
      <c r="CV69" s="32">
        <f t="shared" ca="1" si="26"/>
        <v>504.7</v>
      </c>
      <c r="CW69" s="31">
        <f t="shared" ca="1" si="30"/>
        <v>3984.349999999999</v>
      </c>
      <c r="CX69" s="31">
        <f t="shared" ca="1" si="30"/>
        <v>5674.6600000000008</v>
      </c>
      <c r="CY69" s="31">
        <f t="shared" ca="1" si="30"/>
        <v>2308.2899999999995</v>
      </c>
      <c r="CZ69" s="31">
        <f t="shared" ca="1" si="29"/>
        <v>322.8299999999997</v>
      </c>
      <c r="DA69" s="31">
        <f t="shared" ca="1" si="29"/>
        <v>260.87999999999965</v>
      </c>
      <c r="DB69" s="31">
        <f t="shared" ca="1" si="29"/>
        <v>788.93000000000029</v>
      </c>
      <c r="DC69" s="31">
        <f t="shared" ca="1" si="29"/>
        <v>-5085.8200000000006</v>
      </c>
      <c r="DD69" s="31">
        <f t="shared" ca="1" si="29"/>
        <v>-10744.640000000001</v>
      </c>
      <c r="DE69" s="31">
        <f t="shared" ca="1" si="29"/>
        <v>-7081.880000000001</v>
      </c>
      <c r="DF69" s="31">
        <f t="shared" ca="1" si="29"/>
        <v>-2227.1900000000005</v>
      </c>
      <c r="DG69" s="31">
        <f t="shared" ca="1" si="29"/>
        <v>-2272.6999999999998</v>
      </c>
      <c r="DH69" s="31">
        <f t="shared" ca="1" si="29"/>
        <v>-1324.8400000000001</v>
      </c>
      <c r="DI69" s="32">
        <f t="shared" ca="1" si="37"/>
        <v>199.22</v>
      </c>
      <c r="DJ69" s="32">
        <f t="shared" ca="1" si="37"/>
        <v>283.73</v>
      </c>
      <c r="DK69" s="32">
        <f t="shared" ca="1" si="37"/>
        <v>115.41</v>
      </c>
      <c r="DL69" s="32">
        <f t="shared" ca="1" si="33"/>
        <v>16.14</v>
      </c>
      <c r="DM69" s="32">
        <f t="shared" ca="1" si="33"/>
        <v>13.04</v>
      </c>
      <c r="DN69" s="32">
        <f t="shared" ca="1" si="33"/>
        <v>39.450000000000003</v>
      </c>
      <c r="DO69" s="32">
        <f t="shared" ca="1" si="33"/>
        <v>-254.29</v>
      </c>
      <c r="DP69" s="32">
        <f t="shared" ca="1" si="33"/>
        <v>-537.23</v>
      </c>
      <c r="DQ69" s="32">
        <f t="shared" ca="1" si="33"/>
        <v>-354.09</v>
      </c>
      <c r="DR69" s="32">
        <f t="shared" ca="1" si="33"/>
        <v>-111.36</v>
      </c>
      <c r="DS69" s="32">
        <f t="shared" ca="1" si="33"/>
        <v>-113.64</v>
      </c>
      <c r="DT69" s="32">
        <f t="shared" ca="1" si="33"/>
        <v>-66.239999999999995</v>
      </c>
      <c r="DU69" s="31">
        <f t="shared" ca="1" si="38"/>
        <v>1084.97</v>
      </c>
      <c r="DV69" s="31">
        <f t="shared" ca="1" si="38"/>
        <v>1532</v>
      </c>
      <c r="DW69" s="31">
        <f t="shared" ca="1" si="38"/>
        <v>618.29999999999995</v>
      </c>
      <c r="DX69" s="31">
        <f t="shared" ca="1" si="34"/>
        <v>85.72</v>
      </c>
      <c r="DY69" s="31">
        <f t="shared" ca="1" si="34"/>
        <v>68.680000000000007</v>
      </c>
      <c r="DZ69" s="31">
        <f t="shared" ca="1" si="34"/>
        <v>205.86</v>
      </c>
      <c r="EA69" s="31">
        <f t="shared" ca="1" si="34"/>
        <v>-1315.55</v>
      </c>
      <c r="EB69" s="31">
        <f t="shared" ca="1" si="34"/>
        <v>-2754.22</v>
      </c>
      <c r="EC69" s="31">
        <f t="shared" ca="1" si="34"/>
        <v>-1798.79</v>
      </c>
      <c r="ED69" s="31">
        <f t="shared" ca="1" si="34"/>
        <v>-560.66999999999996</v>
      </c>
      <c r="EE69" s="31">
        <f t="shared" ca="1" si="34"/>
        <v>-566.82000000000005</v>
      </c>
      <c r="EF69" s="31">
        <f t="shared" ca="1" si="34"/>
        <v>-327.42</v>
      </c>
      <c r="EG69" s="32">
        <f t="shared" ca="1" si="39"/>
        <v>5268.5399999999991</v>
      </c>
      <c r="EH69" s="32">
        <f t="shared" ca="1" si="39"/>
        <v>7490.3900000000012</v>
      </c>
      <c r="EI69" s="32">
        <f t="shared" ca="1" si="39"/>
        <v>3041.9999999999991</v>
      </c>
      <c r="EJ69" s="32">
        <f t="shared" ca="1" si="35"/>
        <v>424.68999999999971</v>
      </c>
      <c r="EK69" s="32">
        <f t="shared" ca="1" si="35"/>
        <v>342.59999999999968</v>
      </c>
      <c r="EL69" s="32">
        <f t="shared" ca="1" si="35"/>
        <v>1034.2400000000002</v>
      </c>
      <c r="EM69" s="32">
        <f t="shared" ca="1" si="35"/>
        <v>-6655.6600000000008</v>
      </c>
      <c r="EN69" s="32">
        <f t="shared" ca="1" si="35"/>
        <v>-14036.09</v>
      </c>
      <c r="EO69" s="32">
        <f t="shared" ca="1" si="35"/>
        <v>-9234.760000000002</v>
      </c>
      <c r="EP69" s="32">
        <f t="shared" ca="1" si="35"/>
        <v>-2899.2200000000007</v>
      </c>
      <c r="EQ69" s="32">
        <f t="shared" ca="1" si="35"/>
        <v>-2953.16</v>
      </c>
      <c r="ER69" s="32">
        <f t="shared" ca="1" si="35"/>
        <v>-1718.5000000000002</v>
      </c>
    </row>
    <row r="70" spans="1:148" x14ac:dyDescent="0.25">
      <c r="A70" t="s">
        <v>443</v>
      </c>
      <c r="B70" s="1" t="s">
        <v>161</v>
      </c>
      <c r="C70" t="str">
        <f t="shared" ca="1" si="40"/>
        <v>IEW1</v>
      </c>
      <c r="D70" t="str">
        <f t="shared" ca="1" si="41"/>
        <v>Summerview 1 Wind Facility</v>
      </c>
      <c r="E70" s="51">
        <v>18597.024399999998</v>
      </c>
      <c r="F70" s="51">
        <v>15535.5074</v>
      </c>
      <c r="G70" s="51">
        <v>13205.453600000001</v>
      </c>
      <c r="H70" s="51">
        <v>19083.863700000002</v>
      </c>
      <c r="I70" s="51">
        <v>12175.711600000001</v>
      </c>
      <c r="J70" s="51">
        <v>14252.655500000001</v>
      </c>
      <c r="K70" s="51">
        <v>12630.7138</v>
      </c>
      <c r="L70" s="51">
        <v>10277.127699999999</v>
      </c>
      <c r="M70" s="51">
        <v>13404.704599999999</v>
      </c>
      <c r="N70" s="51">
        <v>18086.2343</v>
      </c>
      <c r="O70" s="51">
        <v>26813.6201</v>
      </c>
      <c r="P70" s="51">
        <v>23706.077700000002</v>
      </c>
      <c r="Q70" s="32">
        <v>646046.71999999997</v>
      </c>
      <c r="R70" s="32">
        <v>657094.46</v>
      </c>
      <c r="S70" s="32">
        <v>367752.57</v>
      </c>
      <c r="T70" s="32">
        <v>769260.34</v>
      </c>
      <c r="U70" s="32">
        <v>282424.76</v>
      </c>
      <c r="V70" s="32">
        <v>1013615.91</v>
      </c>
      <c r="W70" s="32">
        <v>367657.08</v>
      </c>
      <c r="X70" s="32">
        <v>1390410.75</v>
      </c>
      <c r="Y70" s="32">
        <v>763603.99</v>
      </c>
      <c r="Z70" s="32">
        <v>667390.42000000004</v>
      </c>
      <c r="AA70" s="32">
        <v>2667681.85</v>
      </c>
      <c r="AB70" s="32">
        <v>828763.01</v>
      </c>
      <c r="AC70" s="2">
        <v>1.2</v>
      </c>
      <c r="AD70" s="2">
        <v>1.2</v>
      </c>
      <c r="AE70" s="2">
        <v>1.2</v>
      </c>
      <c r="AF70" s="2">
        <v>1.2</v>
      </c>
      <c r="AG70" s="2">
        <v>1.2</v>
      </c>
      <c r="AH70" s="2">
        <v>1.2</v>
      </c>
      <c r="AI70" s="2">
        <v>2.64</v>
      </c>
      <c r="AJ70" s="2">
        <v>2.64</v>
      </c>
      <c r="AK70" s="2">
        <v>2.64</v>
      </c>
      <c r="AL70" s="2">
        <v>2.64</v>
      </c>
      <c r="AM70" s="2">
        <v>2.64</v>
      </c>
      <c r="AN70" s="2">
        <v>2.64</v>
      </c>
      <c r="AO70" s="33">
        <v>7752.56</v>
      </c>
      <c r="AP70" s="33">
        <v>7885.13</v>
      </c>
      <c r="AQ70" s="33">
        <v>4413.03</v>
      </c>
      <c r="AR70" s="33">
        <v>9231.1200000000008</v>
      </c>
      <c r="AS70" s="33">
        <v>3389.1</v>
      </c>
      <c r="AT70" s="33">
        <v>12163.39</v>
      </c>
      <c r="AU70" s="33">
        <v>9706.15</v>
      </c>
      <c r="AV70" s="33">
        <v>36706.839999999997</v>
      </c>
      <c r="AW70" s="33">
        <v>20159.150000000001</v>
      </c>
      <c r="AX70" s="33">
        <v>17619.11</v>
      </c>
      <c r="AY70" s="33">
        <v>70426.8</v>
      </c>
      <c r="AZ70" s="33">
        <v>21879.34</v>
      </c>
      <c r="BA70" s="31">
        <f t="shared" si="27"/>
        <v>-258.42</v>
      </c>
      <c r="BB70" s="31">
        <f t="shared" si="27"/>
        <v>-262.83999999999997</v>
      </c>
      <c r="BC70" s="31">
        <f t="shared" si="27"/>
        <v>-147.1</v>
      </c>
      <c r="BD70" s="31">
        <f t="shared" si="24"/>
        <v>4461.71</v>
      </c>
      <c r="BE70" s="31">
        <f t="shared" si="24"/>
        <v>1638.06</v>
      </c>
      <c r="BF70" s="31">
        <f t="shared" si="24"/>
        <v>5878.97</v>
      </c>
      <c r="BG70" s="31">
        <f t="shared" ref="BG70:BL112" si="42">ROUND(W70*BG$3,2)</f>
        <v>257.36</v>
      </c>
      <c r="BH70" s="31">
        <f t="shared" si="42"/>
        <v>973.29</v>
      </c>
      <c r="BI70" s="31">
        <f t="shared" si="42"/>
        <v>534.52</v>
      </c>
      <c r="BJ70" s="31">
        <f t="shared" si="42"/>
        <v>-2002.17</v>
      </c>
      <c r="BK70" s="31">
        <f t="shared" si="42"/>
        <v>-8003.05</v>
      </c>
      <c r="BL70" s="31">
        <f t="shared" si="42"/>
        <v>-2486.29</v>
      </c>
      <c r="BM70" s="6">
        <f t="shared" ca="1" si="36"/>
        <v>6.6500000000000004E-2</v>
      </c>
      <c r="BN70" s="6">
        <f t="shared" ca="1" si="36"/>
        <v>6.6500000000000004E-2</v>
      </c>
      <c r="BO70" s="6">
        <f t="shared" ca="1" si="36"/>
        <v>6.6500000000000004E-2</v>
      </c>
      <c r="BP70" s="6">
        <f t="shared" ca="1" si="36"/>
        <v>6.6500000000000004E-2</v>
      </c>
      <c r="BQ70" s="6">
        <f t="shared" ca="1" si="36"/>
        <v>6.6500000000000004E-2</v>
      </c>
      <c r="BR70" s="6">
        <f t="shared" ca="1" si="36"/>
        <v>6.6500000000000004E-2</v>
      </c>
      <c r="BS70" s="6">
        <f t="shared" ca="1" si="36"/>
        <v>6.6500000000000004E-2</v>
      </c>
      <c r="BT70" s="6">
        <f t="shared" ca="1" si="36"/>
        <v>6.6500000000000004E-2</v>
      </c>
      <c r="BU70" s="6">
        <f t="shared" ca="1" si="36"/>
        <v>6.6500000000000004E-2</v>
      </c>
      <c r="BV70" s="6">
        <f t="shared" ca="1" si="36"/>
        <v>6.6500000000000004E-2</v>
      </c>
      <c r="BW70" s="6">
        <f t="shared" ca="1" si="36"/>
        <v>6.6500000000000004E-2</v>
      </c>
      <c r="BX70" s="6">
        <f t="shared" ca="1" si="36"/>
        <v>6.6500000000000004E-2</v>
      </c>
      <c r="BY70" s="31">
        <f t="shared" ca="1" si="32"/>
        <v>42962.11</v>
      </c>
      <c r="BZ70" s="31">
        <f t="shared" ca="1" si="32"/>
        <v>43696.78</v>
      </c>
      <c r="CA70" s="31">
        <f t="shared" ca="1" si="32"/>
        <v>24455.55</v>
      </c>
      <c r="CB70" s="31">
        <f t="shared" ca="1" si="32"/>
        <v>51155.81</v>
      </c>
      <c r="CC70" s="31">
        <f t="shared" ca="1" si="32"/>
        <v>18781.25</v>
      </c>
      <c r="CD70" s="31">
        <f t="shared" ca="1" si="32"/>
        <v>67405.460000000006</v>
      </c>
      <c r="CE70" s="31">
        <f t="shared" ca="1" si="31"/>
        <v>24449.200000000001</v>
      </c>
      <c r="CF70" s="31">
        <f t="shared" ca="1" si="31"/>
        <v>92462.31</v>
      </c>
      <c r="CG70" s="31">
        <f t="shared" ca="1" si="31"/>
        <v>50779.67</v>
      </c>
      <c r="CH70" s="31">
        <f t="shared" ca="1" si="31"/>
        <v>44381.46</v>
      </c>
      <c r="CI70" s="31">
        <f t="shared" ca="1" si="31"/>
        <v>177400.84</v>
      </c>
      <c r="CJ70" s="31">
        <f t="shared" ca="1" si="31"/>
        <v>55112.74</v>
      </c>
      <c r="CK70" s="32">
        <f t="shared" ca="1" si="28"/>
        <v>1033.67</v>
      </c>
      <c r="CL70" s="32">
        <f t="shared" ca="1" si="28"/>
        <v>1051.3499999999999</v>
      </c>
      <c r="CM70" s="32">
        <f t="shared" ca="1" si="28"/>
        <v>588.4</v>
      </c>
      <c r="CN70" s="32">
        <f t="shared" ca="1" si="26"/>
        <v>1230.82</v>
      </c>
      <c r="CO70" s="32">
        <f t="shared" ca="1" si="26"/>
        <v>451.88</v>
      </c>
      <c r="CP70" s="32">
        <f t="shared" ca="1" si="26"/>
        <v>1621.79</v>
      </c>
      <c r="CQ70" s="32">
        <f t="shared" ref="CQ70:CV112" ca="1" si="43">ROUND(W70*$CV$3,2)</f>
        <v>588.25</v>
      </c>
      <c r="CR70" s="32">
        <f t="shared" ca="1" si="43"/>
        <v>2224.66</v>
      </c>
      <c r="CS70" s="32">
        <f t="shared" ca="1" si="43"/>
        <v>1221.77</v>
      </c>
      <c r="CT70" s="32">
        <f t="shared" ca="1" si="43"/>
        <v>1067.82</v>
      </c>
      <c r="CU70" s="32">
        <f t="shared" ca="1" si="43"/>
        <v>4268.29</v>
      </c>
      <c r="CV70" s="32">
        <f t="shared" ca="1" si="43"/>
        <v>1326.02</v>
      </c>
      <c r="CW70" s="31">
        <f t="shared" ca="1" si="30"/>
        <v>36501.64</v>
      </c>
      <c r="CX70" s="31">
        <f t="shared" ca="1" si="30"/>
        <v>37125.839999999997</v>
      </c>
      <c r="CY70" s="31">
        <f t="shared" ca="1" si="30"/>
        <v>20778.02</v>
      </c>
      <c r="CZ70" s="31">
        <f t="shared" ca="1" si="29"/>
        <v>38693.799999999996</v>
      </c>
      <c r="DA70" s="31">
        <f t="shared" ca="1" si="29"/>
        <v>14205.970000000001</v>
      </c>
      <c r="DB70" s="31">
        <f t="shared" ca="1" si="29"/>
        <v>50984.89</v>
      </c>
      <c r="DC70" s="31">
        <f t="shared" ca="1" si="29"/>
        <v>15073.94</v>
      </c>
      <c r="DD70" s="31">
        <f t="shared" ca="1" si="29"/>
        <v>57006.840000000004</v>
      </c>
      <c r="DE70" s="31">
        <f t="shared" ca="1" si="29"/>
        <v>31307.769999999993</v>
      </c>
      <c r="DF70" s="31">
        <f t="shared" ca="1" si="29"/>
        <v>29832.339999999997</v>
      </c>
      <c r="DG70" s="31">
        <f t="shared" ca="1" si="29"/>
        <v>119245.38</v>
      </c>
      <c r="DH70" s="31">
        <f t="shared" ca="1" si="29"/>
        <v>37045.71</v>
      </c>
      <c r="DI70" s="32">
        <f t="shared" ca="1" si="37"/>
        <v>1825.08</v>
      </c>
      <c r="DJ70" s="32">
        <f t="shared" ca="1" si="37"/>
        <v>1856.29</v>
      </c>
      <c r="DK70" s="32">
        <f t="shared" ca="1" si="37"/>
        <v>1038.9000000000001</v>
      </c>
      <c r="DL70" s="32">
        <f t="shared" ca="1" si="33"/>
        <v>1934.69</v>
      </c>
      <c r="DM70" s="32">
        <f t="shared" ca="1" si="33"/>
        <v>710.3</v>
      </c>
      <c r="DN70" s="32">
        <f t="shared" ca="1" si="33"/>
        <v>2549.2399999999998</v>
      </c>
      <c r="DO70" s="32">
        <f t="shared" ca="1" si="33"/>
        <v>753.7</v>
      </c>
      <c r="DP70" s="32">
        <f t="shared" ca="1" si="33"/>
        <v>2850.34</v>
      </c>
      <c r="DQ70" s="32">
        <f t="shared" ca="1" si="33"/>
        <v>1565.39</v>
      </c>
      <c r="DR70" s="32">
        <f t="shared" ca="1" si="33"/>
        <v>1491.62</v>
      </c>
      <c r="DS70" s="32">
        <f t="shared" ca="1" si="33"/>
        <v>5962.27</v>
      </c>
      <c r="DT70" s="32">
        <f t="shared" ca="1" si="33"/>
        <v>1852.29</v>
      </c>
      <c r="DU70" s="31">
        <f t="shared" ca="1" si="38"/>
        <v>9939.66</v>
      </c>
      <c r="DV70" s="31">
        <f t="shared" ca="1" si="38"/>
        <v>10022.92</v>
      </c>
      <c r="DW70" s="31">
        <f t="shared" ca="1" si="38"/>
        <v>5565.64</v>
      </c>
      <c r="DX70" s="31">
        <f t="shared" ca="1" si="34"/>
        <v>10274.219999999999</v>
      </c>
      <c r="DY70" s="31">
        <f t="shared" ca="1" si="34"/>
        <v>3739.95</v>
      </c>
      <c r="DZ70" s="31">
        <f t="shared" ca="1" si="34"/>
        <v>13303.51</v>
      </c>
      <c r="EA70" s="31">
        <f t="shared" ca="1" si="34"/>
        <v>3899.18</v>
      </c>
      <c r="EB70" s="31">
        <f t="shared" ca="1" si="34"/>
        <v>14612.82</v>
      </c>
      <c r="EC70" s="31">
        <f t="shared" ca="1" si="34"/>
        <v>7952.14</v>
      </c>
      <c r="ED70" s="31">
        <f t="shared" ca="1" si="34"/>
        <v>7509.95</v>
      </c>
      <c r="EE70" s="31">
        <f t="shared" ca="1" si="34"/>
        <v>29740.16</v>
      </c>
      <c r="EF70" s="31">
        <f t="shared" ca="1" si="34"/>
        <v>9155.58</v>
      </c>
      <c r="EG70" s="32">
        <f t="shared" ca="1" si="39"/>
        <v>48266.380000000005</v>
      </c>
      <c r="EH70" s="32">
        <f t="shared" ca="1" si="39"/>
        <v>49005.049999999996</v>
      </c>
      <c r="EI70" s="32">
        <f t="shared" ca="1" si="39"/>
        <v>27382.560000000001</v>
      </c>
      <c r="EJ70" s="32">
        <f t="shared" ca="1" si="35"/>
        <v>50902.71</v>
      </c>
      <c r="EK70" s="32">
        <f t="shared" ca="1" si="35"/>
        <v>18656.22</v>
      </c>
      <c r="EL70" s="32">
        <f t="shared" ca="1" si="35"/>
        <v>66837.64</v>
      </c>
      <c r="EM70" s="32">
        <f t="shared" ca="1" si="35"/>
        <v>19726.82</v>
      </c>
      <c r="EN70" s="32">
        <f t="shared" ca="1" si="35"/>
        <v>74470</v>
      </c>
      <c r="EO70" s="32">
        <f t="shared" ca="1" si="35"/>
        <v>40825.299999999996</v>
      </c>
      <c r="EP70" s="32">
        <f t="shared" ca="1" si="35"/>
        <v>38833.909999999996</v>
      </c>
      <c r="EQ70" s="32">
        <f t="shared" ca="1" si="35"/>
        <v>154947.81</v>
      </c>
      <c r="ER70" s="32">
        <f t="shared" ca="1" si="35"/>
        <v>48053.58</v>
      </c>
    </row>
    <row r="71" spans="1:148" x14ac:dyDescent="0.25">
      <c r="A71" t="s">
        <v>443</v>
      </c>
      <c r="B71" s="1" t="s">
        <v>162</v>
      </c>
      <c r="C71" t="str">
        <f t="shared" ca="1" si="40"/>
        <v>IEW2</v>
      </c>
      <c r="D71" t="str">
        <f t="shared" ca="1" si="41"/>
        <v>Summerview 2 Wind Facility</v>
      </c>
      <c r="E71" s="51">
        <v>16303.059800000001</v>
      </c>
      <c r="F71" s="51">
        <v>14126.6086</v>
      </c>
      <c r="G71" s="51">
        <v>11545.21</v>
      </c>
      <c r="H71" s="51">
        <v>16888.9411</v>
      </c>
      <c r="I71" s="51">
        <v>11829.881600000001</v>
      </c>
      <c r="J71" s="51">
        <v>13174.1227</v>
      </c>
      <c r="K71" s="51">
        <v>10840.2204</v>
      </c>
      <c r="L71" s="51">
        <v>8197.2109999999993</v>
      </c>
      <c r="M71" s="51">
        <v>12663.1255</v>
      </c>
      <c r="N71" s="51">
        <v>14936.5697</v>
      </c>
      <c r="O71" s="51">
        <v>23492.396100000002</v>
      </c>
      <c r="P71" s="51">
        <v>23793.901399999999</v>
      </c>
      <c r="Q71" s="32">
        <v>602537.5</v>
      </c>
      <c r="R71" s="32">
        <v>616600.31000000006</v>
      </c>
      <c r="S71" s="32">
        <v>320262.02</v>
      </c>
      <c r="T71" s="32">
        <v>691259.34</v>
      </c>
      <c r="U71" s="32">
        <v>270842.71999999997</v>
      </c>
      <c r="V71" s="32">
        <v>830382.76</v>
      </c>
      <c r="W71" s="32">
        <v>324925.63</v>
      </c>
      <c r="X71" s="32">
        <v>1222168.07</v>
      </c>
      <c r="Y71" s="32">
        <v>697704.84</v>
      </c>
      <c r="Z71" s="32">
        <v>563837.16</v>
      </c>
      <c r="AA71" s="32">
        <v>2048313.27</v>
      </c>
      <c r="AB71" s="32">
        <v>817218.19</v>
      </c>
      <c r="AC71" s="2">
        <v>1.2</v>
      </c>
      <c r="AD71" s="2">
        <v>1.2</v>
      </c>
      <c r="AE71" s="2">
        <v>1.2</v>
      </c>
      <c r="AF71" s="2">
        <v>1.2</v>
      </c>
      <c r="AG71" s="2">
        <v>1.2</v>
      </c>
      <c r="AH71" s="2">
        <v>1.2</v>
      </c>
      <c r="AI71" s="2">
        <v>2.64</v>
      </c>
      <c r="AJ71" s="2">
        <v>2.64</v>
      </c>
      <c r="AK71" s="2">
        <v>2.64</v>
      </c>
      <c r="AL71" s="2">
        <v>2.64</v>
      </c>
      <c r="AM71" s="2">
        <v>2.64</v>
      </c>
      <c r="AN71" s="2">
        <v>2.64</v>
      </c>
      <c r="AO71" s="33">
        <v>7230.45</v>
      </c>
      <c r="AP71" s="33">
        <v>7399.2</v>
      </c>
      <c r="AQ71" s="33">
        <v>3843.14</v>
      </c>
      <c r="AR71" s="33">
        <v>8295.11</v>
      </c>
      <c r="AS71" s="33">
        <v>3250.11</v>
      </c>
      <c r="AT71" s="33">
        <v>9964.59</v>
      </c>
      <c r="AU71" s="33">
        <v>8578.0400000000009</v>
      </c>
      <c r="AV71" s="33">
        <v>32265.24</v>
      </c>
      <c r="AW71" s="33">
        <v>18419.41</v>
      </c>
      <c r="AX71" s="33">
        <v>14885.3</v>
      </c>
      <c r="AY71" s="33">
        <v>54075.47</v>
      </c>
      <c r="AZ71" s="33">
        <v>21574.560000000001</v>
      </c>
      <c r="BA71" s="31">
        <f t="shared" si="27"/>
        <v>-241.02</v>
      </c>
      <c r="BB71" s="31">
        <f t="shared" si="27"/>
        <v>-246.64</v>
      </c>
      <c r="BC71" s="31">
        <f t="shared" si="27"/>
        <v>-128.1</v>
      </c>
      <c r="BD71" s="31">
        <f t="shared" si="27"/>
        <v>4009.3</v>
      </c>
      <c r="BE71" s="31">
        <f t="shared" si="27"/>
        <v>1570.89</v>
      </c>
      <c r="BF71" s="31">
        <f t="shared" si="27"/>
        <v>4816.22</v>
      </c>
      <c r="BG71" s="31">
        <f t="shared" si="42"/>
        <v>227.45</v>
      </c>
      <c r="BH71" s="31">
        <f t="shared" si="42"/>
        <v>855.52</v>
      </c>
      <c r="BI71" s="31">
        <f t="shared" si="42"/>
        <v>488.39</v>
      </c>
      <c r="BJ71" s="31">
        <f t="shared" si="42"/>
        <v>-1691.51</v>
      </c>
      <c r="BK71" s="31">
        <f t="shared" si="42"/>
        <v>-6144.94</v>
      </c>
      <c r="BL71" s="31">
        <f t="shared" si="42"/>
        <v>-2451.65</v>
      </c>
      <c r="BM71" s="6">
        <f t="shared" ca="1" si="36"/>
        <v>7.0300000000000001E-2</v>
      </c>
      <c r="BN71" s="6">
        <f t="shared" ca="1" si="36"/>
        <v>7.0300000000000001E-2</v>
      </c>
      <c r="BO71" s="6">
        <f t="shared" ca="1" si="36"/>
        <v>7.0300000000000001E-2</v>
      </c>
      <c r="BP71" s="6">
        <f t="shared" ca="1" si="36"/>
        <v>7.0300000000000001E-2</v>
      </c>
      <c r="BQ71" s="6">
        <f t="shared" ca="1" si="36"/>
        <v>7.0300000000000001E-2</v>
      </c>
      <c r="BR71" s="6">
        <f t="shared" ca="1" si="36"/>
        <v>7.0300000000000001E-2</v>
      </c>
      <c r="BS71" s="6">
        <f t="shared" ca="1" si="36"/>
        <v>7.0300000000000001E-2</v>
      </c>
      <c r="BT71" s="6">
        <f t="shared" ca="1" si="36"/>
        <v>7.0300000000000001E-2</v>
      </c>
      <c r="BU71" s="6">
        <f t="shared" ca="1" si="36"/>
        <v>7.0300000000000001E-2</v>
      </c>
      <c r="BV71" s="6">
        <f t="shared" ca="1" si="36"/>
        <v>7.0300000000000001E-2</v>
      </c>
      <c r="BW71" s="6">
        <f t="shared" ca="1" si="36"/>
        <v>7.0300000000000001E-2</v>
      </c>
      <c r="BX71" s="6">
        <f t="shared" ca="1" si="36"/>
        <v>7.0300000000000001E-2</v>
      </c>
      <c r="BY71" s="31">
        <f t="shared" ca="1" si="32"/>
        <v>42358.39</v>
      </c>
      <c r="BZ71" s="31">
        <f t="shared" ca="1" si="32"/>
        <v>43347</v>
      </c>
      <c r="CA71" s="31">
        <f t="shared" ca="1" si="32"/>
        <v>22514.42</v>
      </c>
      <c r="CB71" s="31">
        <f t="shared" ca="1" si="32"/>
        <v>48595.53</v>
      </c>
      <c r="CC71" s="31">
        <f t="shared" ca="1" si="32"/>
        <v>19040.240000000002</v>
      </c>
      <c r="CD71" s="31">
        <f t="shared" ca="1" si="32"/>
        <v>58375.91</v>
      </c>
      <c r="CE71" s="31">
        <f t="shared" ca="1" si="31"/>
        <v>22842.27</v>
      </c>
      <c r="CF71" s="31">
        <f t="shared" ca="1" si="31"/>
        <v>85918.42</v>
      </c>
      <c r="CG71" s="31">
        <f t="shared" ca="1" si="31"/>
        <v>49048.65</v>
      </c>
      <c r="CH71" s="31">
        <f t="shared" ca="1" si="31"/>
        <v>39637.75</v>
      </c>
      <c r="CI71" s="31">
        <f t="shared" ca="1" si="31"/>
        <v>143996.42000000001</v>
      </c>
      <c r="CJ71" s="31">
        <f t="shared" ca="1" si="31"/>
        <v>57450.44</v>
      </c>
      <c r="CK71" s="32">
        <f t="shared" ca="1" si="28"/>
        <v>964.06</v>
      </c>
      <c r="CL71" s="32">
        <f t="shared" ca="1" si="28"/>
        <v>986.56</v>
      </c>
      <c r="CM71" s="32">
        <f t="shared" ca="1" si="28"/>
        <v>512.41999999999996</v>
      </c>
      <c r="CN71" s="32">
        <f t="shared" ca="1" si="28"/>
        <v>1106.01</v>
      </c>
      <c r="CO71" s="32">
        <f t="shared" ca="1" si="28"/>
        <v>433.35</v>
      </c>
      <c r="CP71" s="32">
        <f t="shared" ca="1" si="28"/>
        <v>1328.61</v>
      </c>
      <c r="CQ71" s="32">
        <f t="shared" ca="1" si="43"/>
        <v>519.88</v>
      </c>
      <c r="CR71" s="32">
        <f t="shared" ca="1" si="43"/>
        <v>1955.47</v>
      </c>
      <c r="CS71" s="32">
        <f t="shared" ca="1" si="43"/>
        <v>1116.33</v>
      </c>
      <c r="CT71" s="32">
        <f t="shared" ca="1" si="43"/>
        <v>902.14</v>
      </c>
      <c r="CU71" s="32">
        <f t="shared" ca="1" si="43"/>
        <v>3277.3</v>
      </c>
      <c r="CV71" s="32">
        <f t="shared" ca="1" si="43"/>
        <v>1307.55</v>
      </c>
      <c r="CW71" s="31">
        <f t="shared" ca="1" si="30"/>
        <v>36333.019999999997</v>
      </c>
      <c r="CX71" s="31">
        <f t="shared" ca="1" si="30"/>
        <v>37181</v>
      </c>
      <c r="CY71" s="31">
        <f t="shared" ca="1" si="30"/>
        <v>19311.799999999996</v>
      </c>
      <c r="CZ71" s="31">
        <f t="shared" ca="1" si="29"/>
        <v>37397.129999999997</v>
      </c>
      <c r="DA71" s="31">
        <f t="shared" ca="1" si="29"/>
        <v>14652.59</v>
      </c>
      <c r="DB71" s="31">
        <f t="shared" ca="1" si="29"/>
        <v>44923.710000000006</v>
      </c>
      <c r="DC71" s="31">
        <f t="shared" ca="1" si="29"/>
        <v>14556.66</v>
      </c>
      <c r="DD71" s="31">
        <f t="shared" ca="1" si="29"/>
        <v>54753.13</v>
      </c>
      <c r="DE71" s="31">
        <f t="shared" ca="1" si="29"/>
        <v>31257.180000000004</v>
      </c>
      <c r="DF71" s="31">
        <f t="shared" ca="1" si="29"/>
        <v>27346.1</v>
      </c>
      <c r="DG71" s="31">
        <f t="shared" ca="1" si="29"/>
        <v>99343.19</v>
      </c>
      <c r="DH71" s="31">
        <f t="shared" ca="1" si="29"/>
        <v>39635.080000000009</v>
      </c>
      <c r="DI71" s="32">
        <f t="shared" ca="1" si="37"/>
        <v>1816.65</v>
      </c>
      <c r="DJ71" s="32">
        <f t="shared" ca="1" si="37"/>
        <v>1859.05</v>
      </c>
      <c r="DK71" s="32">
        <f t="shared" ca="1" si="37"/>
        <v>965.59</v>
      </c>
      <c r="DL71" s="32">
        <f t="shared" ca="1" si="33"/>
        <v>1869.86</v>
      </c>
      <c r="DM71" s="32">
        <f t="shared" ca="1" si="33"/>
        <v>732.63</v>
      </c>
      <c r="DN71" s="32">
        <f t="shared" ca="1" si="33"/>
        <v>2246.19</v>
      </c>
      <c r="DO71" s="32">
        <f t="shared" ca="1" si="33"/>
        <v>727.83</v>
      </c>
      <c r="DP71" s="32">
        <f t="shared" ca="1" si="33"/>
        <v>2737.66</v>
      </c>
      <c r="DQ71" s="32">
        <f t="shared" ca="1" si="33"/>
        <v>1562.86</v>
      </c>
      <c r="DR71" s="32">
        <f t="shared" ca="1" si="33"/>
        <v>1367.31</v>
      </c>
      <c r="DS71" s="32">
        <f t="shared" ca="1" si="33"/>
        <v>4967.16</v>
      </c>
      <c r="DT71" s="32">
        <f t="shared" ca="1" si="33"/>
        <v>1981.75</v>
      </c>
      <c r="DU71" s="31">
        <f t="shared" ca="1" si="38"/>
        <v>9893.74</v>
      </c>
      <c r="DV71" s="31">
        <f t="shared" ca="1" si="38"/>
        <v>10037.81</v>
      </c>
      <c r="DW71" s="31">
        <f t="shared" ca="1" si="38"/>
        <v>5172.8999999999996</v>
      </c>
      <c r="DX71" s="31">
        <f t="shared" ca="1" si="34"/>
        <v>9929.92</v>
      </c>
      <c r="DY71" s="31">
        <f t="shared" ca="1" si="34"/>
        <v>3857.53</v>
      </c>
      <c r="DZ71" s="31">
        <f t="shared" ca="1" si="34"/>
        <v>11721.96</v>
      </c>
      <c r="EA71" s="31">
        <f t="shared" ca="1" si="34"/>
        <v>3765.37</v>
      </c>
      <c r="EB71" s="31">
        <f t="shared" ca="1" si="34"/>
        <v>14035.12</v>
      </c>
      <c r="EC71" s="31">
        <f t="shared" ca="1" si="34"/>
        <v>7939.29</v>
      </c>
      <c r="ED71" s="31">
        <f t="shared" ca="1" si="34"/>
        <v>6884.07</v>
      </c>
      <c r="EE71" s="31">
        <f t="shared" ca="1" si="34"/>
        <v>24776.5</v>
      </c>
      <c r="EF71" s="31">
        <f t="shared" ca="1" si="34"/>
        <v>9795.52</v>
      </c>
      <c r="EG71" s="32">
        <f t="shared" ca="1" si="39"/>
        <v>48043.409999999996</v>
      </c>
      <c r="EH71" s="32">
        <f t="shared" ca="1" si="39"/>
        <v>49077.86</v>
      </c>
      <c r="EI71" s="32">
        <f t="shared" ca="1" si="39"/>
        <v>25450.289999999994</v>
      </c>
      <c r="EJ71" s="32">
        <f t="shared" ca="1" si="35"/>
        <v>49196.909999999996</v>
      </c>
      <c r="EK71" s="32">
        <f t="shared" ca="1" si="35"/>
        <v>19242.75</v>
      </c>
      <c r="EL71" s="32">
        <f t="shared" ca="1" si="35"/>
        <v>58891.860000000008</v>
      </c>
      <c r="EM71" s="32">
        <f t="shared" ca="1" si="35"/>
        <v>19049.86</v>
      </c>
      <c r="EN71" s="32">
        <f t="shared" ca="1" si="35"/>
        <v>71525.909999999989</v>
      </c>
      <c r="EO71" s="32">
        <f t="shared" ca="1" si="35"/>
        <v>40759.33</v>
      </c>
      <c r="EP71" s="32">
        <f t="shared" ca="1" si="35"/>
        <v>35597.479999999996</v>
      </c>
      <c r="EQ71" s="32">
        <f t="shared" ca="1" si="35"/>
        <v>129086.85</v>
      </c>
      <c r="ER71" s="32">
        <f t="shared" ca="1" si="35"/>
        <v>51412.350000000006</v>
      </c>
    </row>
    <row r="72" spans="1:148" x14ac:dyDescent="0.25">
      <c r="A72" t="s">
        <v>444</v>
      </c>
      <c r="B72" s="1" t="s">
        <v>129</v>
      </c>
      <c r="C72" t="str">
        <f t="shared" ca="1" si="40"/>
        <v>INT</v>
      </c>
      <c r="D72" t="str">
        <f t="shared" ca="1" si="41"/>
        <v>Interlakes Hydro Facility</v>
      </c>
      <c r="E72" s="51">
        <v>1384.3267135999999</v>
      </c>
      <c r="F72" s="51">
        <v>1101.5035714999999</v>
      </c>
      <c r="G72" s="51">
        <v>938.66481069999998</v>
      </c>
      <c r="H72" s="51">
        <v>245.61602009999999</v>
      </c>
      <c r="I72" s="51">
        <v>155.65614049999999</v>
      </c>
      <c r="J72" s="51">
        <v>126.62368549999999</v>
      </c>
      <c r="K72" s="51">
        <v>612.3112069</v>
      </c>
      <c r="L72" s="51">
        <v>816.21125789999996</v>
      </c>
      <c r="M72" s="51">
        <v>605.00723310000001</v>
      </c>
      <c r="N72" s="51">
        <v>664.50179660000003</v>
      </c>
      <c r="O72" s="51">
        <v>824.63830589999998</v>
      </c>
      <c r="P72" s="51">
        <v>1205.7626797999999</v>
      </c>
      <c r="Q72" s="32">
        <v>157938.4</v>
      </c>
      <c r="R72" s="32">
        <v>219112.74</v>
      </c>
      <c r="S72" s="32">
        <v>69392.52</v>
      </c>
      <c r="T72" s="32">
        <v>30464.32</v>
      </c>
      <c r="U72" s="32">
        <v>5187.3599999999997</v>
      </c>
      <c r="V72" s="32">
        <v>41832</v>
      </c>
      <c r="W72" s="32">
        <v>85528.55</v>
      </c>
      <c r="X72" s="32">
        <v>218483.62</v>
      </c>
      <c r="Y72" s="32">
        <v>144063.9</v>
      </c>
      <c r="Z72" s="32">
        <v>60684.85</v>
      </c>
      <c r="AA72" s="32">
        <v>111367.05</v>
      </c>
      <c r="AB72" s="32">
        <v>86501.88</v>
      </c>
      <c r="AC72" s="2">
        <v>-0.34</v>
      </c>
      <c r="AD72" s="2">
        <v>-0.34</v>
      </c>
      <c r="AE72" s="2">
        <v>-0.34</v>
      </c>
      <c r="AF72" s="2">
        <v>-0.34</v>
      </c>
      <c r="AG72" s="2">
        <v>-0.34</v>
      </c>
      <c r="AH72" s="2">
        <v>-0.34</v>
      </c>
      <c r="AI72" s="2">
        <v>1.0900000000000001</v>
      </c>
      <c r="AJ72" s="2">
        <v>1.0900000000000001</v>
      </c>
      <c r="AK72" s="2">
        <v>1.0900000000000001</v>
      </c>
      <c r="AL72" s="2">
        <v>1.0900000000000001</v>
      </c>
      <c r="AM72" s="2">
        <v>1.0900000000000001</v>
      </c>
      <c r="AN72" s="2">
        <v>1.0900000000000001</v>
      </c>
      <c r="AO72" s="33">
        <v>-536.99</v>
      </c>
      <c r="AP72" s="33">
        <v>-744.98</v>
      </c>
      <c r="AQ72" s="33">
        <v>-235.93</v>
      </c>
      <c r="AR72" s="33">
        <v>-103.58</v>
      </c>
      <c r="AS72" s="33">
        <v>-17.64</v>
      </c>
      <c r="AT72" s="33">
        <v>-142.22999999999999</v>
      </c>
      <c r="AU72" s="33">
        <v>932.26</v>
      </c>
      <c r="AV72" s="33">
        <v>2381.4699999999998</v>
      </c>
      <c r="AW72" s="33">
        <v>1570.3</v>
      </c>
      <c r="AX72" s="33">
        <v>661.46</v>
      </c>
      <c r="AY72" s="33">
        <v>1213.9000000000001</v>
      </c>
      <c r="AZ72" s="33">
        <v>942.87</v>
      </c>
      <c r="BA72" s="31">
        <f t="shared" si="27"/>
        <v>-63.18</v>
      </c>
      <c r="BB72" s="31">
        <f t="shared" si="27"/>
        <v>-87.65</v>
      </c>
      <c r="BC72" s="31">
        <f t="shared" si="27"/>
        <v>-27.76</v>
      </c>
      <c r="BD72" s="31">
        <f t="shared" si="27"/>
        <v>176.69</v>
      </c>
      <c r="BE72" s="31">
        <f t="shared" si="27"/>
        <v>30.09</v>
      </c>
      <c r="BF72" s="31">
        <f t="shared" si="27"/>
        <v>242.63</v>
      </c>
      <c r="BG72" s="31">
        <f t="shared" si="42"/>
        <v>59.87</v>
      </c>
      <c r="BH72" s="31">
        <f t="shared" si="42"/>
        <v>152.94</v>
      </c>
      <c r="BI72" s="31">
        <f t="shared" si="42"/>
        <v>100.84</v>
      </c>
      <c r="BJ72" s="31">
        <f t="shared" si="42"/>
        <v>-182.05</v>
      </c>
      <c r="BK72" s="31">
        <f t="shared" si="42"/>
        <v>-334.1</v>
      </c>
      <c r="BL72" s="31">
        <f t="shared" si="42"/>
        <v>-259.51</v>
      </c>
      <c r="BM72" s="6">
        <f t="shared" ca="1" si="36"/>
        <v>4.0399999999999998E-2</v>
      </c>
      <c r="BN72" s="6">
        <f t="shared" ca="1" si="36"/>
        <v>4.0399999999999998E-2</v>
      </c>
      <c r="BO72" s="6">
        <f t="shared" ca="1" si="36"/>
        <v>4.0399999999999998E-2</v>
      </c>
      <c r="BP72" s="6">
        <f t="shared" ca="1" si="36"/>
        <v>4.0399999999999998E-2</v>
      </c>
      <c r="BQ72" s="6">
        <f t="shared" ca="1" si="36"/>
        <v>4.0399999999999998E-2</v>
      </c>
      <c r="BR72" s="6">
        <f t="shared" ca="1" si="36"/>
        <v>4.0399999999999998E-2</v>
      </c>
      <c r="BS72" s="6">
        <f t="shared" ca="1" si="36"/>
        <v>4.0399999999999998E-2</v>
      </c>
      <c r="BT72" s="6">
        <f t="shared" ca="1" si="36"/>
        <v>4.0399999999999998E-2</v>
      </c>
      <c r="BU72" s="6">
        <f t="shared" ca="1" si="36"/>
        <v>4.0399999999999998E-2</v>
      </c>
      <c r="BV72" s="6">
        <f t="shared" ca="1" si="36"/>
        <v>4.0399999999999998E-2</v>
      </c>
      <c r="BW72" s="6">
        <f t="shared" ca="1" si="36"/>
        <v>4.0399999999999998E-2</v>
      </c>
      <c r="BX72" s="6">
        <f t="shared" ca="1" si="36"/>
        <v>4.0399999999999998E-2</v>
      </c>
      <c r="BY72" s="31">
        <f t="shared" ca="1" si="32"/>
        <v>6380.71</v>
      </c>
      <c r="BZ72" s="31">
        <f t="shared" ca="1" si="32"/>
        <v>8852.15</v>
      </c>
      <c r="CA72" s="31">
        <f t="shared" ca="1" si="32"/>
        <v>2803.46</v>
      </c>
      <c r="CB72" s="31">
        <f t="shared" ca="1" si="32"/>
        <v>1230.76</v>
      </c>
      <c r="CC72" s="31">
        <f t="shared" ca="1" si="32"/>
        <v>209.57</v>
      </c>
      <c r="CD72" s="31">
        <f t="shared" ca="1" si="32"/>
        <v>1690.01</v>
      </c>
      <c r="CE72" s="31">
        <f t="shared" ca="1" si="31"/>
        <v>3455.35</v>
      </c>
      <c r="CF72" s="31">
        <f t="shared" ca="1" si="31"/>
        <v>8826.74</v>
      </c>
      <c r="CG72" s="31">
        <f t="shared" ca="1" si="31"/>
        <v>5820.18</v>
      </c>
      <c r="CH72" s="31">
        <f t="shared" ca="1" si="31"/>
        <v>2451.67</v>
      </c>
      <c r="CI72" s="31">
        <f t="shared" ca="1" si="31"/>
        <v>4499.2299999999996</v>
      </c>
      <c r="CJ72" s="31">
        <f t="shared" ca="1" si="31"/>
        <v>3494.68</v>
      </c>
      <c r="CK72" s="32">
        <f t="shared" ca="1" si="28"/>
        <v>252.7</v>
      </c>
      <c r="CL72" s="32">
        <f t="shared" ca="1" si="28"/>
        <v>350.58</v>
      </c>
      <c r="CM72" s="32">
        <f t="shared" ca="1" si="28"/>
        <v>111.03</v>
      </c>
      <c r="CN72" s="32">
        <f t="shared" ca="1" si="28"/>
        <v>48.74</v>
      </c>
      <c r="CO72" s="32">
        <f t="shared" ca="1" si="28"/>
        <v>8.3000000000000007</v>
      </c>
      <c r="CP72" s="32">
        <f t="shared" ca="1" si="28"/>
        <v>66.930000000000007</v>
      </c>
      <c r="CQ72" s="32">
        <f t="shared" ca="1" si="43"/>
        <v>136.85</v>
      </c>
      <c r="CR72" s="32">
        <f t="shared" ca="1" si="43"/>
        <v>349.57</v>
      </c>
      <c r="CS72" s="32">
        <f t="shared" ca="1" si="43"/>
        <v>230.5</v>
      </c>
      <c r="CT72" s="32">
        <f t="shared" ca="1" si="43"/>
        <v>97.1</v>
      </c>
      <c r="CU72" s="32">
        <f t="shared" ca="1" si="43"/>
        <v>178.19</v>
      </c>
      <c r="CV72" s="32">
        <f t="shared" ca="1" si="43"/>
        <v>138.4</v>
      </c>
      <c r="CW72" s="31">
        <f t="shared" ca="1" si="30"/>
        <v>7233.58</v>
      </c>
      <c r="CX72" s="31">
        <f t="shared" ca="1" si="30"/>
        <v>10035.359999999999</v>
      </c>
      <c r="CY72" s="31">
        <f t="shared" ca="1" si="30"/>
        <v>3178.1800000000003</v>
      </c>
      <c r="CZ72" s="31">
        <f t="shared" ca="1" si="29"/>
        <v>1206.3899999999999</v>
      </c>
      <c r="DA72" s="31">
        <f t="shared" ca="1" si="29"/>
        <v>205.42</v>
      </c>
      <c r="DB72" s="31">
        <f t="shared" ca="1" si="29"/>
        <v>1656.54</v>
      </c>
      <c r="DC72" s="31">
        <f t="shared" ca="1" si="29"/>
        <v>2600.0699999999997</v>
      </c>
      <c r="DD72" s="31">
        <f t="shared" ca="1" si="29"/>
        <v>6641.9000000000005</v>
      </c>
      <c r="DE72" s="31">
        <f t="shared" ca="1" si="29"/>
        <v>4379.54</v>
      </c>
      <c r="DF72" s="31">
        <f t="shared" ca="1" si="29"/>
        <v>2069.36</v>
      </c>
      <c r="DG72" s="31">
        <f t="shared" ca="1" si="29"/>
        <v>3797.619999999999</v>
      </c>
      <c r="DH72" s="31">
        <f t="shared" ca="1" si="29"/>
        <v>2949.7200000000003</v>
      </c>
      <c r="DI72" s="32">
        <f t="shared" ca="1" si="37"/>
        <v>361.68</v>
      </c>
      <c r="DJ72" s="32">
        <f t="shared" ca="1" si="37"/>
        <v>501.77</v>
      </c>
      <c r="DK72" s="32">
        <f t="shared" ca="1" si="37"/>
        <v>158.91</v>
      </c>
      <c r="DL72" s="32">
        <f t="shared" ca="1" si="33"/>
        <v>60.32</v>
      </c>
      <c r="DM72" s="32">
        <f t="shared" ca="1" si="33"/>
        <v>10.27</v>
      </c>
      <c r="DN72" s="32">
        <f t="shared" ca="1" si="33"/>
        <v>82.83</v>
      </c>
      <c r="DO72" s="32">
        <f t="shared" ca="1" si="33"/>
        <v>130</v>
      </c>
      <c r="DP72" s="32">
        <f t="shared" ca="1" si="33"/>
        <v>332.1</v>
      </c>
      <c r="DQ72" s="32">
        <f t="shared" ca="1" si="33"/>
        <v>218.98</v>
      </c>
      <c r="DR72" s="32">
        <f t="shared" ca="1" si="33"/>
        <v>103.47</v>
      </c>
      <c r="DS72" s="32">
        <f t="shared" ca="1" si="33"/>
        <v>189.88</v>
      </c>
      <c r="DT72" s="32">
        <f t="shared" ca="1" si="33"/>
        <v>147.49</v>
      </c>
      <c r="DU72" s="31">
        <f t="shared" ca="1" si="38"/>
        <v>1969.76</v>
      </c>
      <c r="DV72" s="31">
        <f t="shared" ca="1" si="38"/>
        <v>2709.26</v>
      </c>
      <c r="DW72" s="31">
        <f t="shared" ca="1" si="38"/>
        <v>851.31</v>
      </c>
      <c r="DX72" s="31">
        <f t="shared" ca="1" si="34"/>
        <v>320.33</v>
      </c>
      <c r="DY72" s="31">
        <f t="shared" ca="1" si="34"/>
        <v>54.08</v>
      </c>
      <c r="DZ72" s="31">
        <f t="shared" ca="1" si="34"/>
        <v>432.24</v>
      </c>
      <c r="EA72" s="31">
        <f t="shared" ca="1" si="34"/>
        <v>672.56</v>
      </c>
      <c r="EB72" s="31">
        <f t="shared" ca="1" si="34"/>
        <v>1702.55</v>
      </c>
      <c r="EC72" s="31">
        <f t="shared" ca="1" si="34"/>
        <v>1112.4000000000001</v>
      </c>
      <c r="ED72" s="31">
        <f t="shared" ca="1" si="34"/>
        <v>520.94000000000005</v>
      </c>
      <c r="EE72" s="31">
        <f t="shared" ca="1" si="34"/>
        <v>947.14</v>
      </c>
      <c r="EF72" s="31">
        <f t="shared" ca="1" si="34"/>
        <v>729</v>
      </c>
      <c r="EG72" s="32">
        <f t="shared" ca="1" si="39"/>
        <v>9565.02</v>
      </c>
      <c r="EH72" s="32">
        <f t="shared" ca="1" si="39"/>
        <v>13246.39</v>
      </c>
      <c r="EI72" s="32">
        <f t="shared" ca="1" si="39"/>
        <v>4188.3999999999996</v>
      </c>
      <c r="EJ72" s="32">
        <f t="shared" ca="1" si="35"/>
        <v>1587.0399999999997</v>
      </c>
      <c r="EK72" s="32">
        <f t="shared" ca="1" si="35"/>
        <v>269.77</v>
      </c>
      <c r="EL72" s="32">
        <f t="shared" ca="1" si="35"/>
        <v>2171.6099999999997</v>
      </c>
      <c r="EM72" s="32">
        <f t="shared" ca="1" si="35"/>
        <v>3402.6299999999997</v>
      </c>
      <c r="EN72" s="32">
        <f t="shared" ca="1" si="35"/>
        <v>8676.5500000000011</v>
      </c>
      <c r="EO72" s="32">
        <f t="shared" ca="1" si="35"/>
        <v>5710.92</v>
      </c>
      <c r="EP72" s="32">
        <f t="shared" ca="1" si="35"/>
        <v>2693.77</v>
      </c>
      <c r="EQ72" s="32">
        <f t="shared" ca="1" si="35"/>
        <v>4934.6399999999994</v>
      </c>
      <c r="ER72" s="32">
        <f t="shared" ca="1" si="35"/>
        <v>3826.21</v>
      </c>
    </row>
    <row r="73" spans="1:148" x14ac:dyDescent="0.25">
      <c r="A73" t="s">
        <v>462</v>
      </c>
      <c r="B73" s="1" t="s">
        <v>81</v>
      </c>
      <c r="C73" t="str">
        <f t="shared" ca="1" si="40"/>
        <v>IOR1</v>
      </c>
      <c r="D73" t="str">
        <f t="shared" ca="1" si="41"/>
        <v>Cold Lake Industrial System</v>
      </c>
      <c r="E73" s="51">
        <v>33189.921619200002</v>
      </c>
      <c r="F73" s="51">
        <v>27760.786607999999</v>
      </c>
      <c r="G73" s="51">
        <v>26304.1489956</v>
      </c>
      <c r="H73" s="51">
        <v>25609.650478799998</v>
      </c>
      <c r="I73" s="51">
        <v>28881.1074128</v>
      </c>
      <c r="J73" s="51">
        <v>5101.4186288000001</v>
      </c>
      <c r="K73" s="51">
        <v>22503.542456800002</v>
      </c>
      <c r="L73" s="51">
        <v>22946.4388</v>
      </c>
      <c r="M73" s="51">
        <v>24779.8997036</v>
      </c>
      <c r="N73" s="51">
        <v>27952.8564324</v>
      </c>
      <c r="O73" s="51">
        <v>28245.452559199999</v>
      </c>
      <c r="P73" s="51">
        <v>29691.276168</v>
      </c>
      <c r="Q73" s="32">
        <v>2856023.52</v>
      </c>
      <c r="R73" s="32">
        <v>3450001.51</v>
      </c>
      <c r="S73" s="32">
        <v>1322648.06</v>
      </c>
      <c r="T73" s="32">
        <v>1384317.04</v>
      </c>
      <c r="U73" s="32">
        <v>857844.11</v>
      </c>
      <c r="V73" s="32">
        <v>118044.86</v>
      </c>
      <c r="W73" s="32">
        <v>1340632.46</v>
      </c>
      <c r="X73" s="32">
        <v>2666815.08</v>
      </c>
      <c r="Y73" s="32">
        <v>1949478.09</v>
      </c>
      <c r="Z73" s="32">
        <v>1870615.38</v>
      </c>
      <c r="AA73" s="32">
        <v>3226656.67</v>
      </c>
      <c r="AB73" s="32">
        <v>1545558.88</v>
      </c>
      <c r="AC73" s="2">
        <v>6.08</v>
      </c>
      <c r="AD73" s="2">
        <v>6.08</v>
      </c>
      <c r="AE73" s="2">
        <v>6.08</v>
      </c>
      <c r="AF73" s="2">
        <v>6.08</v>
      </c>
      <c r="AG73" s="2">
        <v>6.08</v>
      </c>
      <c r="AH73" s="2">
        <v>6.08</v>
      </c>
      <c r="AI73" s="2">
        <v>6.94</v>
      </c>
      <c r="AJ73" s="2">
        <v>6.94</v>
      </c>
      <c r="AK73" s="2">
        <v>6.94</v>
      </c>
      <c r="AL73" s="2">
        <v>6.94</v>
      </c>
      <c r="AM73" s="2">
        <v>6.94</v>
      </c>
      <c r="AN73" s="2">
        <v>6.94</v>
      </c>
      <c r="AO73" s="33">
        <v>173646.23</v>
      </c>
      <c r="AP73" s="33">
        <v>209760.09</v>
      </c>
      <c r="AQ73" s="33">
        <v>80417</v>
      </c>
      <c r="AR73" s="33">
        <v>84166.48</v>
      </c>
      <c r="AS73" s="33">
        <v>52156.92</v>
      </c>
      <c r="AT73" s="33">
        <v>7177.13</v>
      </c>
      <c r="AU73" s="33">
        <v>93039.89</v>
      </c>
      <c r="AV73" s="33">
        <v>185076.97</v>
      </c>
      <c r="AW73" s="33">
        <v>135293.78</v>
      </c>
      <c r="AX73" s="33">
        <v>129820.71</v>
      </c>
      <c r="AY73" s="33">
        <v>223929.97</v>
      </c>
      <c r="AZ73" s="33">
        <v>107261.79</v>
      </c>
      <c r="BA73" s="31">
        <f t="shared" si="27"/>
        <v>-1142.4100000000001</v>
      </c>
      <c r="BB73" s="31">
        <f t="shared" si="27"/>
        <v>-1380</v>
      </c>
      <c r="BC73" s="31">
        <f t="shared" si="27"/>
        <v>-529.05999999999995</v>
      </c>
      <c r="BD73" s="31">
        <f t="shared" si="27"/>
        <v>8029.04</v>
      </c>
      <c r="BE73" s="31">
        <f t="shared" si="27"/>
        <v>4975.5</v>
      </c>
      <c r="BF73" s="31">
        <f t="shared" si="27"/>
        <v>684.66</v>
      </c>
      <c r="BG73" s="31">
        <f t="shared" si="42"/>
        <v>938.44</v>
      </c>
      <c r="BH73" s="31">
        <f t="shared" si="42"/>
        <v>1866.77</v>
      </c>
      <c r="BI73" s="31">
        <f t="shared" si="42"/>
        <v>1364.63</v>
      </c>
      <c r="BJ73" s="31">
        <f t="shared" si="42"/>
        <v>-5611.85</v>
      </c>
      <c r="BK73" s="31">
        <f t="shared" si="42"/>
        <v>-9679.9699999999993</v>
      </c>
      <c r="BL73" s="31">
        <f t="shared" si="42"/>
        <v>-4636.68</v>
      </c>
      <c r="BM73" s="6">
        <f t="shared" ca="1" si="36"/>
        <v>1.29E-2</v>
      </c>
      <c r="BN73" s="6">
        <f t="shared" ca="1" si="36"/>
        <v>1.29E-2</v>
      </c>
      <c r="BO73" s="6">
        <f t="shared" ca="1" si="36"/>
        <v>1.29E-2</v>
      </c>
      <c r="BP73" s="6">
        <f t="shared" ca="1" si="36"/>
        <v>1.29E-2</v>
      </c>
      <c r="BQ73" s="6">
        <f t="shared" ca="1" si="36"/>
        <v>1.29E-2</v>
      </c>
      <c r="BR73" s="6">
        <f t="shared" ca="1" si="36"/>
        <v>1.29E-2</v>
      </c>
      <c r="BS73" s="6">
        <f t="shared" ca="1" si="36"/>
        <v>1.29E-2</v>
      </c>
      <c r="BT73" s="6">
        <f t="shared" ca="1" si="36"/>
        <v>1.29E-2</v>
      </c>
      <c r="BU73" s="6">
        <f t="shared" ca="1" si="36"/>
        <v>1.29E-2</v>
      </c>
      <c r="BV73" s="6">
        <f t="shared" ca="1" si="36"/>
        <v>1.29E-2</v>
      </c>
      <c r="BW73" s="6">
        <f t="shared" ca="1" si="36"/>
        <v>1.29E-2</v>
      </c>
      <c r="BX73" s="6">
        <f t="shared" ca="1" si="36"/>
        <v>1.29E-2</v>
      </c>
      <c r="BY73" s="31">
        <f t="shared" ca="1" si="32"/>
        <v>36842.699999999997</v>
      </c>
      <c r="BZ73" s="31">
        <f t="shared" ca="1" si="32"/>
        <v>44505.02</v>
      </c>
      <c r="CA73" s="31">
        <f t="shared" ca="1" si="32"/>
        <v>17062.16</v>
      </c>
      <c r="CB73" s="31">
        <f t="shared" ca="1" si="32"/>
        <v>17857.689999999999</v>
      </c>
      <c r="CC73" s="31">
        <f t="shared" ca="1" si="32"/>
        <v>11066.19</v>
      </c>
      <c r="CD73" s="31">
        <f t="shared" ca="1" si="32"/>
        <v>1522.78</v>
      </c>
      <c r="CE73" s="31">
        <f t="shared" ca="1" si="31"/>
        <v>17294.16</v>
      </c>
      <c r="CF73" s="31">
        <f t="shared" ca="1" si="31"/>
        <v>34401.910000000003</v>
      </c>
      <c r="CG73" s="31">
        <f t="shared" ca="1" si="31"/>
        <v>25148.27</v>
      </c>
      <c r="CH73" s="31">
        <f t="shared" ca="1" si="31"/>
        <v>24130.94</v>
      </c>
      <c r="CI73" s="31">
        <f t="shared" ca="1" si="31"/>
        <v>41623.870000000003</v>
      </c>
      <c r="CJ73" s="31">
        <f t="shared" ca="1" si="31"/>
        <v>19937.71</v>
      </c>
      <c r="CK73" s="32">
        <f t="shared" ca="1" si="28"/>
        <v>4569.6400000000003</v>
      </c>
      <c r="CL73" s="32">
        <f t="shared" ca="1" si="28"/>
        <v>5520</v>
      </c>
      <c r="CM73" s="32">
        <f t="shared" ca="1" si="28"/>
        <v>2116.2399999999998</v>
      </c>
      <c r="CN73" s="32">
        <f t="shared" ca="1" si="28"/>
        <v>2214.91</v>
      </c>
      <c r="CO73" s="32">
        <f t="shared" ca="1" si="28"/>
        <v>1372.55</v>
      </c>
      <c r="CP73" s="32">
        <f t="shared" ca="1" si="28"/>
        <v>188.87</v>
      </c>
      <c r="CQ73" s="32">
        <f t="shared" ca="1" si="43"/>
        <v>2145.0100000000002</v>
      </c>
      <c r="CR73" s="32">
        <f t="shared" ca="1" si="43"/>
        <v>4266.8999999999996</v>
      </c>
      <c r="CS73" s="32">
        <f t="shared" ca="1" si="43"/>
        <v>3119.16</v>
      </c>
      <c r="CT73" s="32">
        <f t="shared" ca="1" si="43"/>
        <v>2992.98</v>
      </c>
      <c r="CU73" s="32">
        <f t="shared" ca="1" si="43"/>
        <v>5162.6499999999996</v>
      </c>
      <c r="CV73" s="32">
        <f t="shared" ca="1" si="43"/>
        <v>2472.89</v>
      </c>
      <c r="CW73" s="31">
        <f t="shared" ca="1" si="30"/>
        <v>-131091.48000000001</v>
      </c>
      <c r="CX73" s="31">
        <f t="shared" ca="1" si="30"/>
        <v>-158355.07</v>
      </c>
      <c r="CY73" s="31">
        <f t="shared" ca="1" si="30"/>
        <v>-60709.54</v>
      </c>
      <c r="CZ73" s="31">
        <f t="shared" ca="1" si="29"/>
        <v>-72122.92</v>
      </c>
      <c r="DA73" s="31">
        <f t="shared" ca="1" si="29"/>
        <v>-44693.68</v>
      </c>
      <c r="DB73" s="31">
        <f t="shared" ca="1" si="29"/>
        <v>-6150.1399999999994</v>
      </c>
      <c r="DC73" s="31">
        <f t="shared" ref="DC73:DH115" ca="1" si="44">CE73+CQ73-AU73-BG73</f>
        <v>-74539.16</v>
      </c>
      <c r="DD73" s="31">
        <f t="shared" ca="1" si="44"/>
        <v>-148274.93</v>
      </c>
      <c r="DE73" s="31">
        <f t="shared" ca="1" si="44"/>
        <v>-108390.98000000001</v>
      </c>
      <c r="DF73" s="31">
        <f t="shared" ca="1" si="44"/>
        <v>-97084.94</v>
      </c>
      <c r="DG73" s="31">
        <f t="shared" ca="1" si="44"/>
        <v>-167463.48000000001</v>
      </c>
      <c r="DH73" s="31">
        <f t="shared" ca="1" si="44"/>
        <v>-80214.510000000009</v>
      </c>
      <c r="DI73" s="32">
        <f t="shared" ca="1" si="37"/>
        <v>-6554.57</v>
      </c>
      <c r="DJ73" s="32">
        <f t="shared" ca="1" si="37"/>
        <v>-7917.75</v>
      </c>
      <c r="DK73" s="32">
        <f t="shared" ca="1" si="37"/>
        <v>-3035.48</v>
      </c>
      <c r="DL73" s="32">
        <f t="shared" ca="1" si="33"/>
        <v>-3606.15</v>
      </c>
      <c r="DM73" s="32">
        <f t="shared" ca="1" si="33"/>
        <v>-2234.6799999999998</v>
      </c>
      <c r="DN73" s="32">
        <f t="shared" ca="1" si="33"/>
        <v>-307.51</v>
      </c>
      <c r="DO73" s="32">
        <f t="shared" ca="1" si="33"/>
        <v>-3726.96</v>
      </c>
      <c r="DP73" s="32">
        <f t="shared" ca="1" si="33"/>
        <v>-7413.75</v>
      </c>
      <c r="DQ73" s="32">
        <f t="shared" ca="1" si="33"/>
        <v>-5419.55</v>
      </c>
      <c r="DR73" s="32">
        <f t="shared" ca="1" si="33"/>
        <v>-4854.25</v>
      </c>
      <c r="DS73" s="32">
        <f t="shared" ca="1" si="33"/>
        <v>-8373.17</v>
      </c>
      <c r="DT73" s="32">
        <f t="shared" ca="1" si="33"/>
        <v>-4010.73</v>
      </c>
      <c r="DU73" s="31">
        <f t="shared" ca="1" si="38"/>
        <v>-35697.15</v>
      </c>
      <c r="DV73" s="31">
        <f t="shared" ca="1" si="38"/>
        <v>-42751.360000000001</v>
      </c>
      <c r="DW73" s="31">
        <f t="shared" ca="1" si="38"/>
        <v>-16261.78</v>
      </c>
      <c r="DX73" s="31">
        <f t="shared" ca="1" si="34"/>
        <v>-19150.54</v>
      </c>
      <c r="DY73" s="31">
        <f t="shared" ca="1" si="34"/>
        <v>-11766.33</v>
      </c>
      <c r="DZ73" s="31">
        <f t="shared" ca="1" si="34"/>
        <v>-1604.76</v>
      </c>
      <c r="EA73" s="31">
        <f t="shared" ca="1" si="34"/>
        <v>-19281.060000000001</v>
      </c>
      <c r="EB73" s="31">
        <f t="shared" ca="1" si="34"/>
        <v>-38007.99</v>
      </c>
      <c r="EC73" s="31">
        <f t="shared" ca="1" si="34"/>
        <v>-27531.200000000001</v>
      </c>
      <c r="ED73" s="31">
        <f t="shared" ca="1" si="34"/>
        <v>-24440.03</v>
      </c>
      <c r="EE73" s="31">
        <f t="shared" ca="1" si="34"/>
        <v>-41765.9</v>
      </c>
      <c r="EF73" s="31">
        <f t="shared" ca="1" si="34"/>
        <v>-19824.439999999999</v>
      </c>
      <c r="EG73" s="32">
        <f t="shared" ca="1" si="39"/>
        <v>-173343.2</v>
      </c>
      <c r="EH73" s="32">
        <f t="shared" ca="1" si="39"/>
        <v>-209024.18</v>
      </c>
      <c r="EI73" s="32">
        <f t="shared" ca="1" si="39"/>
        <v>-80006.8</v>
      </c>
      <c r="EJ73" s="32">
        <f t="shared" ca="1" si="35"/>
        <v>-94879.609999999986</v>
      </c>
      <c r="EK73" s="32">
        <f t="shared" ca="1" si="35"/>
        <v>-58694.69</v>
      </c>
      <c r="EL73" s="32">
        <f t="shared" ca="1" si="35"/>
        <v>-8062.41</v>
      </c>
      <c r="EM73" s="32">
        <f t="shared" ca="1" si="35"/>
        <v>-97547.180000000008</v>
      </c>
      <c r="EN73" s="32">
        <f t="shared" ca="1" si="35"/>
        <v>-193696.66999999998</v>
      </c>
      <c r="EO73" s="32">
        <f t="shared" ca="1" si="35"/>
        <v>-141341.73000000001</v>
      </c>
      <c r="EP73" s="32">
        <f t="shared" ca="1" si="35"/>
        <v>-126379.22</v>
      </c>
      <c r="EQ73" s="32">
        <f t="shared" ca="1" si="35"/>
        <v>-217602.55000000002</v>
      </c>
      <c r="ER73" s="32">
        <f t="shared" ca="1" si="35"/>
        <v>-104049.68000000001</v>
      </c>
    </row>
    <row r="74" spans="1:148" x14ac:dyDescent="0.25">
      <c r="A74" t="s">
        <v>444</v>
      </c>
      <c r="B74" s="1" t="s">
        <v>130</v>
      </c>
      <c r="C74" t="str">
        <f t="shared" ca="1" si="40"/>
        <v>KAN</v>
      </c>
      <c r="D74" t="str">
        <f t="shared" ca="1" si="41"/>
        <v>Kananaskis Hydro Facility</v>
      </c>
      <c r="E74" s="51">
        <v>6397.6668855999997</v>
      </c>
      <c r="F74" s="51">
        <v>5841.3861645999996</v>
      </c>
      <c r="G74" s="51">
        <v>6532.3168001000004</v>
      </c>
      <c r="H74" s="51">
        <v>5976.5733117</v>
      </c>
      <c r="I74" s="51">
        <v>8557.0101018999994</v>
      </c>
      <c r="J74" s="51">
        <v>11617.586873</v>
      </c>
      <c r="K74" s="51">
        <v>12492.9515022</v>
      </c>
      <c r="L74" s="51">
        <v>12700.6366688</v>
      </c>
      <c r="M74" s="51">
        <v>8242.8099012999992</v>
      </c>
      <c r="N74" s="51">
        <v>7299.8940248999997</v>
      </c>
      <c r="O74" s="51">
        <v>5535.4037553999997</v>
      </c>
      <c r="P74" s="51">
        <v>4336.6756833999998</v>
      </c>
      <c r="Q74" s="32">
        <v>556797.39</v>
      </c>
      <c r="R74" s="32">
        <v>812414.49</v>
      </c>
      <c r="S74" s="32">
        <v>326326.90999999997</v>
      </c>
      <c r="T74" s="32">
        <v>333458.64</v>
      </c>
      <c r="U74" s="32">
        <v>287941.81</v>
      </c>
      <c r="V74" s="32">
        <v>761714.98</v>
      </c>
      <c r="W74" s="32">
        <v>724812.80000000005</v>
      </c>
      <c r="X74" s="32">
        <v>1609985.85</v>
      </c>
      <c r="Y74" s="32">
        <v>929002.03</v>
      </c>
      <c r="Z74" s="32">
        <v>594272.65</v>
      </c>
      <c r="AA74" s="32">
        <v>611417.39</v>
      </c>
      <c r="AB74" s="32">
        <v>274190.55</v>
      </c>
      <c r="AC74" s="2">
        <v>-1.63</v>
      </c>
      <c r="AD74" s="2">
        <v>-1.63</v>
      </c>
      <c r="AE74" s="2">
        <v>-1.63</v>
      </c>
      <c r="AF74" s="2">
        <v>-1.63</v>
      </c>
      <c r="AG74" s="2">
        <v>-1.63</v>
      </c>
      <c r="AH74" s="2">
        <v>-1.63</v>
      </c>
      <c r="AI74" s="2">
        <v>-0.21</v>
      </c>
      <c r="AJ74" s="2">
        <v>-0.21</v>
      </c>
      <c r="AK74" s="2">
        <v>-0.21</v>
      </c>
      <c r="AL74" s="2">
        <v>-0.21</v>
      </c>
      <c r="AM74" s="2">
        <v>-0.21</v>
      </c>
      <c r="AN74" s="2">
        <v>-0.21</v>
      </c>
      <c r="AO74" s="33">
        <v>-9075.7999999999993</v>
      </c>
      <c r="AP74" s="33">
        <v>-13242.36</v>
      </c>
      <c r="AQ74" s="33">
        <v>-5319.13</v>
      </c>
      <c r="AR74" s="33">
        <v>-5435.38</v>
      </c>
      <c r="AS74" s="33">
        <v>-4693.45</v>
      </c>
      <c r="AT74" s="33">
        <v>-12415.95</v>
      </c>
      <c r="AU74" s="33">
        <v>-1522.11</v>
      </c>
      <c r="AV74" s="33">
        <v>-3380.97</v>
      </c>
      <c r="AW74" s="33">
        <v>-1950.9</v>
      </c>
      <c r="AX74" s="33">
        <v>-1247.97</v>
      </c>
      <c r="AY74" s="33">
        <v>-1283.98</v>
      </c>
      <c r="AZ74" s="33">
        <v>-575.79999999999995</v>
      </c>
      <c r="BA74" s="31">
        <f t="shared" si="27"/>
        <v>-222.72</v>
      </c>
      <c r="BB74" s="31">
        <f t="shared" si="27"/>
        <v>-324.97000000000003</v>
      </c>
      <c r="BC74" s="31">
        <f t="shared" si="27"/>
        <v>-130.53</v>
      </c>
      <c r="BD74" s="31">
        <f t="shared" si="27"/>
        <v>1934.06</v>
      </c>
      <c r="BE74" s="31">
        <f t="shared" si="27"/>
        <v>1670.06</v>
      </c>
      <c r="BF74" s="31">
        <f t="shared" si="27"/>
        <v>4417.95</v>
      </c>
      <c r="BG74" s="31">
        <f t="shared" si="42"/>
        <v>507.37</v>
      </c>
      <c r="BH74" s="31">
        <f t="shared" si="42"/>
        <v>1126.99</v>
      </c>
      <c r="BI74" s="31">
        <f t="shared" si="42"/>
        <v>650.29999999999995</v>
      </c>
      <c r="BJ74" s="31">
        <f t="shared" si="42"/>
        <v>-1782.82</v>
      </c>
      <c r="BK74" s="31">
        <f t="shared" si="42"/>
        <v>-1834.25</v>
      </c>
      <c r="BL74" s="31">
        <f t="shared" si="42"/>
        <v>-822.57</v>
      </c>
      <c r="BM74" s="6">
        <f t="shared" ca="1" si="36"/>
        <v>-1.23E-2</v>
      </c>
      <c r="BN74" s="6">
        <f t="shared" ca="1" si="36"/>
        <v>-1.23E-2</v>
      </c>
      <c r="BO74" s="6">
        <f t="shared" ca="1" si="36"/>
        <v>-1.23E-2</v>
      </c>
      <c r="BP74" s="6">
        <f t="shared" ca="1" si="36"/>
        <v>-1.23E-2</v>
      </c>
      <c r="BQ74" s="6">
        <f t="shared" ca="1" si="36"/>
        <v>-1.23E-2</v>
      </c>
      <c r="BR74" s="6">
        <f t="shared" ca="1" si="36"/>
        <v>-1.23E-2</v>
      </c>
      <c r="BS74" s="6">
        <f t="shared" ca="1" si="36"/>
        <v>-1.23E-2</v>
      </c>
      <c r="BT74" s="6">
        <f t="shared" ca="1" si="36"/>
        <v>-1.23E-2</v>
      </c>
      <c r="BU74" s="6">
        <f t="shared" ca="1" si="36"/>
        <v>-1.23E-2</v>
      </c>
      <c r="BV74" s="6">
        <f t="shared" ca="1" si="36"/>
        <v>-1.23E-2</v>
      </c>
      <c r="BW74" s="6">
        <f t="shared" ca="1" si="36"/>
        <v>-1.23E-2</v>
      </c>
      <c r="BX74" s="6">
        <f t="shared" ca="1" si="36"/>
        <v>-1.23E-2</v>
      </c>
      <c r="BY74" s="31">
        <f t="shared" ca="1" si="32"/>
        <v>-6848.61</v>
      </c>
      <c r="BZ74" s="31">
        <f t="shared" ca="1" si="32"/>
        <v>-9992.7000000000007</v>
      </c>
      <c r="CA74" s="31">
        <f t="shared" ca="1" si="32"/>
        <v>-4013.82</v>
      </c>
      <c r="CB74" s="31">
        <f t="shared" ca="1" si="32"/>
        <v>-4101.54</v>
      </c>
      <c r="CC74" s="31">
        <f t="shared" ca="1" si="32"/>
        <v>-3541.68</v>
      </c>
      <c r="CD74" s="31">
        <f t="shared" ca="1" si="32"/>
        <v>-9369.09</v>
      </c>
      <c r="CE74" s="31">
        <f t="shared" ca="1" si="31"/>
        <v>-8915.2000000000007</v>
      </c>
      <c r="CF74" s="31">
        <f t="shared" ca="1" si="31"/>
        <v>-19802.830000000002</v>
      </c>
      <c r="CG74" s="31">
        <f t="shared" ca="1" si="31"/>
        <v>-11426.72</v>
      </c>
      <c r="CH74" s="31">
        <f t="shared" ca="1" si="31"/>
        <v>-7309.55</v>
      </c>
      <c r="CI74" s="31">
        <f t="shared" ca="1" si="31"/>
        <v>-7520.43</v>
      </c>
      <c r="CJ74" s="31">
        <f t="shared" ca="1" si="31"/>
        <v>-3372.54</v>
      </c>
      <c r="CK74" s="32">
        <f t="shared" ca="1" si="28"/>
        <v>890.88</v>
      </c>
      <c r="CL74" s="32">
        <f t="shared" ca="1" si="28"/>
        <v>1299.8599999999999</v>
      </c>
      <c r="CM74" s="32">
        <f t="shared" ca="1" si="28"/>
        <v>522.12</v>
      </c>
      <c r="CN74" s="32">
        <f t="shared" ca="1" si="28"/>
        <v>533.53</v>
      </c>
      <c r="CO74" s="32">
        <f t="shared" ca="1" si="28"/>
        <v>460.71</v>
      </c>
      <c r="CP74" s="32">
        <f t="shared" ca="1" si="28"/>
        <v>1218.74</v>
      </c>
      <c r="CQ74" s="32">
        <f t="shared" ca="1" si="43"/>
        <v>1159.7</v>
      </c>
      <c r="CR74" s="32">
        <f t="shared" ca="1" si="43"/>
        <v>2575.98</v>
      </c>
      <c r="CS74" s="32">
        <f t="shared" ca="1" si="43"/>
        <v>1486.4</v>
      </c>
      <c r="CT74" s="32">
        <f t="shared" ca="1" si="43"/>
        <v>950.84</v>
      </c>
      <c r="CU74" s="32">
        <f t="shared" ca="1" si="43"/>
        <v>978.27</v>
      </c>
      <c r="CV74" s="32">
        <f t="shared" ca="1" si="43"/>
        <v>438.7</v>
      </c>
      <c r="CW74" s="31">
        <f t="shared" ca="1" si="30"/>
        <v>3340.7899999999995</v>
      </c>
      <c r="CX74" s="31">
        <f t="shared" ca="1" si="30"/>
        <v>4874.4900000000007</v>
      </c>
      <c r="CY74" s="31">
        <f t="shared" ca="1" si="30"/>
        <v>1957.9599999999998</v>
      </c>
      <c r="CZ74" s="31">
        <f t="shared" ca="1" si="30"/>
        <v>-66.690000000000055</v>
      </c>
      <c r="DA74" s="31">
        <f t="shared" ca="1" si="30"/>
        <v>-57.579999999999927</v>
      </c>
      <c r="DB74" s="31">
        <f t="shared" ca="1" si="30"/>
        <v>-152.34999999999945</v>
      </c>
      <c r="DC74" s="31">
        <f t="shared" ca="1" si="44"/>
        <v>-6740.7600000000011</v>
      </c>
      <c r="DD74" s="31">
        <f t="shared" ca="1" si="44"/>
        <v>-14972.870000000003</v>
      </c>
      <c r="DE74" s="31">
        <f t="shared" ca="1" si="44"/>
        <v>-8639.7199999999993</v>
      </c>
      <c r="DF74" s="31">
        <f t="shared" ca="1" si="44"/>
        <v>-3327.92</v>
      </c>
      <c r="DG74" s="31">
        <f t="shared" ca="1" si="44"/>
        <v>-3423.9300000000003</v>
      </c>
      <c r="DH74" s="31">
        <f t="shared" ca="1" si="44"/>
        <v>-1535.4699999999998</v>
      </c>
      <c r="DI74" s="32">
        <f t="shared" ca="1" si="37"/>
        <v>167.04</v>
      </c>
      <c r="DJ74" s="32">
        <f t="shared" ca="1" si="37"/>
        <v>243.72</v>
      </c>
      <c r="DK74" s="32">
        <f t="shared" ca="1" si="37"/>
        <v>97.9</v>
      </c>
      <c r="DL74" s="32">
        <f t="shared" ca="1" si="33"/>
        <v>-3.33</v>
      </c>
      <c r="DM74" s="32">
        <f t="shared" ca="1" si="33"/>
        <v>-2.88</v>
      </c>
      <c r="DN74" s="32">
        <f t="shared" ca="1" si="33"/>
        <v>-7.62</v>
      </c>
      <c r="DO74" s="32">
        <f t="shared" ca="1" si="33"/>
        <v>-337.04</v>
      </c>
      <c r="DP74" s="32">
        <f t="shared" ca="1" si="33"/>
        <v>-748.64</v>
      </c>
      <c r="DQ74" s="32">
        <f t="shared" ca="1" si="33"/>
        <v>-431.99</v>
      </c>
      <c r="DR74" s="32">
        <f t="shared" ca="1" si="33"/>
        <v>-166.4</v>
      </c>
      <c r="DS74" s="32">
        <f t="shared" ca="1" si="33"/>
        <v>-171.2</v>
      </c>
      <c r="DT74" s="32">
        <f t="shared" ca="1" si="33"/>
        <v>-76.77</v>
      </c>
      <c r="DU74" s="31">
        <f t="shared" ca="1" si="38"/>
        <v>909.72</v>
      </c>
      <c r="DV74" s="31">
        <f t="shared" ca="1" si="38"/>
        <v>1315.97</v>
      </c>
      <c r="DW74" s="31">
        <f t="shared" ca="1" si="38"/>
        <v>524.46</v>
      </c>
      <c r="DX74" s="31">
        <f t="shared" ca="1" si="34"/>
        <v>-17.71</v>
      </c>
      <c r="DY74" s="31">
        <f t="shared" ca="1" si="34"/>
        <v>-15.16</v>
      </c>
      <c r="DZ74" s="31">
        <f t="shared" ca="1" si="34"/>
        <v>-39.75</v>
      </c>
      <c r="EA74" s="31">
        <f t="shared" ca="1" si="34"/>
        <v>-1743.63</v>
      </c>
      <c r="EB74" s="31">
        <f t="shared" ca="1" si="34"/>
        <v>-3838.06</v>
      </c>
      <c r="EC74" s="31">
        <f t="shared" ca="1" si="34"/>
        <v>-2194.48</v>
      </c>
      <c r="ED74" s="31">
        <f t="shared" ca="1" si="34"/>
        <v>-837.77</v>
      </c>
      <c r="EE74" s="31">
        <f t="shared" ca="1" si="34"/>
        <v>-853.94</v>
      </c>
      <c r="EF74" s="31">
        <f t="shared" ca="1" si="34"/>
        <v>-379.48</v>
      </c>
      <c r="EG74" s="32">
        <f t="shared" ca="1" si="39"/>
        <v>4417.5499999999993</v>
      </c>
      <c r="EH74" s="32">
        <f t="shared" ca="1" si="39"/>
        <v>6434.1800000000012</v>
      </c>
      <c r="EI74" s="32">
        <f t="shared" ca="1" si="39"/>
        <v>2580.3199999999997</v>
      </c>
      <c r="EJ74" s="32">
        <f t="shared" ca="1" si="35"/>
        <v>-87.730000000000047</v>
      </c>
      <c r="EK74" s="32">
        <f t="shared" ca="1" si="35"/>
        <v>-75.619999999999933</v>
      </c>
      <c r="EL74" s="32">
        <f t="shared" ca="1" si="35"/>
        <v>-199.71999999999946</v>
      </c>
      <c r="EM74" s="32">
        <f t="shared" ca="1" si="35"/>
        <v>-8821.43</v>
      </c>
      <c r="EN74" s="32">
        <f t="shared" ca="1" si="35"/>
        <v>-19559.570000000003</v>
      </c>
      <c r="EO74" s="32">
        <f t="shared" ca="1" si="35"/>
        <v>-11266.189999999999</v>
      </c>
      <c r="EP74" s="32">
        <f t="shared" ca="1" si="35"/>
        <v>-4332.09</v>
      </c>
      <c r="EQ74" s="32">
        <f t="shared" ca="1" si="35"/>
        <v>-4449.07</v>
      </c>
      <c r="ER74" s="32">
        <f t="shared" ca="1" si="35"/>
        <v>-1991.7199999999998</v>
      </c>
    </row>
    <row r="75" spans="1:148" x14ac:dyDescent="0.25">
      <c r="A75" t="s">
        <v>442</v>
      </c>
      <c r="B75" s="1" t="s">
        <v>63</v>
      </c>
      <c r="C75" t="str">
        <f t="shared" ca="1" si="40"/>
        <v>KH1</v>
      </c>
      <c r="D75" t="str">
        <f t="shared" ca="1" si="41"/>
        <v>Keephills #1</v>
      </c>
      <c r="E75" s="51">
        <v>274792.65225290001</v>
      </c>
      <c r="F75" s="51">
        <v>254197.99781</v>
      </c>
      <c r="G75" s="51">
        <v>278149.71393999999</v>
      </c>
      <c r="H75" s="51">
        <v>221196.410328</v>
      </c>
      <c r="I75" s="51">
        <v>234019.73278799999</v>
      </c>
      <c r="J75" s="51">
        <v>260646.84565</v>
      </c>
      <c r="K75" s="51">
        <v>269128.33150999999</v>
      </c>
      <c r="L75" s="51">
        <v>249316.3286904</v>
      </c>
      <c r="M75" s="51">
        <v>260639.20116</v>
      </c>
      <c r="N75" s="51">
        <v>253797.254231</v>
      </c>
      <c r="O75" s="51">
        <v>261902.09336999999</v>
      </c>
      <c r="P75" s="51">
        <v>255264.40721</v>
      </c>
      <c r="Q75" s="32">
        <v>20744201.670000002</v>
      </c>
      <c r="R75" s="32">
        <v>31265685.469999999</v>
      </c>
      <c r="S75" s="32">
        <v>13574226.23</v>
      </c>
      <c r="T75" s="32">
        <v>10914625.92</v>
      </c>
      <c r="U75" s="32">
        <v>6034038.3200000003</v>
      </c>
      <c r="V75" s="32">
        <v>18258974.68</v>
      </c>
      <c r="W75" s="32">
        <v>16283496.470000001</v>
      </c>
      <c r="X75" s="32">
        <v>30910971.050000001</v>
      </c>
      <c r="Y75" s="32">
        <v>25829167.73</v>
      </c>
      <c r="Z75" s="32">
        <v>14773548.619999999</v>
      </c>
      <c r="AA75" s="32">
        <v>28955018.43</v>
      </c>
      <c r="AB75" s="32">
        <v>13094430.789999999</v>
      </c>
      <c r="AC75" s="2">
        <v>6.39</v>
      </c>
      <c r="AD75" s="2">
        <v>6.39</v>
      </c>
      <c r="AE75" s="2">
        <v>6.39</v>
      </c>
      <c r="AF75" s="2">
        <v>6.39</v>
      </c>
      <c r="AG75" s="2">
        <v>6.39</v>
      </c>
      <c r="AH75" s="2">
        <v>6.39</v>
      </c>
      <c r="AI75" s="2">
        <v>6.38</v>
      </c>
      <c r="AJ75" s="2">
        <v>6.38</v>
      </c>
      <c r="AK75" s="2">
        <v>6.38</v>
      </c>
      <c r="AL75" s="2">
        <v>6.38</v>
      </c>
      <c r="AM75" s="2">
        <v>6.38</v>
      </c>
      <c r="AN75" s="2">
        <v>6.38</v>
      </c>
      <c r="AO75" s="33">
        <v>1325554.49</v>
      </c>
      <c r="AP75" s="33">
        <v>1997877.3</v>
      </c>
      <c r="AQ75" s="33">
        <v>867393.06</v>
      </c>
      <c r="AR75" s="33">
        <v>697444.6</v>
      </c>
      <c r="AS75" s="33">
        <v>385575.05</v>
      </c>
      <c r="AT75" s="33">
        <v>1166748.48</v>
      </c>
      <c r="AU75" s="33">
        <v>1038887.07</v>
      </c>
      <c r="AV75" s="33">
        <v>1972119.95</v>
      </c>
      <c r="AW75" s="33">
        <v>1647900.9</v>
      </c>
      <c r="AX75" s="33">
        <v>942552.4</v>
      </c>
      <c r="AY75" s="33">
        <v>1847330.18</v>
      </c>
      <c r="AZ75" s="33">
        <v>835424.68</v>
      </c>
      <c r="BA75" s="31">
        <f t="shared" si="27"/>
        <v>-8297.68</v>
      </c>
      <c r="BB75" s="31">
        <f t="shared" si="27"/>
        <v>-12506.27</v>
      </c>
      <c r="BC75" s="31">
        <f t="shared" si="27"/>
        <v>-5429.69</v>
      </c>
      <c r="BD75" s="31">
        <f t="shared" si="27"/>
        <v>63304.83</v>
      </c>
      <c r="BE75" s="31">
        <f t="shared" si="27"/>
        <v>34997.42</v>
      </c>
      <c r="BF75" s="31">
        <f t="shared" si="27"/>
        <v>105902.05</v>
      </c>
      <c r="BG75" s="31">
        <f t="shared" si="42"/>
        <v>11398.45</v>
      </c>
      <c r="BH75" s="31">
        <f t="shared" si="42"/>
        <v>21637.68</v>
      </c>
      <c r="BI75" s="31">
        <f t="shared" si="42"/>
        <v>18080.419999999998</v>
      </c>
      <c r="BJ75" s="31">
        <f t="shared" si="42"/>
        <v>-44320.65</v>
      </c>
      <c r="BK75" s="31">
        <f t="shared" si="42"/>
        <v>-86865.06</v>
      </c>
      <c r="BL75" s="31">
        <f t="shared" si="42"/>
        <v>-39283.29</v>
      </c>
      <c r="BM75" s="6">
        <f t="shared" ca="1" si="36"/>
        <v>6.7500000000000004E-2</v>
      </c>
      <c r="BN75" s="6">
        <f t="shared" ca="1" si="36"/>
        <v>6.7500000000000004E-2</v>
      </c>
      <c r="BO75" s="6">
        <f t="shared" ca="1" si="36"/>
        <v>6.7500000000000004E-2</v>
      </c>
      <c r="BP75" s="6">
        <f t="shared" ca="1" si="36"/>
        <v>6.7500000000000004E-2</v>
      </c>
      <c r="BQ75" s="6">
        <f t="shared" ca="1" si="36"/>
        <v>6.7500000000000004E-2</v>
      </c>
      <c r="BR75" s="6">
        <f t="shared" ca="1" si="36"/>
        <v>6.7500000000000004E-2</v>
      </c>
      <c r="BS75" s="6">
        <f t="shared" ca="1" si="36"/>
        <v>6.7500000000000004E-2</v>
      </c>
      <c r="BT75" s="6">
        <f t="shared" ca="1" si="36"/>
        <v>6.7500000000000004E-2</v>
      </c>
      <c r="BU75" s="6">
        <f t="shared" ca="1" si="36"/>
        <v>6.7500000000000004E-2</v>
      </c>
      <c r="BV75" s="6">
        <f t="shared" ca="1" si="36"/>
        <v>6.7500000000000004E-2</v>
      </c>
      <c r="BW75" s="6">
        <f t="shared" ca="1" si="36"/>
        <v>6.7500000000000004E-2</v>
      </c>
      <c r="BX75" s="6">
        <f t="shared" ca="1" si="36"/>
        <v>6.7500000000000004E-2</v>
      </c>
      <c r="BY75" s="31">
        <f t="shared" ca="1" si="32"/>
        <v>1400233.61</v>
      </c>
      <c r="BZ75" s="31">
        <f t="shared" ca="1" si="32"/>
        <v>2110433.77</v>
      </c>
      <c r="CA75" s="31">
        <f t="shared" ca="1" si="32"/>
        <v>916260.27</v>
      </c>
      <c r="CB75" s="31">
        <f t="shared" ca="1" si="32"/>
        <v>736737.25</v>
      </c>
      <c r="CC75" s="31">
        <f t="shared" ca="1" si="32"/>
        <v>407297.59</v>
      </c>
      <c r="CD75" s="31">
        <f t="shared" ca="1" si="32"/>
        <v>1232480.79</v>
      </c>
      <c r="CE75" s="31">
        <f t="shared" ca="1" si="31"/>
        <v>1099136.01</v>
      </c>
      <c r="CF75" s="31">
        <f t="shared" ca="1" si="31"/>
        <v>2086490.55</v>
      </c>
      <c r="CG75" s="31">
        <f t="shared" ca="1" si="31"/>
        <v>1743468.82</v>
      </c>
      <c r="CH75" s="31">
        <f t="shared" ca="1" si="31"/>
        <v>997214.53</v>
      </c>
      <c r="CI75" s="31">
        <f t="shared" ca="1" si="31"/>
        <v>1954463.74</v>
      </c>
      <c r="CJ75" s="31">
        <f t="shared" ca="1" si="31"/>
        <v>883874.08</v>
      </c>
      <c r="CK75" s="32">
        <f t="shared" ca="1" si="28"/>
        <v>33190.720000000001</v>
      </c>
      <c r="CL75" s="32">
        <f t="shared" ca="1" si="28"/>
        <v>50025.1</v>
      </c>
      <c r="CM75" s="32">
        <f t="shared" ca="1" si="28"/>
        <v>21718.76</v>
      </c>
      <c r="CN75" s="32">
        <f t="shared" ca="1" si="28"/>
        <v>17463.400000000001</v>
      </c>
      <c r="CO75" s="32">
        <f t="shared" ca="1" si="28"/>
        <v>9654.4599999999991</v>
      </c>
      <c r="CP75" s="32">
        <f t="shared" ca="1" si="28"/>
        <v>29214.36</v>
      </c>
      <c r="CQ75" s="32">
        <f t="shared" ca="1" si="43"/>
        <v>26053.59</v>
      </c>
      <c r="CR75" s="32">
        <f t="shared" ca="1" si="43"/>
        <v>49457.55</v>
      </c>
      <c r="CS75" s="32">
        <f t="shared" ca="1" si="43"/>
        <v>41326.67</v>
      </c>
      <c r="CT75" s="32">
        <f t="shared" ca="1" si="43"/>
        <v>23637.68</v>
      </c>
      <c r="CU75" s="32">
        <f t="shared" ca="1" si="43"/>
        <v>46328.03</v>
      </c>
      <c r="CV75" s="32">
        <f t="shared" ca="1" si="43"/>
        <v>20951.09</v>
      </c>
      <c r="CW75" s="31">
        <f t="shared" ca="1" si="30"/>
        <v>116167.52000000008</v>
      </c>
      <c r="CX75" s="31">
        <f t="shared" ca="1" si="30"/>
        <v>175087.84000000005</v>
      </c>
      <c r="CY75" s="31">
        <f t="shared" ca="1" si="30"/>
        <v>76015.659999999974</v>
      </c>
      <c r="CZ75" s="31">
        <f t="shared" ca="1" si="30"/>
        <v>-6548.7799999999552</v>
      </c>
      <c r="DA75" s="31">
        <f t="shared" ca="1" si="30"/>
        <v>-3620.41999999994</v>
      </c>
      <c r="DB75" s="31">
        <f t="shared" ca="1" si="30"/>
        <v>-10955.379999999845</v>
      </c>
      <c r="DC75" s="31">
        <f t="shared" ca="1" si="44"/>
        <v>74904.080000000147</v>
      </c>
      <c r="DD75" s="31">
        <f t="shared" ca="1" si="44"/>
        <v>142190.47000000015</v>
      </c>
      <c r="DE75" s="31">
        <f t="shared" ca="1" si="44"/>
        <v>118814.17000000009</v>
      </c>
      <c r="DF75" s="31">
        <f t="shared" ca="1" si="44"/>
        <v>122620.46000000005</v>
      </c>
      <c r="DG75" s="31">
        <f t="shared" ca="1" si="44"/>
        <v>240326.65000000008</v>
      </c>
      <c r="DH75" s="31">
        <f t="shared" ca="1" si="44"/>
        <v>108683.77999999988</v>
      </c>
      <c r="DI75" s="32">
        <f t="shared" ca="1" si="37"/>
        <v>5808.38</v>
      </c>
      <c r="DJ75" s="32">
        <f t="shared" ca="1" si="37"/>
        <v>8754.39</v>
      </c>
      <c r="DK75" s="32">
        <f t="shared" ca="1" si="37"/>
        <v>3800.78</v>
      </c>
      <c r="DL75" s="32">
        <f t="shared" ca="1" si="33"/>
        <v>-327.44</v>
      </c>
      <c r="DM75" s="32">
        <f t="shared" ca="1" si="33"/>
        <v>-181.02</v>
      </c>
      <c r="DN75" s="32">
        <f t="shared" ca="1" si="33"/>
        <v>-547.77</v>
      </c>
      <c r="DO75" s="32">
        <f t="shared" ca="1" si="33"/>
        <v>3745.2</v>
      </c>
      <c r="DP75" s="32">
        <f t="shared" ca="1" si="33"/>
        <v>7109.52</v>
      </c>
      <c r="DQ75" s="32">
        <f t="shared" ca="1" si="33"/>
        <v>5940.71</v>
      </c>
      <c r="DR75" s="32">
        <f t="shared" ca="1" si="33"/>
        <v>6131.02</v>
      </c>
      <c r="DS75" s="32">
        <f t="shared" ca="1" si="33"/>
        <v>12016.33</v>
      </c>
      <c r="DT75" s="32">
        <f t="shared" ca="1" si="33"/>
        <v>5434.19</v>
      </c>
      <c r="DU75" s="31">
        <f t="shared" ca="1" si="38"/>
        <v>31633.25</v>
      </c>
      <c r="DV75" s="31">
        <f t="shared" ca="1" si="38"/>
        <v>47268.74</v>
      </c>
      <c r="DW75" s="31">
        <f t="shared" ca="1" si="38"/>
        <v>20361.7</v>
      </c>
      <c r="DX75" s="31">
        <f t="shared" ca="1" si="34"/>
        <v>-1738.87</v>
      </c>
      <c r="DY75" s="31">
        <f t="shared" ca="1" si="34"/>
        <v>-953.13</v>
      </c>
      <c r="DZ75" s="31">
        <f t="shared" ca="1" si="34"/>
        <v>-2858.59</v>
      </c>
      <c r="EA75" s="31">
        <f t="shared" ca="1" si="34"/>
        <v>19375.45</v>
      </c>
      <c r="EB75" s="31">
        <f t="shared" ca="1" si="34"/>
        <v>36448.33</v>
      </c>
      <c r="EC75" s="31">
        <f t="shared" ca="1" si="34"/>
        <v>30178.67</v>
      </c>
      <c r="ED75" s="31">
        <f t="shared" ca="1" si="34"/>
        <v>30868.31</v>
      </c>
      <c r="EE75" s="31">
        <f t="shared" ca="1" si="34"/>
        <v>59938.2</v>
      </c>
      <c r="EF75" s="31">
        <f t="shared" ca="1" si="34"/>
        <v>26860.41</v>
      </c>
      <c r="EG75" s="32">
        <f t="shared" ca="1" si="39"/>
        <v>153609.15000000008</v>
      </c>
      <c r="EH75" s="32">
        <f t="shared" ca="1" si="39"/>
        <v>231110.97000000003</v>
      </c>
      <c r="EI75" s="32">
        <f t="shared" ca="1" si="39"/>
        <v>100178.13999999997</v>
      </c>
      <c r="EJ75" s="32">
        <f t="shared" ca="1" si="35"/>
        <v>-8615.0899999999547</v>
      </c>
      <c r="EK75" s="32">
        <f t="shared" ca="1" si="35"/>
        <v>-4754.5699999999397</v>
      </c>
      <c r="EL75" s="32">
        <f t="shared" ca="1" si="35"/>
        <v>-14361.739999999845</v>
      </c>
      <c r="EM75" s="32">
        <f t="shared" ca="1" si="35"/>
        <v>98024.730000000141</v>
      </c>
      <c r="EN75" s="32">
        <f t="shared" ca="1" si="35"/>
        <v>185748.32000000012</v>
      </c>
      <c r="EO75" s="32">
        <f t="shared" ca="1" si="35"/>
        <v>154933.5500000001</v>
      </c>
      <c r="EP75" s="32">
        <f t="shared" ca="1" si="35"/>
        <v>159619.79000000007</v>
      </c>
      <c r="EQ75" s="32">
        <f t="shared" ca="1" si="35"/>
        <v>312281.18000000005</v>
      </c>
      <c r="ER75" s="32">
        <f t="shared" ca="1" si="35"/>
        <v>140978.37999999989</v>
      </c>
    </row>
    <row r="76" spans="1:148" x14ac:dyDescent="0.25">
      <c r="A76" t="s">
        <v>442</v>
      </c>
      <c r="B76" s="1" t="s">
        <v>64</v>
      </c>
      <c r="C76" t="str">
        <f t="shared" ca="1" si="40"/>
        <v>KH2</v>
      </c>
      <c r="D76" t="str">
        <f t="shared" ca="1" si="41"/>
        <v>Keephills #2</v>
      </c>
      <c r="E76" s="51">
        <v>256453.64034350001</v>
      </c>
      <c r="F76" s="51">
        <v>235479.8365834</v>
      </c>
      <c r="G76" s="51">
        <v>258758.365793</v>
      </c>
      <c r="H76" s="51">
        <v>246458.25837</v>
      </c>
      <c r="I76" s="51">
        <v>238513.622515</v>
      </c>
      <c r="J76" s="51">
        <v>265225.39828999998</v>
      </c>
      <c r="K76" s="51">
        <v>247952.077777</v>
      </c>
      <c r="L76" s="51">
        <v>275605.60138000001</v>
      </c>
      <c r="M76" s="51">
        <v>227218.130553</v>
      </c>
      <c r="N76" s="51">
        <v>242860.24304599999</v>
      </c>
      <c r="O76" s="51">
        <v>256117.71565999999</v>
      </c>
      <c r="P76" s="51">
        <v>252149.83111</v>
      </c>
      <c r="Q76" s="32">
        <v>18626424.93</v>
      </c>
      <c r="R76" s="32">
        <v>20737059.59</v>
      </c>
      <c r="S76" s="32">
        <v>11838858.08</v>
      </c>
      <c r="T76" s="32">
        <v>12637509.17</v>
      </c>
      <c r="U76" s="32">
        <v>8001899.3600000003</v>
      </c>
      <c r="V76" s="32">
        <v>18556198.550000001</v>
      </c>
      <c r="W76" s="32">
        <v>15168402.09</v>
      </c>
      <c r="X76" s="32">
        <v>34761518.310000002</v>
      </c>
      <c r="Y76" s="32">
        <v>24041683.050000001</v>
      </c>
      <c r="Z76" s="32">
        <v>9202311.9299999997</v>
      </c>
      <c r="AA76" s="32">
        <v>28334736.890000001</v>
      </c>
      <c r="AB76" s="32">
        <v>12911995.01</v>
      </c>
      <c r="AC76" s="2">
        <v>6.39</v>
      </c>
      <c r="AD76" s="2">
        <v>6.39</v>
      </c>
      <c r="AE76" s="2">
        <v>6.39</v>
      </c>
      <c r="AF76" s="2">
        <v>6.39</v>
      </c>
      <c r="AG76" s="2">
        <v>6.39</v>
      </c>
      <c r="AH76" s="2">
        <v>6.39</v>
      </c>
      <c r="AI76" s="2">
        <v>6.38</v>
      </c>
      <c r="AJ76" s="2">
        <v>6.38</v>
      </c>
      <c r="AK76" s="2">
        <v>6.38</v>
      </c>
      <c r="AL76" s="2">
        <v>6.38</v>
      </c>
      <c r="AM76" s="2">
        <v>6.38</v>
      </c>
      <c r="AN76" s="2">
        <v>6.38</v>
      </c>
      <c r="AO76" s="33">
        <v>1190228.55</v>
      </c>
      <c r="AP76" s="33">
        <v>1325098.1100000001</v>
      </c>
      <c r="AQ76" s="33">
        <v>756503.03</v>
      </c>
      <c r="AR76" s="33">
        <v>807536.84</v>
      </c>
      <c r="AS76" s="33">
        <v>511321.37</v>
      </c>
      <c r="AT76" s="33">
        <v>1185741.0900000001</v>
      </c>
      <c r="AU76" s="33">
        <v>967744.05</v>
      </c>
      <c r="AV76" s="33">
        <v>2217784.87</v>
      </c>
      <c r="AW76" s="33">
        <v>1533859.38</v>
      </c>
      <c r="AX76" s="33">
        <v>587107.5</v>
      </c>
      <c r="AY76" s="33">
        <v>1807756.21</v>
      </c>
      <c r="AZ76" s="33">
        <v>823785.28</v>
      </c>
      <c r="BA76" s="31">
        <f t="shared" si="27"/>
        <v>-7450.57</v>
      </c>
      <c r="BB76" s="31">
        <f t="shared" si="27"/>
        <v>-8294.82</v>
      </c>
      <c r="BC76" s="31">
        <f t="shared" si="27"/>
        <v>-4735.54</v>
      </c>
      <c r="BD76" s="31">
        <f t="shared" si="27"/>
        <v>73297.55</v>
      </c>
      <c r="BE76" s="31">
        <f t="shared" si="27"/>
        <v>46411.02</v>
      </c>
      <c r="BF76" s="31">
        <f t="shared" si="27"/>
        <v>107625.95</v>
      </c>
      <c r="BG76" s="31">
        <f t="shared" si="42"/>
        <v>10617.88</v>
      </c>
      <c r="BH76" s="31">
        <f t="shared" si="42"/>
        <v>24333.06</v>
      </c>
      <c r="BI76" s="31">
        <f t="shared" si="42"/>
        <v>16829.18</v>
      </c>
      <c r="BJ76" s="31">
        <f t="shared" si="42"/>
        <v>-27606.94</v>
      </c>
      <c r="BK76" s="31">
        <f t="shared" si="42"/>
        <v>-85004.21</v>
      </c>
      <c r="BL76" s="31">
        <f t="shared" si="42"/>
        <v>-38735.99</v>
      </c>
      <c r="BM76" s="6">
        <f t="shared" ca="1" si="36"/>
        <v>6.7699999999999996E-2</v>
      </c>
      <c r="BN76" s="6">
        <f t="shared" ca="1" si="36"/>
        <v>6.7699999999999996E-2</v>
      </c>
      <c r="BO76" s="6">
        <f t="shared" ca="1" si="36"/>
        <v>6.7699999999999996E-2</v>
      </c>
      <c r="BP76" s="6">
        <f t="shared" ca="1" si="36"/>
        <v>6.7699999999999996E-2</v>
      </c>
      <c r="BQ76" s="6">
        <f t="shared" ca="1" si="36"/>
        <v>6.7699999999999996E-2</v>
      </c>
      <c r="BR76" s="6">
        <f t="shared" ca="1" si="36"/>
        <v>6.7699999999999996E-2</v>
      </c>
      <c r="BS76" s="6">
        <f t="shared" ca="1" si="36"/>
        <v>6.7699999999999996E-2</v>
      </c>
      <c r="BT76" s="6">
        <f t="shared" ca="1" si="36"/>
        <v>6.7699999999999996E-2</v>
      </c>
      <c r="BU76" s="6">
        <f t="shared" ca="1" si="36"/>
        <v>6.7699999999999996E-2</v>
      </c>
      <c r="BV76" s="6">
        <f t="shared" ca="1" si="36"/>
        <v>6.7699999999999996E-2</v>
      </c>
      <c r="BW76" s="6">
        <f t="shared" ca="1" si="36"/>
        <v>6.7699999999999996E-2</v>
      </c>
      <c r="BX76" s="6">
        <f t="shared" ca="1" si="36"/>
        <v>6.7699999999999996E-2</v>
      </c>
      <c r="BY76" s="31">
        <f t="shared" ca="1" si="32"/>
        <v>1261008.97</v>
      </c>
      <c r="BZ76" s="31">
        <f t="shared" ca="1" si="32"/>
        <v>1403898.93</v>
      </c>
      <c r="CA76" s="31">
        <f t="shared" ca="1" si="32"/>
        <v>801490.69</v>
      </c>
      <c r="CB76" s="31">
        <f t="shared" ca="1" si="32"/>
        <v>855559.37</v>
      </c>
      <c r="CC76" s="31">
        <f t="shared" ca="1" si="32"/>
        <v>541728.59</v>
      </c>
      <c r="CD76" s="31">
        <f t="shared" ca="1" si="32"/>
        <v>1256254.6399999999</v>
      </c>
      <c r="CE76" s="31">
        <f t="shared" ca="1" si="31"/>
        <v>1026900.82</v>
      </c>
      <c r="CF76" s="31">
        <f t="shared" ca="1" si="31"/>
        <v>2353354.79</v>
      </c>
      <c r="CG76" s="31">
        <f t="shared" ca="1" si="31"/>
        <v>1627621.94</v>
      </c>
      <c r="CH76" s="31">
        <f t="shared" ca="1" si="31"/>
        <v>622996.52</v>
      </c>
      <c r="CI76" s="31">
        <f t="shared" ca="1" si="31"/>
        <v>1918261.69</v>
      </c>
      <c r="CJ76" s="31">
        <f t="shared" ca="1" si="31"/>
        <v>874142.06</v>
      </c>
      <c r="CK76" s="32">
        <f t="shared" ca="1" si="28"/>
        <v>29802.28</v>
      </c>
      <c r="CL76" s="32">
        <f t="shared" ca="1" si="28"/>
        <v>33179.300000000003</v>
      </c>
      <c r="CM76" s="32">
        <f t="shared" ca="1" si="28"/>
        <v>18942.169999999998</v>
      </c>
      <c r="CN76" s="32">
        <f t="shared" ca="1" si="28"/>
        <v>20220.009999999998</v>
      </c>
      <c r="CO76" s="32">
        <f t="shared" ca="1" si="28"/>
        <v>12803.04</v>
      </c>
      <c r="CP76" s="32">
        <f t="shared" ca="1" si="28"/>
        <v>29689.919999999998</v>
      </c>
      <c r="CQ76" s="32">
        <f t="shared" ca="1" si="43"/>
        <v>24269.439999999999</v>
      </c>
      <c r="CR76" s="32">
        <f t="shared" ca="1" si="43"/>
        <v>55618.43</v>
      </c>
      <c r="CS76" s="32">
        <f t="shared" ca="1" si="43"/>
        <v>38466.69</v>
      </c>
      <c r="CT76" s="32">
        <f t="shared" ca="1" si="43"/>
        <v>14723.7</v>
      </c>
      <c r="CU76" s="32">
        <f t="shared" ca="1" si="43"/>
        <v>45335.58</v>
      </c>
      <c r="CV76" s="32">
        <f t="shared" ca="1" si="43"/>
        <v>20659.189999999999</v>
      </c>
      <c r="CW76" s="31">
        <f t="shared" ca="1" si="30"/>
        <v>108033.26999999996</v>
      </c>
      <c r="CX76" s="31">
        <f t="shared" ca="1" si="30"/>
        <v>120274.93999999989</v>
      </c>
      <c r="CY76" s="31">
        <f t="shared" ca="1" si="30"/>
        <v>68665.369999999952</v>
      </c>
      <c r="CZ76" s="31">
        <f t="shared" ca="1" si="30"/>
        <v>-5055.0099999999657</v>
      </c>
      <c r="DA76" s="31">
        <f t="shared" ca="1" si="30"/>
        <v>-3200.7599999999875</v>
      </c>
      <c r="DB76" s="31">
        <f t="shared" ca="1" si="30"/>
        <v>-7422.4800000002579</v>
      </c>
      <c r="DC76" s="31">
        <f t="shared" ca="1" si="44"/>
        <v>72808.329999999958</v>
      </c>
      <c r="DD76" s="31">
        <f t="shared" ca="1" si="44"/>
        <v>166855.2900000001</v>
      </c>
      <c r="DE76" s="31">
        <f t="shared" ca="1" si="44"/>
        <v>115400.07</v>
      </c>
      <c r="DF76" s="31">
        <f t="shared" ca="1" si="44"/>
        <v>78219.659999999974</v>
      </c>
      <c r="DG76" s="31">
        <f t="shared" ca="1" si="44"/>
        <v>240845.27000000008</v>
      </c>
      <c r="DH76" s="31">
        <f t="shared" ca="1" si="44"/>
        <v>109751.95999999996</v>
      </c>
      <c r="DI76" s="32">
        <f t="shared" ca="1" si="37"/>
        <v>5401.66</v>
      </c>
      <c r="DJ76" s="32">
        <f t="shared" ca="1" si="37"/>
        <v>6013.75</v>
      </c>
      <c r="DK76" s="32">
        <f t="shared" ca="1" si="37"/>
        <v>3433.27</v>
      </c>
      <c r="DL76" s="32">
        <f t="shared" ca="1" si="33"/>
        <v>-252.75</v>
      </c>
      <c r="DM76" s="32">
        <f t="shared" ca="1" si="33"/>
        <v>-160.04</v>
      </c>
      <c r="DN76" s="32">
        <f t="shared" ca="1" si="33"/>
        <v>-371.12</v>
      </c>
      <c r="DO76" s="32">
        <f t="shared" ca="1" si="33"/>
        <v>3640.42</v>
      </c>
      <c r="DP76" s="32">
        <f t="shared" ca="1" si="33"/>
        <v>8342.76</v>
      </c>
      <c r="DQ76" s="32">
        <f t="shared" ca="1" si="33"/>
        <v>5770</v>
      </c>
      <c r="DR76" s="32">
        <f t="shared" ca="1" si="33"/>
        <v>3910.98</v>
      </c>
      <c r="DS76" s="32">
        <f t="shared" ca="1" si="33"/>
        <v>12042.26</v>
      </c>
      <c r="DT76" s="32">
        <f t="shared" ca="1" si="33"/>
        <v>5487.6</v>
      </c>
      <c r="DU76" s="31">
        <f t="shared" ca="1" si="38"/>
        <v>29418.23</v>
      </c>
      <c r="DV76" s="31">
        <f t="shared" ca="1" si="38"/>
        <v>32470.81</v>
      </c>
      <c r="DW76" s="31">
        <f t="shared" ca="1" si="38"/>
        <v>18392.84</v>
      </c>
      <c r="DX76" s="31">
        <f t="shared" ca="1" si="34"/>
        <v>-1342.24</v>
      </c>
      <c r="DY76" s="31">
        <f t="shared" ca="1" si="34"/>
        <v>-842.65</v>
      </c>
      <c r="DZ76" s="31">
        <f t="shared" ca="1" si="34"/>
        <v>-1936.75</v>
      </c>
      <c r="EA76" s="31">
        <f t="shared" ca="1" si="34"/>
        <v>18833.34</v>
      </c>
      <c r="EB76" s="31">
        <f t="shared" ca="1" si="34"/>
        <v>42770.78</v>
      </c>
      <c r="EC76" s="31">
        <f t="shared" ca="1" si="34"/>
        <v>29311.5</v>
      </c>
      <c r="ED76" s="31">
        <f t="shared" ca="1" si="34"/>
        <v>19690.91</v>
      </c>
      <c r="EE76" s="31">
        <f t="shared" ca="1" si="34"/>
        <v>60067.55</v>
      </c>
      <c r="EF76" s="31">
        <f t="shared" ca="1" si="34"/>
        <v>27124.41</v>
      </c>
      <c r="EG76" s="32">
        <f t="shared" ca="1" si="39"/>
        <v>142853.15999999997</v>
      </c>
      <c r="EH76" s="32">
        <f t="shared" ca="1" si="39"/>
        <v>158759.49999999988</v>
      </c>
      <c r="EI76" s="32">
        <f t="shared" ca="1" si="39"/>
        <v>90491.479999999952</v>
      </c>
      <c r="EJ76" s="32">
        <f t="shared" ca="1" si="35"/>
        <v>-6649.9999999999654</v>
      </c>
      <c r="EK76" s="32">
        <f t="shared" ca="1" si="35"/>
        <v>-4203.4499999999871</v>
      </c>
      <c r="EL76" s="32">
        <f t="shared" ca="1" si="35"/>
        <v>-9730.3500000002568</v>
      </c>
      <c r="EM76" s="32">
        <f t="shared" ca="1" si="35"/>
        <v>95282.089999999953</v>
      </c>
      <c r="EN76" s="32">
        <f t="shared" ca="1" si="35"/>
        <v>217968.8300000001</v>
      </c>
      <c r="EO76" s="32">
        <f t="shared" ca="1" si="35"/>
        <v>150481.57</v>
      </c>
      <c r="EP76" s="32">
        <f t="shared" ca="1" si="35"/>
        <v>101821.54999999997</v>
      </c>
      <c r="EQ76" s="32">
        <f t="shared" ca="1" si="35"/>
        <v>312955.08000000007</v>
      </c>
      <c r="ER76" s="32">
        <f t="shared" ca="1" si="35"/>
        <v>142363.96999999997</v>
      </c>
    </row>
    <row r="77" spans="1:148" x14ac:dyDescent="0.25">
      <c r="A77" t="s">
        <v>463</v>
      </c>
      <c r="B77" s="1" t="s">
        <v>121</v>
      </c>
      <c r="C77" t="str">
        <f t="shared" ca="1" si="40"/>
        <v>KH3</v>
      </c>
      <c r="D77" t="str">
        <f t="shared" ca="1" si="41"/>
        <v>Keephills #3</v>
      </c>
      <c r="E77" s="51">
        <v>0</v>
      </c>
      <c r="F77" s="51">
        <v>0</v>
      </c>
      <c r="G77" s="51">
        <v>0</v>
      </c>
      <c r="H77" s="51">
        <v>0</v>
      </c>
      <c r="I77" s="51">
        <v>3088.2375876999999</v>
      </c>
      <c r="J77" s="51">
        <v>96980.435828500005</v>
      </c>
      <c r="K77" s="51">
        <v>136009.982322</v>
      </c>
      <c r="L77" s="51">
        <v>218140.623051</v>
      </c>
      <c r="M77" s="51">
        <v>318420.77012</v>
      </c>
      <c r="N77" s="51">
        <v>319043.03185299999</v>
      </c>
      <c r="O77" s="51">
        <v>311447.44030199997</v>
      </c>
      <c r="P77" s="51">
        <v>333489.22596000001</v>
      </c>
      <c r="Q77" s="32">
        <v>0</v>
      </c>
      <c r="R77" s="32">
        <v>0</v>
      </c>
      <c r="S77" s="32">
        <v>0</v>
      </c>
      <c r="T77" s="32">
        <v>0</v>
      </c>
      <c r="U77" s="32">
        <v>112594.4</v>
      </c>
      <c r="V77" s="32">
        <v>2711786.47</v>
      </c>
      <c r="W77" s="32">
        <v>4710398.68</v>
      </c>
      <c r="X77" s="32">
        <v>26919229.550000001</v>
      </c>
      <c r="Y77" s="32">
        <v>30852823.100000001</v>
      </c>
      <c r="Z77" s="32">
        <v>18406386.91</v>
      </c>
      <c r="AA77" s="32">
        <v>31884000.620000001</v>
      </c>
      <c r="AB77" s="32">
        <v>17090814.640000001</v>
      </c>
      <c r="AC77" s="2">
        <v>0</v>
      </c>
      <c r="AD77" s="2">
        <v>0</v>
      </c>
      <c r="AE77" s="2">
        <v>5.73</v>
      </c>
      <c r="AF77" s="2">
        <v>5.73</v>
      </c>
      <c r="AG77" s="2">
        <v>5.73</v>
      </c>
      <c r="AH77" s="2">
        <v>5.73</v>
      </c>
      <c r="AI77" s="2">
        <v>5.8</v>
      </c>
      <c r="AJ77" s="2">
        <v>5.8</v>
      </c>
      <c r="AK77" s="2">
        <v>5.8</v>
      </c>
      <c r="AL77" s="2">
        <v>5.8</v>
      </c>
      <c r="AM77" s="2">
        <v>5.8</v>
      </c>
      <c r="AN77" s="2">
        <v>5.8</v>
      </c>
      <c r="AO77" s="33">
        <v>0</v>
      </c>
      <c r="AP77" s="33">
        <v>0</v>
      </c>
      <c r="AQ77" s="33">
        <v>0</v>
      </c>
      <c r="AR77" s="33">
        <v>0</v>
      </c>
      <c r="AS77" s="33">
        <v>6451.66</v>
      </c>
      <c r="AT77" s="33">
        <v>155385.35999999999</v>
      </c>
      <c r="AU77" s="33">
        <v>273203.12</v>
      </c>
      <c r="AV77" s="33">
        <v>1561315.31</v>
      </c>
      <c r="AW77" s="33">
        <v>1789463.74</v>
      </c>
      <c r="AX77" s="33">
        <v>1067570.44</v>
      </c>
      <c r="AY77" s="33">
        <v>1849272.04</v>
      </c>
      <c r="AZ77" s="33">
        <v>991267.25</v>
      </c>
      <c r="BA77" s="31">
        <f t="shared" si="27"/>
        <v>0</v>
      </c>
      <c r="BB77" s="31">
        <f t="shared" si="27"/>
        <v>0</v>
      </c>
      <c r="BC77" s="31">
        <f t="shared" si="27"/>
        <v>0</v>
      </c>
      <c r="BD77" s="31">
        <f t="shared" si="27"/>
        <v>0</v>
      </c>
      <c r="BE77" s="31">
        <f t="shared" si="27"/>
        <v>653.04999999999995</v>
      </c>
      <c r="BF77" s="31">
        <f t="shared" si="27"/>
        <v>15728.36</v>
      </c>
      <c r="BG77" s="31">
        <f t="shared" si="42"/>
        <v>3297.28</v>
      </c>
      <c r="BH77" s="31">
        <f t="shared" si="42"/>
        <v>18843.46</v>
      </c>
      <c r="BI77" s="31">
        <f t="shared" si="42"/>
        <v>21596.98</v>
      </c>
      <c r="BJ77" s="31">
        <f t="shared" si="42"/>
        <v>-55219.16</v>
      </c>
      <c r="BK77" s="31">
        <f t="shared" si="42"/>
        <v>-95652</v>
      </c>
      <c r="BL77" s="31">
        <f t="shared" si="42"/>
        <v>-51272.44</v>
      </c>
      <c r="BM77" s="6">
        <f t="shared" ca="1" si="36"/>
        <v>5.9799999999999999E-2</v>
      </c>
      <c r="BN77" s="6">
        <f t="shared" ca="1" si="36"/>
        <v>5.9799999999999999E-2</v>
      </c>
      <c r="BO77" s="6">
        <f t="shared" ca="1" si="36"/>
        <v>5.9799999999999999E-2</v>
      </c>
      <c r="BP77" s="6">
        <f t="shared" ca="1" si="36"/>
        <v>5.9799999999999999E-2</v>
      </c>
      <c r="BQ77" s="6">
        <f t="shared" ca="1" si="36"/>
        <v>5.9799999999999999E-2</v>
      </c>
      <c r="BR77" s="6">
        <f t="shared" ca="1" si="36"/>
        <v>5.9799999999999999E-2</v>
      </c>
      <c r="BS77" s="6">
        <f t="shared" ca="1" si="36"/>
        <v>5.9799999999999999E-2</v>
      </c>
      <c r="BT77" s="6">
        <f t="shared" ca="1" si="36"/>
        <v>5.9799999999999999E-2</v>
      </c>
      <c r="BU77" s="6">
        <f t="shared" ca="1" si="36"/>
        <v>5.9799999999999999E-2</v>
      </c>
      <c r="BV77" s="6">
        <f t="shared" ca="1" si="36"/>
        <v>5.9799999999999999E-2</v>
      </c>
      <c r="BW77" s="6">
        <f t="shared" ca="1" si="36"/>
        <v>5.9799999999999999E-2</v>
      </c>
      <c r="BX77" s="6">
        <f t="shared" ca="1" si="36"/>
        <v>5.9799999999999999E-2</v>
      </c>
      <c r="BY77" s="31">
        <f t="shared" ca="1" si="32"/>
        <v>0</v>
      </c>
      <c r="BZ77" s="31">
        <f t="shared" ca="1" si="32"/>
        <v>0</v>
      </c>
      <c r="CA77" s="31">
        <f t="shared" ca="1" si="32"/>
        <v>0</v>
      </c>
      <c r="CB77" s="31">
        <f t="shared" ca="1" si="32"/>
        <v>0</v>
      </c>
      <c r="CC77" s="31">
        <f t="shared" ca="1" si="32"/>
        <v>6733.15</v>
      </c>
      <c r="CD77" s="31">
        <f t="shared" ca="1" si="32"/>
        <v>162164.82999999999</v>
      </c>
      <c r="CE77" s="31">
        <f t="shared" ca="1" si="31"/>
        <v>281681.84000000003</v>
      </c>
      <c r="CF77" s="31">
        <f t="shared" ca="1" si="31"/>
        <v>1609769.93</v>
      </c>
      <c r="CG77" s="31">
        <f t="shared" ca="1" si="31"/>
        <v>1844998.82</v>
      </c>
      <c r="CH77" s="31">
        <f t="shared" ca="1" si="31"/>
        <v>1100701.94</v>
      </c>
      <c r="CI77" s="31">
        <f t="shared" ca="1" si="31"/>
        <v>1906663.24</v>
      </c>
      <c r="CJ77" s="31">
        <f t="shared" ca="1" si="31"/>
        <v>1022030.72</v>
      </c>
      <c r="CK77" s="32">
        <f t="shared" ca="1" si="28"/>
        <v>0</v>
      </c>
      <c r="CL77" s="32">
        <f t="shared" ca="1" si="28"/>
        <v>0</v>
      </c>
      <c r="CM77" s="32">
        <f t="shared" ca="1" si="28"/>
        <v>0</v>
      </c>
      <c r="CN77" s="32">
        <f t="shared" ca="1" si="28"/>
        <v>0</v>
      </c>
      <c r="CO77" s="32">
        <f t="shared" ca="1" si="28"/>
        <v>180.15</v>
      </c>
      <c r="CP77" s="32">
        <f t="shared" ca="1" si="28"/>
        <v>4338.8599999999997</v>
      </c>
      <c r="CQ77" s="32">
        <f t="shared" ca="1" si="43"/>
        <v>7536.64</v>
      </c>
      <c r="CR77" s="32">
        <f t="shared" ca="1" si="43"/>
        <v>43070.77</v>
      </c>
      <c r="CS77" s="32">
        <f t="shared" ca="1" si="43"/>
        <v>49364.52</v>
      </c>
      <c r="CT77" s="32">
        <f t="shared" ca="1" si="43"/>
        <v>29450.22</v>
      </c>
      <c r="CU77" s="32">
        <f t="shared" ca="1" si="43"/>
        <v>51014.400000000001</v>
      </c>
      <c r="CV77" s="32">
        <f t="shared" ca="1" si="43"/>
        <v>27345.3</v>
      </c>
      <c r="CW77" s="31">
        <f t="shared" ca="1" si="30"/>
        <v>0</v>
      </c>
      <c r="CX77" s="31">
        <f t="shared" ca="1" si="30"/>
        <v>0</v>
      </c>
      <c r="CY77" s="31">
        <f t="shared" ca="1" si="30"/>
        <v>0</v>
      </c>
      <c r="CZ77" s="31">
        <f t="shared" ca="1" si="30"/>
        <v>0</v>
      </c>
      <c r="DA77" s="31">
        <f t="shared" ca="1" si="30"/>
        <v>-191.41000000000054</v>
      </c>
      <c r="DB77" s="31">
        <f t="shared" ca="1" si="30"/>
        <v>-4610.0300000000134</v>
      </c>
      <c r="DC77" s="31">
        <f t="shared" ca="1" si="44"/>
        <v>12718.080000000044</v>
      </c>
      <c r="DD77" s="31">
        <f t="shared" ca="1" si="44"/>
        <v>72681.929999999906</v>
      </c>
      <c r="DE77" s="31">
        <f t="shared" ca="1" si="44"/>
        <v>83302.620000000097</v>
      </c>
      <c r="DF77" s="31">
        <f t="shared" ca="1" si="44"/>
        <v>117800.87999999998</v>
      </c>
      <c r="DG77" s="31">
        <f t="shared" ca="1" si="44"/>
        <v>204057.59999999986</v>
      </c>
      <c r="DH77" s="31">
        <f t="shared" ca="1" si="44"/>
        <v>109381.21000000002</v>
      </c>
      <c r="DI77" s="32">
        <f t="shared" ca="1" si="37"/>
        <v>0</v>
      </c>
      <c r="DJ77" s="32">
        <f t="shared" ca="1" si="37"/>
        <v>0</v>
      </c>
      <c r="DK77" s="32">
        <f t="shared" ca="1" si="37"/>
        <v>0</v>
      </c>
      <c r="DL77" s="32">
        <f t="shared" ca="1" si="33"/>
        <v>0</v>
      </c>
      <c r="DM77" s="32">
        <f t="shared" ca="1" si="33"/>
        <v>-9.57</v>
      </c>
      <c r="DN77" s="32">
        <f t="shared" ca="1" si="33"/>
        <v>-230.5</v>
      </c>
      <c r="DO77" s="32">
        <f t="shared" ca="1" si="33"/>
        <v>635.9</v>
      </c>
      <c r="DP77" s="32">
        <f t="shared" ca="1" si="33"/>
        <v>3634.1</v>
      </c>
      <c r="DQ77" s="32">
        <f t="shared" ca="1" si="33"/>
        <v>4165.13</v>
      </c>
      <c r="DR77" s="32">
        <f t="shared" ca="1" si="33"/>
        <v>5890.04</v>
      </c>
      <c r="DS77" s="32">
        <f t="shared" ca="1" si="33"/>
        <v>10202.879999999999</v>
      </c>
      <c r="DT77" s="32">
        <f t="shared" ca="1" si="33"/>
        <v>5469.06</v>
      </c>
      <c r="DU77" s="31">
        <f t="shared" ca="1" si="38"/>
        <v>0</v>
      </c>
      <c r="DV77" s="31">
        <f t="shared" ca="1" si="38"/>
        <v>0</v>
      </c>
      <c r="DW77" s="31">
        <f t="shared" ca="1" si="38"/>
        <v>0</v>
      </c>
      <c r="DX77" s="31">
        <f t="shared" ca="1" si="34"/>
        <v>0</v>
      </c>
      <c r="DY77" s="31">
        <f t="shared" ca="1" si="34"/>
        <v>-50.39</v>
      </c>
      <c r="DZ77" s="31">
        <f t="shared" ca="1" si="34"/>
        <v>-1202.9000000000001</v>
      </c>
      <c r="EA77" s="31">
        <f t="shared" ca="1" si="34"/>
        <v>3289.79</v>
      </c>
      <c r="EB77" s="31">
        <f t="shared" ca="1" si="34"/>
        <v>18630.89</v>
      </c>
      <c r="EC77" s="31">
        <f t="shared" ca="1" si="34"/>
        <v>21158.78</v>
      </c>
      <c r="ED77" s="31">
        <f t="shared" ca="1" si="34"/>
        <v>29655.040000000001</v>
      </c>
      <c r="EE77" s="31">
        <f t="shared" ca="1" si="34"/>
        <v>50892.59</v>
      </c>
      <c r="EF77" s="31">
        <f t="shared" ca="1" si="34"/>
        <v>27032.78</v>
      </c>
      <c r="EG77" s="32">
        <f t="shared" ca="1" si="39"/>
        <v>0</v>
      </c>
      <c r="EH77" s="32">
        <f t="shared" ca="1" si="39"/>
        <v>0</v>
      </c>
      <c r="EI77" s="32">
        <f t="shared" ca="1" si="39"/>
        <v>0</v>
      </c>
      <c r="EJ77" s="32">
        <f t="shared" ca="1" si="35"/>
        <v>0</v>
      </c>
      <c r="EK77" s="32">
        <f t="shared" ca="1" si="35"/>
        <v>-251.37000000000052</v>
      </c>
      <c r="EL77" s="32">
        <f t="shared" ca="1" si="35"/>
        <v>-6043.430000000013</v>
      </c>
      <c r="EM77" s="32">
        <f t="shared" ca="1" si="35"/>
        <v>16643.770000000044</v>
      </c>
      <c r="EN77" s="32">
        <f t="shared" ca="1" si="35"/>
        <v>94946.919999999911</v>
      </c>
      <c r="EO77" s="32">
        <f t="shared" ca="1" si="35"/>
        <v>108626.5300000001</v>
      </c>
      <c r="EP77" s="32">
        <f t="shared" ca="1" si="35"/>
        <v>153345.95999999996</v>
      </c>
      <c r="EQ77" s="32">
        <f t="shared" ca="1" si="35"/>
        <v>265153.06999999983</v>
      </c>
      <c r="ER77" s="32">
        <f t="shared" ca="1" si="35"/>
        <v>141883.05000000002</v>
      </c>
    </row>
    <row r="78" spans="1:148" x14ac:dyDescent="0.25">
      <c r="A78" t="s">
        <v>464</v>
      </c>
      <c r="B78" s="1" t="s">
        <v>88</v>
      </c>
      <c r="C78" t="str">
        <f t="shared" ca="1" si="40"/>
        <v>KHW1</v>
      </c>
      <c r="D78" t="str">
        <f t="shared" ca="1" si="41"/>
        <v>Kettles Hill Wind Facility</v>
      </c>
      <c r="E78" s="51">
        <v>19016.0898284</v>
      </c>
      <c r="F78" s="51">
        <v>17152.867610000001</v>
      </c>
      <c r="G78" s="51">
        <v>11824.496888600001</v>
      </c>
      <c r="H78" s="51">
        <v>17783.762200000001</v>
      </c>
      <c r="I78" s="51">
        <v>15113.1795649</v>
      </c>
      <c r="J78" s="51">
        <v>17032.190352400001</v>
      </c>
      <c r="K78" s="51">
        <v>16196.2055451</v>
      </c>
      <c r="L78" s="51">
        <v>10901.231824500001</v>
      </c>
      <c r="M78" s="51">
        <v>14474.75993</v>
      </c>
      <c r="N78" s="51">
        <v>20442.050039099999</v>
      </c>
      <c r="O78" s="51">
        <v>26548.559037200001</v>
      </c>
      <c r="P78" s="51">
        <v>28348.747661099998</v>
      </c>
      <c r="Q78" s="32">
        <v>741702.07</v>
      </c>
      <c r="R78" s="32">
        <v>653532.17000000004</v>
      </c>
      <c r="S78" s="32">
        <v>328292.42</v>
      </c>
      <c r="T78" s="32">
        <v>719745.98</v>
      </c>
      <c r="U78" s="32">
        <v>330674.40999999997</v>
      </c>
      <c r="V78" s="32">
        <v>1004020.61</v>
      </c>
      <c r="W78" s="32">
        <v>487010.15</v>
      </c>
      <c r="X78" s="32">
        <v>1488747.8</v>
      </c>
      <c r="Y78" s="32">
        <v>836958.39</v>
      </c>
      <c r="Z78" s="32">
        <v>700394.37</v>
      </c>
      <c r="AA78" s="32">
        <v>2567373.09</v>
      </c>
      <c r="AB78" s="32">
        <v>1062814.92</v>
      </c>
      <c r="AC78" s="2">
        <v>0.84</v>
      </c>
      <c r="AD78" s="2">
        <v>0.84</v>
      </c>
      <c r="AE78" s="2">
        <v>0.84</v>
      </c>
      <c r="AF78" s="2">
        <v>0.84</v>
      </c>
      <c r="AG78" s="2">
        <v>0.84</v>
      </c>
      <c r="AH78" s="2">
        <v>0.84</v>
      </c>
      <c r="AI78" s="2">
        <v>2.29</v>
      </c>
      <c r="AJ78" s="2">
        <v>2.29</v>
      </c>
      <c r="AK78" s="2">
        <v>2.29</v>
      </c>
      <c r="AL78" s="2">
        <v>2.29</v>
      </c>
      <c r="AM78" s="2">
        <v>2.29</v>
      </c>
      <c r="AN78" s="2">
        <v>2.29</v>
      </c>
      <c r="AO78" s="33">
        <v>6230.3</v>
      </c>
      <c r="AP78" s="33">
        <v>5489.67</v>
      </c>
      <c r="AQ78" s="33">
        <v>2757.66</v>
      </c>
      <c r="AR78" s="33">
        <v>6045.87</v>
      </c>
      <c r="AS78" s="33">
        <v>2777.67</v>
      </c>
      <c r="AT78" s="33">
        <v>8433.77</v>
      </c>
      <c r="AU78" s="33">
        <v>11152.53</v>
      </c>
      <c r="AV78" s="33">
        <v>34092.32</v>
      </c>
      <c r="AW78" s="33">
        <v>19166.349999999999</v>
      </c>
      <c r="AX78" s="33">
        <v>16039.03</v>
      </c>
      <c r="AY78" s="33">
        <v>58792.84</v>
      </c>
      <c r="AZ78" s="33">
        <v>24338.46</v>
      </c>
      <c r="BA78" s="31">
        <f t="shared" si="27"/>
        <v>-296.68</v>
      </c>
      <c r="BB78" s="31">
        <f t="shared" si="27"/>
        <v>-261.41000000000003</v>
      </c>
      <c r="BC78" s="31">
        <f t="shared" si="27"/>
        <v>-131.32</v>
      </c>
      <c r="BD78" s="31">
        <f t="shared" si="27"/>
        <v>4174.53</v>
      </c>
      <c r="BE78" s="31">
        <f t="shared" si="27"/>
        <v>1917.91</v>
      </c>
      <c r="BF78" s="31">
        <f t="shared" si="27"/>
        <v>5823.32</v>
      </c>
      <c r="BG78" s="31">
        <f t="shared" si="42"/>
        <v>340.91</v>
      </c>
      <c r="BH78" s="31">
        <f t="shared" si="42"/>
        <v>1042.1199999999999</v>
      </c>
      <c r="BI78" s="31">
        <f t="shared" si="42"/>
        <v>585.87</v>
      </c>
      <c r="BJ78" s="31">
        <f t="shared" si="42"/>
        <v>-2101.1799999999998</v>
      </c>
      <c r="BK78" s="31">
        <f t="shared" si="42"/>
        <v>-7702.12</v>
      </c>
      <c r="BL78" s="31">
        <f t="shared" si="42"/>
        <v>-3188.44</v>
      </c>
      <c r="BM78" s="6">
        <f t="shared" ca="1" si="36"/>
        <v>4.8399999999999999E-2</v>
      </c>
      <c r="BN78" s="6">
        <f t="shared" ca="1" si="36"/>
        <v>4.8399999999999999E-2</v>
      </c>
      <c r="BO78" s="6">
        <f t="shared" ca="1" si="36"/>
        <v>4.8399999999999999E-2</v>
      </c>
      <c r="BP78" s="6">
        <f t="shared" ca="1" si="36"/>
        <v>4.8399999999999999E-2</v>
      </c>
      <c r="BQ78" s="6">
        <f t="shared" ca="1" si="36"/>
        <v>4.8399999999999999E-2</v>
      </c>
      <c r="BR78" s="6">
        <f t="shared" ca="1" si="36"/>
        <v>4.8399999999999999E-2</v>
      </c>
      <c r="BS78" s="6">
        <f t="shared" ca="1" si="36"/>
        <v>4.8399999999999999E-2</v>
      </c>
      <c r="BT78" s="6">
        <f t="shared" ca="1" si="36"/>
        <v>4.8399999999999999E-2</v>
      </c>
      <c r="BU78" s="6">
        <f t="shared" ca="1" si="36"/>
        <v>4.8399999999999999E-2</v>
      </c>
      <c r="BV78" s="6">
        <f t="shared" ca="1" si="36"/>
        <v>4.8399999999999999E-2</v>
      </c>
      <c r="BW78" s="6">
        <f t="shared" ca="1" si="36"/>
        <v>4.8399999999999999E-2</v>
      </c>
      <c r="BX78" s="6">
        <f t="shared" ca="1" si="36"/>
        <v>4.8399999999999999E-2</v>
      </c>
      <c r="BY78" s="31">
        <f t="shared" ca="1" si="32"/>
        <v>35898.379999999997</v>
      </c>
      <c r="BZ78" s="31">
        <f t="shared" ca="1" si="32"/>
        <v>31630.959999999999</v>
      </c>
      <c r="CA78" s="31">
        <f t="shared" ca="1" si="32"/>
        <v>15889.35</v>
      </c>
      <c r="CB78" s="31">
        <f t="shared" ca="1" si="32"/>
        <v>34835.71</v>
      </c>
      <c r="CC78" s="31">
        <f t="shared" ca="1" si="32"/>
        <v>16004.64</v>
      </c>
      <c r="CD78" s="31">
        <f t="shared" ca="1" si="32"/>
        <v>48594.6</v>
      </c>
      <c r="CE78" s="31">
        <f t="shared" ca="1" si="31"/>
        <v>23571.29</v>
      </c>
      <c r="CF78" s="31">
        <f t="shared" ca="1" si="31"/>
        <v>72055.39</v>
      </c>
      <c r="CG78" s="31">
        <f t="shared" ca="1" si="31"/>
        <v>40508.79</v>
      </c>
      <c r="CH78" s="31">
        <f t="shared" ca="1" si="31"/>
        <v>33899.089999999997</v>
      </c>
      <c r="CI78" s="31">
        <f t="shared" ca="1" si="31"/>
        <v>124260.86</v>
      </c>
      <c r="CJ78" s="31">
        <f t="shared" ca="1" si="31"/>
        <v>51440.24</v>
      </c>
      <c r="CK78" s="32">
        <f t="shared" ca="1" si="28"/>
        <v>1186.72</v>
      </c>
      <c r="CL78" s="32">
        <f t="shared" ca="1" si="28"/>
        <v>1045.6500000000001</v>
      </c>
      <c r="CM78" s="32">
        <f t="shared" ca="1" si="28"/>
        <v>525.27</v>
      </c>
      <c r="CN78" s="32">
        <f t="shared" ca="1" si="28"/>
        <v>1151.5899999999999</v>
      </c>
      <c r="CO78" s="32">
        <f t="shared" ca="1" si="28"/>
        <v>529.08000000000004</v>
      </c>
      <c r="CP78" s="32">
        <f t="shared" ca="1" si="28"/>
        <v>1606.43</v>
      </c>
      <c r="CQ78" s="32">
        <f t="shared" ca="1" si="43"/>
        <v>779.22</v>
      </c>
      <c r="CR78" s="32">
        <f t="shared" ca="1" si="43"/>
        <v>2382</v>
      </c>
      <c r="CS78" s="32">
        <f t="shared" ca="1" si="43"/>
        <v>1339.13</v>
      </c>
      <c r="CT78" s="32">
        <f t="shared" ca="1" si="43"/>
        <v>1120.6300000000001</v>
      </c>
      <c r="CU78" s="32">
        <f t="shared" ca="1" si="43"/>
        <v>4107.8</v>
      </c>
      <c r="CV78" s="32">
        <f t="shared" ca="1" si="43"/>
        <v>1700.5</v>
      </c>
      <c r="CW78" s="31">
        <f t="shared" ca="1" si="30"/>
        <v>31151.48</v>
      </c>
      <c r="CX78" s="31">
        <f t="shared" ca="1" si="30"/>
        <v>27448.350000000002</v>
      </c>
      <c r="CY78" s="31">
        <f t="shared" ca="1" si="30"/>
        <v>13788.279999999999</v>
      </c>
      <c r="CZ78" s="31">
        <f t="shared" ca="1" si="30"/>
        <v>25766.899999999998</v>
      </c>
      <c r="DA78" s="31">
        <f t="shared" ca="1" si="30"/>
        <v>11838.140000000001</v>
      </c>
      <c r="DB78" s="31">
        <f t="shared" ca="1" si="30"/>
        <v>35943.939999999995</v>
      </c>
      <c r="DC78" s="31">
        <f t="shared" ca="1" si="44"/>
        <v>12857.070000000002</v>
      </c>
      <c r="DD78" s="31">
        <f t="shared" ca="1" si="44"/>
        <v>39302.949999999997</v>
      </c>
      <c r="DE78" s="31">
        <f t="shared" ca="1" si="44"/>
        <v>22095.7</v>
      </c>
      <c r="DF78" s="31">
        <f t="shared" ca="1" si="44"/>
        <v>21081.869999999995</v>
      </c>
      <c r="DG78" s="31">
        <f t="shared" ca="1" si="44"/>
        <v>77277.94</v>
      </c>
      <c r="DH78" s="31">
        <f t="shared" ca="1" si="44"/>
        <v>31990.719999999998</v>
      </c>
      <c r="DI78" s="32">
        <f t="shared" ca="1" si="37"/>
        <v>1557.57</v>
      </c>
      <c r="DJ78" s="32">
        <f t="shared" ca="1" si="37"/>
        <v>1372.42</v>
      </c>
      <c r="DK78" s="32">
        <f t="shared" ca="1" si="37"/>
        <v>689.41</v>
      </c>
      <c r="DL78" s="32">
        <f t="shared" ca="1" si="33"/>
        <v>1288.3499999999999</v>
      </c>
      <c r="DM78" s="32">
        <f t="shared" ca="1" si="33"/>
        <v>591.91</v>
      </c>
      <c r="DN78" s="32">
        <f t="shared" ca="1" si="33"/>
        <v>1797.2</v>
      </c>
      <c r="DO78" s="32">
        <f t="shared" ca="1" si="33"/>
        <v>642.85</v>
      </c>
      <c r="DP78" s="32">
        <f t="shared" ca="1" si="33"/>
        <v>1965.15</v>
      </c>
      <c r="DQ78" s="32">
        <f t="shared" ca="1" si="33"/>
        <v>1104.79</v>
      </c>
      <c r="DR78" s="32">
        <f t="shared" ca="1" si="33"/>
        <v>1054.0899999999999</v>
      </c>
      <c r="DS78" s="32">
        <f t="shared" ca="1" si="33"/>
        <v>3863.9</v>
      </c>
      <c r="DT78" s="32">
        <f t="shared" ca="1" si="33"/>
        <v>1599.54</v>
      </c>
      <c r="DU78" s="31">
        <f t="shared" ca="1" si="38"/>
        <v>8482.77</v>
      </c>
      <c r="DV78" s="31">
        <f t="shared" ca="1" si="38"/>
        <v>7410.27</v>
      </c>
      <c r="DW78" s="31">
        <f t="shared" ca="1" si="38"/>
        <v>3693.36</v>
      </c>
      <c r="DX78" s="31">
        <f t="shared" ca="1" si="34"/>
        <v>6841.79</v>
      </c>
      <c r="DY78" s="31">
        <f t="shared" ca="1" si="34"/>
        <v>3116.58</v>
      </c>
      <c r="DZ78" s="31">
        <f t="shared" ca="1" si="34"/>
        <v>9378.8700000000008</v>
      </c>
      <c r="EA78" s="31">
        <f t="shared" ca="1" si="34"/>
        <v>3325.74</v>
      </c>
      <c r="EB78" s="31">
        <f t="shared" ca="1" si="34"/>
        <v>10074.700000000001</v>
      </c>
      <c r="EC78" s="31">
        <f t="shared" ca="1" si="34"/>
        <v>5612.28</v>
      </c>
      <c r="ED78" s="31">
        <f t="shared" ca="1" si="34"/>
        <v>5307.12</v>
      </c>
      <c r="EE78" s="31">
        <f t="shared" ca="1" si="34"/>
        <v>19273.349999999999</v>
      </c>
      <c r="EF78" s="31">
        <f t="shared" ca="1" si="34"/>
        <v>7906.28</v>
      </c>
      <c r="EG78" s="32">
        <f t="shared" ca="1" si="39"/>
        <v>41191.82</v>
      </c>
      <c r="EH78" s="32">
        <f t="shared" ca="1" si="39"/>
        <v>36231.040000000008</v>
      </c>
      <c r="EI78" s="32">
        <f t="shared" ca="1" si="39"/>
        <v>18171.05</v>
      </c>
      <c r="EJ78" s="32">
        <f t="shared" ca="1" si="35"/>
        <v>33897.039999999994</v>
      </c>
      <c r="EK78" s="32">
        <f t="shared" ca="1" si="35"/>
        <v>15546.630000000001</v>
      </c>
      <c r="EL78" s="32">
        <f t="shared" ca="1" si="35"/>
        <v>47120.009999999995</v>
      </c>
      <c r="EM78" s="32">
        <f t="shared" ca="1" si="35"/>
        <v>16825.660000000003</v>
      </c>
      <c r="EN78" s="32">
        <f t="shared" ca="1" si="35"/>
        <v>51342.8</v>
      </c>
      <c r="EO78" s="32">
        <f t="shared" ca="1" si="35"/>
        <v>28812.77</v>
      </c>
      <c r="EP78" s="32">
        <f t="shared" ca="1" si="35"/>
        <v>27443.079999999994</v>
      </c>
      <c r="EQ78" s="32">
        <f t="shared" ca="1" si="35"/>
        <v>100415.19</v>
      </c>
      <c r="ER78" s="32">
        <f t="shared" ca="1" si="35"/>
        <v>41496.539999999994</v>
      </c>
    </row>
    <row r="79" spans="1:148" x14ac:dyDescent="0.25">
      <c r="A79" t="s">
        <v>465</v>
      </c>
      <c r="B79" s="1" t="s">
        <v>90</v>
      </c>
      <c r="C79" t="str">
        <f t="shared" ca="1" si="40"/>
        <v>SPCIMP</v>
      </c>
      <c r="D79" t="str">
        <f t="shared" ca="1" si="41"/>
        <v>Alberta-Saskatchewan Intertie - Import</v>
      </c>
      <c r="E79" s="51">
        <v>5147</v>
      </c>
      <c r="F79" s="51">
        <v>1194</v>
      </c>
      <c r="G79" s="51">
        <v>1335</v>
      </c>
      <c r="H79" s="51">
        <v>4586</v>
      </c>
      <c r="I79" s="51">
        <v>946</v>
      </c>
      <c r="L79" s="51">
        <v>52</v>
      </c>
      <c r="M79" s="51">
        <v>3436</v>
      </c>
      <c r="N79" s="51">
        <v>2266</v>
      </c>
      <c r="O79" s="51">
        <v>7838</v>
      </c>
      <c r="P79" s="51">
        <v>1799</v>
      </c>
      <c r="Q79" s="32">
        <v>541707</v>
      </c>
      <c r="R79" s="32">
        <v>144549.82</v>
      </c>
      <c r="S79" s="32">
        <v>44071.63</v>
      </c>
      <c r="T79" s="32">
        <v>138701.35999999999</v>
      </c>
      <c r="U79" s="32">
        <v>22473.77</v>
      </c>
      <c r="V79" s="32"/>
      <c r="W79" s="32"/>
      <c r="X79" s="32">
        <v>638.69000000000005</v>
      </c>
      <c r="Y79" s="32">
        <v>236865.95</v>
      </c>
      <c r="Z79" s="32">
        <v>59369.39</v>
      </c>
      <c r="AA79" s="32">
        <v>430712.52</v>
      </c>
      <c r="AB79" s="32">
        <v>98113.78</v>
      </c>
      <c r="AC79" s="2">
        <v>3.41</v>
      </c>
      <c r="AD79" s="2">
        <v>3.41</v>
      </c>
      <c r="AE79" s="2">
        <v>3.41</v>
      </c>
      <c r="AF79" s="2">
        <v>3.41</v>
      </c>
      <c r="AG79" s="2">
        <v>3.41</v>
      </c>
      <c r="AJ79" s="2">
        <v>5.17</v>
      </c>
      <c r="AK79" s="2">
        <v>5.17</v>
      </c>
      <c r="AL79" s="2">
        <v>5.17</v>
      </c>
      <c r="AM79" s="2">
        <v>5.17</v>
      </c>
      <c r="AN79" s="2">
        <v>5.17</v>
      </c>
      <c r="AO79" s="33">
        <v>18472.21</v>
      </c>
      <c r="AP79" s="33">
        <v>4929.1499999999996</v>
      </c>
      <c r="AQ79" s="33">
        <v>1502.84</v>
      </c>
      <c r="AR79" s="33">
        <v>4729.72</v>
      </c>
      <c r="AS79" s="33">
        <v>766.36</v>
      </c>
      <c r="AT79" s="33"/>
      <c r="AU79" s="33"/>
      <c r="AV79" s="33">
        <v>33.020000000000003</v>
      </c>
      <c r="AW79" s="33">
        <v>12245.97</v>
      </c>
      <c r="AX79" s="33">
        <v>3069.4</v>
      </c>
      <c r="AY79" s="33">
        <v>22267.84</v>
      </c>
      <c r="AZ79" s="33">
        <v>5072.4799999999996</v>
      </c>
      <c r="BA79" s="31">
        <f t="shared" si="27"/>
        <v>-216.68</v>
      </c>
      <c r="BB79" s="31">
        <f t="shared" si="27"/>
        <v>-57.82</v>
      </c>
      <c r="BC79" s="31">
        <f t="shared" si="27"/>
        <v>-17.63</v>
      </c>
      <c r="BD79" s="31">
        <f t="shared" si="27"/>
        <v>804.47</v>
      </c>
      <c r="BE79" s="31">
        <f t="shared" si="27"/>
        <v>130.35</v>
      </c>
      <c r="BF79" s="31">
        <f t="shared" si="27"/>
        <v>0</v>
      </c>
      <c r="BG79" s="31">
        <f t="shared" si="42"/>
        <v>0</v>
      </c>
      <c r="BH79" s="31">
        <f t="shared" si="42"/>
        <v>0.45</v>
      </c>
      <c r="BI79" s="31">
        <f t="shared" si="42"/>
        <v>165.81</v>
      </c>
      <c r="BJ79" s="31">
        <f t="shared" si="42"/>
        <v>-178.11</v>
      </c>
      <c r="BK79" s="31">
        <f t="shared" si="42"/>
        <v>-1292.1400000000001</v>
      </c>
      <c r="BL79" s="31">
        <f t="shared" si="42"/>
        <v>-294.33999999999997</v>
      </c>
      <c r="BM79" s="6">
        <f t="shared" ca="1" si="36"/>
        <v>6.9900000000000004E-2</v>
      </c>
      <c r="BN79" s="6">
        <f t="shared" ca="1" si="36"/>
        <v>6.9900000000000004E-2</v>
      </c>
      <c r="BO79" s="6">
        <f t="shared" ca="1" si="36"/>
        <v>6.9900000000000004E-2</v>
      </c>
      <c r="BP79" s="6">
        <f t="shared" ca="1" si="36"/>
        <v>6.9900000000000004E-2</v>
      </c>
      <c r="BQ79" s="6">
        <f t="shared" ca="1" si="36"/>
        <v>6.9900000000000004E-2</v>
      </c>
      <c r="BR79" s="6">
        <f t="shared" ca="1" si="36"/>
        <v>6.9900000000000004E-2</v>
      </c>
      <c r="BS79" s="6">
        <f t="shared" ca="1" si="36"/>
        <v>6.9900000000000004E-2</v>
      </c>
      <c r="BT79" s="6">
        <f t="shared" ca="1" si="36"/>
        <v>6.9900000000000004E-2</v>
      </c>
      <c r="BU79" s="6">
        <f t="shared" ca="1" si="36"/>
        <v>6.9900000000000004E-2</v>
      </c>
      <c r="BV79" s="6">
        <f t="shared" ca="1" si="36"/>
        <v>6.9900000000000004E-2</v>
      </c>
      <c r="BW79" s="6">
        <f t="shared" ca="1" si="36"/>
        <v>6.9900000000000004E-2</v>
      </c>
      <c r="BX79" s="6">
        <f t="shared" ca="1" si="36"/>
        <v>6.9900000000000004E-2</v>
      </c>
      <c r="BY79" s="31">
        <f t="shared" ca="1" si="32"/>
        <v>37865.32</v>
      </c>
      <c r="BZ79" s="31">
        <f t="shared" ca="1" si="32"/>
        <v>10104.030000000001</v>
      </c>
      <c r="CA79" s="31">
        <f t="shared" ca="1" si="32"/>
        <v>3080.61</v>
      </c>
      <c r="CB79" s="31">
        <f t="shared" ca="1" si="32"/>
        <v>9695.23</v>
      </c>
      <c r="CC79" s="31">
        <f t="shared" ca="1" si="32"/>
        <v>1570.92</v>
      </c>
      <c r="CD79" s="31">
        <f t="shared" ca="1" si="32"/>
        <v>0</v>
      </c>
      <c r="CE79" s="31">
        <f t="shared" ca="1" si="31"/>
        <v>0</v>
      </c>
      <c r="CF79" s="31">
        <f t="shared" ca="1" si="31"/>
        <v>44.64</v>
      </c>
      <c r="CG79" s="31">
        <f t="shared" ca="1" si="31"/>
        <v>16556.93</v>
      </c>
      <c r="CH79" s="31">
        <f t="shared" ca="1" si="31"/>
        <v>4149.92</v>
      </c>
      <c r="CI79" s="31">
        <f t="shared" ca="1" si="31"/>
        <v>30106.81</v>
      </c>
      <c r="CJ79" s="31">
        <f t="shared" ca="1" si="31"/>
        <v>6858.15</v>
      </c>
      <c r="CK79" s="32">
        <f t="shared" ca="1" si="28"/>
        <v>866.73</v>
      </c>
      <c r="CL79" s="32">
        <f t="shared" ca="1" si="28"/>
        <v>231.28</v>
      </c>
      <c r="CM79" s="32">
        <f t="shared" ca="1" si="28"/>
        <v>70.510000000000005</v>
      </c>
      <c r="CN79" s="32">
        <f t="shared" ca="1" si="28"/>
        <v>221.92</v>
      </c>
      <c r="CO79" s="32">
        <f t="shared" ca="1" si="28"/>
        <v>35.96</v>
      </c>
      <c r="CP79" s="32">
        <f t="shared" ca="1" si="28"/>
        <v>0</v>
      </c>
      <c r="CQ79" s="32">
        <f t="shared" ca="1" si="43"/>
        <v>0</v>
      </c>
      <c r="CR79" s="32">
        <f t="shared" ca="1" si="43"/>
        <v>1.02</v>
      </c>
      <c r="CS79" s="32">
        <f t="shared" ca="1" si="43"/>
        <v>378.99</v>
      </c>
      <c r="CT79" s="32">
        <f t="shared" ca="1" si="43"/>
        <v>94.99</v>
      </c>
      <c r="CU79" s="32">
        <f t="shared" ca="1" si="43"/>
        <v>689.14</v>
      </c>
      <c r="CV79" s="32">
        <f t="shared" ca="1" si="43"/>
        <v>156.97999999999999</v>
      </c>
      <c r="CW79" s="31">
        <f t="shared" ca="1" si="30"/>
        <v>20476.520000000004</v>
      </c>
      <c r="CX79" s="31">
        <f t="shared" ca="1" si="30"/>
        <v>5463.9800000000014</v>
      </c>
      <c r="CY79" s="31">
        <f t="shared" ca="1" si="30"/>
        <v>1665.9100000000005</v>
      </c>
      <c r="CZ79" s="31">
        <f t="shared" ca="1" si="30"/>
        <v>4382.9599999999991</v>
      </c>
      <c r="DA79" s="31">
        <f t="shared" ca="1" si="30"/>
        <v>710.17000000000007</v>
      </c>
      <c r="DB79" s="31">
        <f t="shared" ca="1" si="30"/>
        <v>0</v>
      </c>
      <c r="DC79" s="31">
        <f t="shared" ca="1" si="44"/>
        <v>0</v>
      </c>
      <c r="DD79" s="31">
        <f t="shared" ca="1" si="44"/>
        <v>12.190000000000001</v>
      </c>
      <c r="DE79" s="31">
        <f t="shared" ca="1" si="44"/>
        <v>4524.1400000000021</v>
      </c>
      <c r="DF79" s="31">
        <f t="shared" ca="1" si="44"/>
        <v>1353.62</v>
      </c>
      <c r="DG79" s="31">
        <f t="shared" ca="1" si="44"/>
        <v>9820.25</v>
      </c>
      <c r="DH79" s="31">
        <f t="shared" ca="1" si="44"/>
        <v>2236.9899999999998</v>
      </c>
      <c r="DI79" s="32">
        <f t="shared" ca="1" si="37"/>
        <v>1023.83</v>
      </c>
      <c r="DJ79" s="32">
        <f t="shared" ca="1" si="37"/>
        <v>273.2</v>
      </c>
      <c r="DK79" s="32">
        <f t="shared" ca="1" si="37"/>
        <v>83.3</v>
      </c>
      <c r="DL79" s="32">
        <f t="shared" ca="1" si="33"/>
        <v>219.15</v>
      </c>
      <c r="DM79" s="32">
        <f t="shared" ca="1" si="33"/>
        <v>35.51</v>
      </c>
      <c r="DN79" s="32">
        <f t="shared" ca="1" si="33"/>
        <v>0</v>
      </c>
      <c r="DO79" s="32">
        <f t="shared" ca="1" si="33"/>
        <v>0</v>
      </c>
      <c r="DP79" s="32">
        <f t="shared" ca="1" si="33"/>
        <v>0.61</v>
      </c>
      <c r="DQ79" s="32">
        <f t="shared" ca="1" si="33"/>
        <v>226.21</v>
      </c>
      <c r="DR79" s="32">
        <f t="shared" ca="1" si="33"/>
        <v>67.680000000000007</v>
      </c>
      <c r="DS79" s="32">
        <f t="shared" ca="1" si="33"/>
        <v>491.01</v>
      </c>
      <c r="DT79" s="32">
        <f t="shared" ca="1" si="33"/>
        <v>111.85</v>
      </c>
      <c r="DU79" s="31">
        <f t="shared" ca="1" si="38"/>
        <v>5575.9</v>
      </c>
      <c r="DV79" s="31">
        <f t="shared" ca="1" si="38"/>
        <v>1475.12</v>
      </c>
      <c r="DW79" s="31">
        <f t="shared" ca="1" si="38"/>
        <v>446.23</v>
      </c>
      <c r="DX79" s="31">
        <f t="shared" ca="1" si="34"/>
        <v>1163.79</v>
      </c>
      <c r="DY79" s="31">
        <f t="shared" ca="1" si="34"/>
        <v>186.96</v>
      </c>
      <c r="DZ79" s="31">
        <f t="shared" ca="1" si="34"/>
        <v>0</v>
      </c>
      <c r="EA79" s="31">
        <f t="shared" ca="1" si="34"/>
        <v>0</v>
      </c>
      <c r="EB79" s="31">
        <f t="shared" ca="1" si="34"/>
        <v>3.12</v>
      </c>
      <c r="EC79" s="31">
        <f t="shared" ca="1" si="34"/>
        <v>1149.1300000000001</v>
      </c>
      <c r="ED79" s="31">
        <f t="shared" ca="1" si="34"/>
        <v>340.76</v>
      </c>
      <c r="EE79" s="31">
        <f t="shared" ca="1" si="34"/>
        <v>2449.1999999999998</v>
      </c>
      <c r="EF79" s="31">
        <f t="shared" ca="1" si="34"/>
        <v>552.86</v>
      </c>
      <c r="EG79" s="32">
        <f t="shared" ca="1" si="39"/>
        <v>27076.250000000007</v>
      </c>
      <c r="EH79" s="32">
        <f t="shared" ca="1" si="39"/>
        <v>7212.3000000000011</v>
      </c>
      <c r="EI79" s="32">
        <f t="shared" ca="1" si="39"/>
        <v>2195.4400000000005</v>
      </c>
      <c r="EJ79" s="32">
        <f t="shared" ca="1" si="35"/>
        <v>5765.8999999999987</v>
      </c>
      <c r="EK79" s="32">
        <f t="shared" ca="1" si="35"/>
        <v>932.6400000000001</v>
      </c>
      <c r="EL79" s="32">
        <f t="shared" ca="1" si="35"/>
        <v>0</v>
      </c>
      <c r="EM79" s="32">
        <f t="shared" ca="1" si="35"/>
        <v>0</v>
      </c>
      <c r="EN79" s="32">
        <f t="shared" ca="1" si="35"/>
        <v>15.920000000000002</v>
      </c>
      <c r="EO79" s="32">
        <f t="shared" ca="1" si="35"/>
        <v>5899.4800000000023</v>
      </c>
      <c r="EP79" s="32">
        <f t="shared" ca="1" si="35"/>
        <v>1762.06</v>
      </c>
      <c r="EQ79" s="32">
        <f t="shared" ca="1" si="35"/>
        <v>12760.46</v>
      </c>
      <c r="ER79" s="32">
        <f t="shared" ca="1" si="35"/>
        <v>2901.7</v>
      </c>
    </row>
    <row r="80" spans="1:148" x14ac:dyDescent="0.25">
      <c r="A80" t="s">
        <v>466</v>
      </c>
      <c r="B80" s="1" t="s">
        <v>91</v>
      </c>
      <c r="C80" t="str">
        <f t="shared" ca="1" si="40"/>
        <v>MEG1</v>
      </c>
      <c r="D80" t="str">
        <f t="shared" ca="1" si="41"/>
        <v>MEG Christina Lake Industrial System</v>
      </c>
      <c r="E80" s="51">
        <v>58658.504099999998</v>
      </c>
      <c r="F80" s="51">
        <v>52708.807999999997</v>
      </c>
      <c r="G80" s="51">
        <v>57468.979299999999</v>
      </c>
      <c r="H80" s="51">
        <v>51542.411999999997</v>
      </c>
      <c r="I80" s="51">
        <v>49593.838000000003</v>
      </c>
      <c r="J80" s="51">
        <v>48302.070099999997</v>
      </c>
      <c r="K80" s="51">
        <v>48130.594899999996</v>
      </c>
      <c r="L80" s="51">
        <v>46764.771999999997</v>
      </c>
      <c r="M80" s="51">
        <v>11556.7534</v>
      </c>
      <c r="N80" s="51">
        <v>53626.982000000004</v>
      </c>
      <c r="O80" s="51">
        <v>54855.502399999998</v>
      </c>
      <c r="P80" s="51">
        <v>52065.502</v>
      </c>
      <c r="Q80" s="32">
        <v>4684008.42</v>
      </c>
      <c r="R80" s="32">
        <v>6617279.3799999999</v>
      </c>
      <c r="S80" s="32">
        <v>2804305.25</v>
      </c>
      <c r="T80" s="32">
        <v>2605249.08</v>
      </c>
      <c r="U80" s="32">
        <v>1564321.84</v>
      </c>
      <c r="V80" s="32">
        <v>3413226.03</v>
      </c>
      <c r="W80" s="32">
        <v>2898862.83</v>
      </c>
      <c r="X80" s="32">
        <v>6060186.1200000001</v>
      </c>
      <c r="Y80" s="32">
        <v>393630.53</v>
      </c>
      <c r="Z80" s="32">
        <v>3799443.75</v>
      </c>
      <c r="AA80" s="32">
        <v>6200147.8399999999</v>
      </c>
      <c r="AB80" s="32">
        <v>2289836.7400000002</v>
      </c>
      <c r="AC80" s="2">
        <v>5.12</v>
      </c>
      <c r="AD80" s="2">
        <v>5.12</v>
      </c>
      <c r="AE80" s="2">
        <v>5.12</v>
      </c>
      <c r="AF80" s="2">
        <v>5.12</v>
      </c>
      <c r="AG80" s="2">
        <v>5.12</v>
      </c>
      <c r="AH80" s="2">
        <v>5.12</v>
      </c>
      <c r="AI80" s="2">
        <v>5.77</v>
      </c>
      <c r="AJ80" s="2">
        <v>5.77</v>
      </c>
      <c r="AK80" s="2">
        <v>5.77</v>
      </c>
      <c r="AL80" s="2">
        <v>5.77</v>
      </c>
      <c r="AM80" s="2">
        <v>5.77</v>
      </c>
      <c r="AN80" s="2">
        <v>5.77</v>
      </c>
      <c r="AO80" s="33">
        <v>239821.23</v>
      </c>
      <c r="AP80" s="33">
        <v>338804.7</v>
      </c>
      <c r="AQ80" s="33">
        <v>143580.43</v>
      </c>
      <c r="AR80" s="33">
        <v>133388.75</v>
      </c>
      <c r="AS80" s="33">
        <v>80093.279999999999</v>
      </c>
      <c r="AT80" s="33">
        <v>174757.17</v>
      </c>
      <c r="AU80" s="33">
        <v>167264.39000000001</v>
      </c>
      <c r="AV80" s="33">
        <v>349672.74</v>
      </c>
      <c r="AW80" s="33">
        <v>22712.48</v>
      </c>
      <c r="AX80" s="33">
        <v>219227.9</v>
      </c>
      <c r="AY80" s="33">
        <v>357748.53</v>
      </c>
      <c r="AZ80" s="33">
        <v>132123.57999999999</v>
      </c>
      <c r="BA80" s="31">
        <f t="shared" si="27"/>
        <v>-1873.6</v>
      </c>
      <c r="BB80" s="31">
        <f t="shared" si="27"/>
        <v>-2646.91</v>
      </c>
      <c r="BC80" s="31">
        <f t="shared" si="27"/>
        <v>-1121.72</v>
      </c>
      <c r="BD80" s="31">
        <f t="shared" si="27"/>
        <v>15110.44</v>
      </c>
      <c r="BE80" s="31">
        <f t="shared" si="27"/>
        <v>9073.07</v>
      </c>
      <c r="BF80" s="31">
        <f t="shared" si="27"/>
        <v>19796.71</v>
      </c>
      <c r="BG80" s="31">
        <f t="shared" si="42"/>
        <v>2029.2</v>
      </c>
      <c r="BH80" s="31">
        <f t="shared" si="42"/>
        <v>4242.13</v>
      </c>
      <c r="BI80" s="31">
        <f t="shared" si="42"/>
        <v>275.54000000000002</v>
      </c>
      <c r="BJ80" s="31">
        <f t="shared" si="42"/>
        <v>-11398.33</v>
      </c>
      <c r="BK80" s="31">
        <f t="shared" si="42"/>
        <v>-18600.439999999999</v>
      </c>
      <c r="BL80" s="31">
        <f t="shared" si="42"/>
        <v>-6869.51</v>
      </c>
      <c r="BM80" s="6">
        <f t="shared" ca="1" si="36"/>
        <v>2.9600000000000001E-2</v>
      </c>
      <c r="BN80" s="6">
        <f t="shared" ca="1" si="36"/>
        <v>2.9600000000000001E-2</v>
      </c>
      <c r="BO80" s="6">
        <f t="shared" ca="1" si="36"/>
        <v>2.9600000000000001E-2</v>
      </c>
      <c r="BP80" s="6">
        <f t="shared" ca="1" si="36"/>
        <v>2.9600000000000001E-2</v>
      </c>
      <c r="BQ80" s="6">
        <f t="shared" ca="1" si="36"/>
        <v>2.9600000000000001E-2</v>
      </c>
      <c r="BR80" s="6">
        <f t="shared" ca="1" si="36"/>
        <v>2.9600000000000001E-2</v>
      </c>
      <c r="BS80" s="6">
        <f t="shared" ca="1" si="36"/>
        <v>2.9600000000000001E-2</v>
      </c>
      <c r="BT80" s="6">
        <f t="shared" ca="1" si="36"/>
        <v>2.9600000000000001E-2</v>
      </c>
      <c r="BU80" s="6">
        <f t="shared" ca="1" si="36"/>
        <v>2.9600000000000001E-2</v>
      </c>
      <c r="BV80" s="6">
        <f t="shared" ca="1" si="36"/>
        <v>2.9600000000000001E-2</v>
      </c>
      <c r="BW80" s="6">
        <f t="shared" ca="1" si="36"/>
        <v>2.9600000000000001E-2</v>
      </c>
      <c r="BX80" s="6">
        <f t="shared" ca="1" si="36"/>
        <v>2.9600000000000001E-2</v>
      </c>
      <c r="BY80" s="31">
        <f t="shared" ca="1" si="32"/>
        <v>138646.65</v>
      </c>
      <c r="BZ80" s="31">
        <f t="shared" ca="1" si="32"/>
        <v>195871.47</v>
      </c>
      <c r="CA80" s="31">
        <f t="shared" ca="1" si="32"/>
        <v>83007.44</v>
      </c>
      <c r="CB80" s="31">
        <f t="shared" ca="1" si="32"/>
        <v>77115.37</v>
      </c>
      <c r="CC80" s="31">
        <f t="shared" ca="1" si="32"/>
        <v>46303.93</v>
      </c>
      <c r="CD80" s="31">
        <f t="shared" ca="1" si="32"/>
        <v>101031.49</v>
      </c>
      <c r="CE80" s="31">
        <f t="shared" ca="1" si="31"/>
        <v>85806.34</v>
      </c>
      <c r="CF80" s="31">
        <f t="shared" ca="1" si="31"/>
        <v>179381.51</v>
      </c>
      <c r="CG80" s="31">
        <f t="shared" ca="1" si="31"/>
        <v>11651.46</v>
      </c>
      <c r="CH80" s="31">
        <f t="shared" ca="1" si="31"/>
        <v>112463.54</v>
      </c>
      <c r="CI80" s="31">
        <f t="shared" ca="1" si="31"/>
        <v>183524.38</v>
      </c>
      <c r="CJ80" s="31">
        <f t="shared" ca="1" si="31"/>
        <v>67779.17</v>
      </c>
      <c r="CK80" s="32">
        <f t="shared" ca="1" si="28"/>
        <v>7494.41</v>
      </c>
      <c r="CL80" s="32">
        <f t="shared" ca="1" si="28"/>
        <v>10587.65</v>
      </c>
      <c r="CM80" s="32">
        <f t="shared" ca="1" si="28"/>
        <v>4486.8900000000003</v>
      </c>
      <c r="CN80" s="32">
        <f t="shared" ca="1" si="28"/>
        <v>4168.3999999999996</v>
      </c>
      <c r="CO80" s="32">
        <f t="shared" ca="1" si="28"/>
        <v>2502.91</v>
      </c>
      <c r="CP80" s="32">
        <f t="shared" ca="1" si="28"/>
        <v>5461.16</v>
      </c>
      <c r="CQ80" s="32">
        <f t="shared" ca="1" si="43"/>
        <v>4638.18</v>
      </c>
      <c r="CR80" s="32">
        <f t="shared" ca="1" si="43"/>
        <v>9696.2999999999993</v>
      </c>
      <c r="CS80" s="32">
        <f t="shared" ca="1" si="43"/>
        <v>629.80999999999995</v>
      </c>
      <c r="CT80" s="32">
        <f t="shared" ca="1" si="43"/>
        <v>6079.11</v>
      </c>
      <c r="CU80" s="32">
        <f t="shared" ca="1" si="43"/>
        <v>9920.24</v>
      </c>
      <c r="CV80" s="32">
        <f t="shared" ca="1" si="43"/>
        <v>3663.74</v>
      </c>
      <c r="CW80" s="31">
        <f t="shared" ca="1" si="30"/>
        <v>-91806.57</v>
      </c>
      <c r="CX80" s="31">
        <f t="shared" ca="1" si="30"/>
        <v>-129698.67000000001</v>
      </c>
      <c r="CY80" s="31">
        <f t="shared" ca="1" si="30"/>
        <v>-54964.37999999999</v>
      </c>
      <c r="CZ80" s="31">
        <f t="shared" ca="1" si="30"/>
        <v>-67215.420000000013</v>
      </c>
      <c r="DA80" s="31">
        <f t="shared" ca="1" si="30"/>
        <v>-40359.51</v>
      </c>
      <c r="DB80" s="31">
        <f t="shared" ca="1" si="30"/>
        <v>-88061.23000000001</v>
      </c>
      <c r="DC80" s="31">
        <f t="shared" ca="1" si="44"/>
        <v>-78849.070000000022</v>
      </c>
      <c r="DD80" s="31">
        <f t="shared" ca="1" si="44"/>
        <v>-164837.06</v>
      </c>
      <c r="DE80" s="31">
        <f t="shared" ca="1" si="44"/>
        <v>-10706.750000000002</v>
      </c>
      <c r="DF80" s="31">
        <f t="shared" ca="1" si="44"/>
        <v>-89286.92</v>
      </c>
      <c r="DG80" s="31">
        <f t="shared" ca="1" si="44"/>
        <v>-145703.47000000003</v>
      </c>
      <c r="DH80" s="31">
        <f t="shared" ca="1" si="44"/>
        <v>-53811.159999999982</v>
      </c>
      <c r="DI80" s="32">
        <f t="shared" ca="1" si="37"/>
        <v>-4590.33</v>
      </c>
      <c r="DJ80" s="32">
        <f t="shared" ca="1" si="37"/>
        <v>-6484.93</v>
      </c>
      <c r="DK80" s="32">
        <f t="shared" ca="1" si="37"/>
        <v>-2748.22</v>
      </c>
      <c r="DL80" s="32">
        <f t="shared" ca="1" si="33"/>
        <v>-3360.77</v>
      </c>
      <c r="DM80" s="32">
        <f t="shared" ca="1" si="33"/>
        <v>-2017.98</v>
      </c>
      <c r="DN80" s="32">
        <f t="shared" ca="1" si="33"/>
        <v>-4403.0600000000004</v>
      </c>
      <c r="DO80" s="32">
        <f t="shared" ca="1" si="33"/>
        <v>-3942.45</v>
      </c>
      <c r="DP80" s="32">
        <f t="shared" ca="1" si="33"/>
        <v>-8241.85</v>
      </c>
      <c r="DQ80" s="32">
        <f t="shared" ca="1" si="33"/>
        <v>-535.34</v>
      </c>
      <c r="DR80" s="32">
        <f t="shared" ca="1" si="33"/>
        <v>-4464.3500000000004</v>
      </c>
      <c r="DS80" s="32">
        <f t="shared" ca="1" si="33"/>
        <v>-7285.17</v>
      </c>
      <c r="DT80" s="32">
        <f t="shared" ca="1" si="33"/>
        <v>-2690.56</v>
      </c>
      <c r="DU80" s="31">
        <f t="shared" ca="1" si="38"/>
        <v>-24999.59</v>
      </c>
      <c r="DV80" s="31">
        <f t="shared" ca="1" si="38"/>
        <v>-35014.949999999997</v>
      </c>
      <c r="DW80" s="31">
        <f t="shared" ca="1" si="38"/>
        <v>-14722.87</v>
      </c>
      <c r="DX80" s="31">
        <f t="shared" ca="1" si="34"/>
        <v>-17847.47</v>
      </c>
      <c r="DY80" s="31">
        <f t="shared" ca="1" si="34"/>
        <v>-10625.29</v>
      </c>
      <c r="DZ80" s="31">
        <f t="shared" ca="1" si="34"/>
        <v>-22977.86</v>
      </c>
      <c r="EA80" s="31">
        <f t="shared" ca="1" si="34"/>
        <v>-20395.900000000001</v>
      </c>
      <c r="EB80" s="31">
        <f t="shared" ca="1" si="34"/>
        <v>-42253.440000000002</v>
      </c>
      <c r="EC80" s="31">
        <f t="shared" ca="1" si="34"/>
        <v>-2719.5</v>
      </c>
      <c r="ED80" s="31">
        <f t="shared" ca="1" si="34"/>
        <v>-22476.97</v>
      </c>
      <c r="EE80" s="31">
        <f t="shared" ca="1" si="34"/>
        <v>-36338.89</v>
      </c>
      <c r="EF80" s="31">
        <f t="shared" ca="1" si="34"/>
        <v>-13299.04</v>
      </c>
      <c r="EG80" s="32">
        <f t="shared" ca="1" si="39"/>
        <v>-121396.49</v>
      </c>
      <c r="EH80" s="32">
        <f t="shared" ca="1" si="39"/>
        <v>-171198.55</v>
      </c>
      <c r="EI80" s="32">
        <f t="shared" ca="1" si="39"/>
        <v>-72435.469999999987</v>
      </c>
      <c r="EJ80" s="32">
        <f t="shared" ca="1" si="35"/>
        <v>-88423.660000000018</v>
      </c>
      <c r="EK80" s="32">
        <f t="shared" ca="1" si="35"/>
        <v>-53002.780000000006</v>
      </c>
      <c r="EL80" s="32">
        <f t="shared" ca="1" si="35"/>
        <v>-115442.15000000001</v>
      </c>
      <c r="EM80" s="32">
        <f t="shared" ca="1" si="35"/>
        <v>-103187.42000000001</v>
      </c>
      <c r="EN80" s="32">
        <f t="shared" ca="1" si="35"/>
        <v>-215332.35</v>
      </c>
      <c r="EO80" s="32">
        <f t="shared" ca="1" si="35"/>
        <v>-13961.590000000002</v>
      </c>
      <c r="EP80" s="32">
        <f t="shared" ca="1" si="35"/>
        <v>-116228.24</v>
      </c>
      <c r="EQ80" s="32">
        <f t="shared" ca="1" si="35"/>
        <v>-189327.53000000003</v>
      </c>
      <c r="ER80" s="32">
        <f t="shared" ca="1" si="35"/>
        <v>-69800.75999999998</v>
      </c>
    </row>
    <row r="81" spans="1:148" x14ac:dyDescent="0.25">
      <c r="A81" t="s">
        <v>467</v>
      </c>
      <c r="B81" s="1" t="s">
        <v>111</v>
      </c>
      <c r="C81" t="str">
        <f t="shared" ca="1" si="40"/>
        <v>MKR1</v>
      </c>
      <c r="D81" t="str">
        <f t="shared" ca="1" si="41"/>
        <v>Muskeg River Industrial System</v>
      </c>
      <c r="E81" s="51">
        <v>29467.7212</v>
      </c>
      <c r="F81" s="51">
        <v>28084.9984</v>
      </c>
      <c r="G81" s="51">
        <v>35784.629099999998</v>
      </c>
      <c r="H81" s="51">
        <v>23439.7745</v>
      </c>
      <c r="I81" s="51">
        <v>22243.371599999999</v>
      </c>
      <c r="J81" s="51">
        <v>14919.5928</v>
      </c>
      <c r="K81" s="51">
        <v>13081.136500000001</v>
      </c>
      <c r="L81" s="51">
        <v>15175.992</v>
      </c>
      <c r="M81" s="51">
        <v>5374.6354000000001</v>
      </c>
      <c r="N81" s="51">
        <v>15245.7315</v>
      </c>
      <c r="O81" s="51">
        <v>24710.0376</v>
      </c>
      <c r="P81" s="51">
        <v>31958.754799999999</v>
      </c>
      <c r="Q81" s="32">
        <v>2958580.32</v>
      </c>
      <c r="R81" s="32">
        <v>4087895.92</v>
      </c>
      <c r="S81" s="32">
        <v>1888891.82</v>
      </c>
      <c r="T81" s="32">
        <v>2002495.49</v>
      </c>
      <c r="U81" s="32">
        <v>843768.3</v>
      </c>
      <c r="V81" s="32">
        <v>1240924.6200000001</v>
      </c>
      <c r="W81" s="32">
        <v>915860.38</v>
      </c>
      <c r="X81" s="32">
        <v>2309391.48</v>
      </c>
      <c r="Y81" s="32">
        <v>872540.98</v>
      </c>
      <c r="Z81" s="32">
        <v>608041.18999999994</v>
      </c>
      <c r="AA81" s="32">
        <v>3362759.62</v>
      </c>
      <c r="AB81" s="32">
        <v>1665167.58</v>
      </c>
      <c r="AC81" s="2">
        <v>5.14</v>
      </c>
      <c r="AD81" s="2">
        <v>5.14</v>
      </c>
      <c r="AE81" s="2">
        <v>5.14</v>
      </c>
      <c r="AF81" s="2">
        <v>5.14</v>
      </c>
      <c r="AG81" s="2">
        <v>5.14</v>
      </c>
      <c r="AH81" s="2">
        <v>5.14</v>
      </c>
      <c r="AI81" s="2">
        <v>5.83</v>
      </c>
      <c r="AJ81" s="2">
        <v>5.83</v>
      </c>
      <c r="AK81" s="2">
        <v>5.83</v>
      </c>
      <c r="AL81" s="2">
        <v>5.83</v>
      </c>
      <c r="AM81" s="2">
        <v>5.83</v>
      </c>
      <c r="AN81" s="2">
        <v>5.83</v>
      </c>
      <c r="AO81" s="33">
        <v>152071.03</v>
      </c>
      <c r="AP81" s="33">
        <v>210117.85</v>
      </c>
      <c r="AQ81" s="33">
        <v>97089.04</v>
      </c>
      <c r="AR81" s="33">
        <v>102928.27</v>
      </c>
      <c r="AS81" s="33">
        <v>43369.69</v>
      </c>
      <c r="AT81" s="33">
        <v>63783.53</v>
      </c>
      <c r="AU81" s="33">
        <v>53394.66</v>
      </c>
      <c r="AV81" s="33">
        <v>134637.51999999999</v>
      </c>
      <c r="AW81" s="33">
        <v>50869.14</v>
      </c>
      <c r="AX81" s="33">
        <v>35448.800000000003</v>
      </c>
      <c r="AY81" s="33">
        <v>196048.89</v>
      </c>
      <c r="AZ81" s="33">
        <v>97079.27</v>
      </c>
      <c r="BA81" s="31">
        <f t="shared" si="27"/>
        <v>-1183.43</v>
      </c>
      <c r="BB81" s="31">
        <f t="shared" si="27"/>
        <v>-1635.16</v>
      </c>
      <c r="BC81" s="31">
        <f t="shared" si="27"/>
        <v>-755.56</v>
      </c>
      <c r="BD81" s="31">
        <f t="shared" si="27"/>
        <v>11614.47</v>
      </c>
      <c r="BE81" s="31">
        <f t="shared" si="27"/>
        <v>4893.8599999999997</v>
      </c>
      <c r="BF81" s="31">
        <f t="shared" si="27"/>
        <v>7197.36</v>
      </c>
      <c r="BG81" s="31">
        <f t="shared" si="42"/>
        <v>641.1</v>
      </c>
      <c r="BH81" s="31">
        <f t="shared" si="42"/>
        <v>1616.57</v>
      </c>
      <c r="BI81" s="31">
        <f t="shared" si="42"/>
        <v>610.78</v>
      </c>
      <c r="BJ81" s="31">
        <f t="shared" si="42"/>
        <v>-1824.12</v>
      </c>
      <c r="BK81" s="31">
        <f t="shared" si="42"/>
        <v>-10088.280000000001</v>
      </c>
      <c r="BL81" s="31">
        <f t="shared" si="42"/>
        <v>-4995.5</v>
      </c>
      <c r="BM81" s="6">
        <f t="shared" ca="1" si="36"/>
        <v>4.2999999999999997E-2</v>
      </c>
      <c r="BN81" s="6">
        <f t="shared" ca="1" si="36"/>
        <v>4.2999999999999997E-2</v>
      </c>
      <c r="BO81" s="6">
        <f t="shared" ca="1" si="36"/>
        <v>4.2999999999999997E-2</v>
      </c>
      <c r="BP81" s="6">
        <f t="shared" ca="1" si="36"/>
        <v>4.2999999999999997E-2</v>
      </c>
      <c r="BQ81" s="6">
        <f t="shared" ca="1" si="36"/>
        <v>4.2999999999999997E-2</v>
      </c>
      <c r="BR81" s="6">
        <f t="shared" ca="1" si="36"/>
        <v>4.2999999999999997E-2</v>
      </c>
      <c r="BS81" s="6">
        <f t="shared" ca="1" si="36"/>
        <v>4.2999999999999997E-2</v>
      </c>
      <c r="BT81" s="6">
        <f t="shared" ca="1" si="36"/>
        <v>4.2999999999999997E-2</v>
      </c>
      <c r="BU81" s="6">
        <f t="shared" ca="1" si="36"/>
        <v>4.2999999999999997E-2</v>
      </c>
      <c r="BV81" s="6">
        <f t="shared" ca="1" si="36"/>
        <v>4.2999999999999997E-2</v>
      </c>
      <c r="BW81" s="6">
        <f t="shared" ca="1" si="36"/>
        <v>4.2999999999999997E-2</v>
      </c>
      <c r="BX81" s="6">
        <f t="shared" ca="1" si="36"/>
        <v>4.2999999999999997E-2</v>
      </c>
      <c r="BY81" s="31">
        <f t="shared" ca="1" si="32"/>
        <v>127218.95</v>
      </c>
      <c r="BZ81" s="31">
        <f t="shared" ca="1" si="32"/>
        <v>175779.52</v>
      </c>
      <c r="CA81" s="31">
        <f t="shared" ca="1" si="32"/>
        <v>81222.350000000006</v>
      </c>
      <c r="CB81" s="31">
        <f t="shared" ca="1" si="32"/>
        <v>86107.31</v>
      </c>
      <c r="CC81" s="31">
        <f t="shared" ca="1" si="32"/>
        <v>36282.04</v>
      </c>
      <c r="CD81" s="31">
        <f t="shared" ca="1" si="32"/>
        <v>53359.76</v>
      </c>
      <c r="CE81" s="31">
        <f t="shared" ca="1" si="31"/>
        <v>39382</v>
      </c>
      <c r="CF81" s="31">
        <f t="shared" ca="1" si="31"/>
        <v>99303.83</v>
      </c>
      <c r="CG81" s="31">
        <f t="shared" ca="1" si="31"/>
        <v>37519.26</v>
      </c>
      <c r="CH81" s="31">
        <f t="shared" ca="1" si="31"/>
        <v>26145.77</v>
      </c>
      <c r="CI81" s="31">
        <f t="shared" ca="1" si="31"/>
        <v>144598.66</v>
      </c>
      <c r="CJ81" s="31">
        <f t="shared" ca="1" si="31"/>
        <v>71602.210000000006</v>
      </c>
      <c r="CK81" s="32">
        <f t="shared" ca="1" si="28"/>
        <v>4733.7299999999996</v>
      </c>
      <c r="CL81" s="32">
        <f t="shared" ca="1" si="28"/>
        <v>6540.63</v>
      </c>
      <c r="CM81" s="32">
        <f t="shared" ca="1" si="28"/>
        <v>3022.23</v>
      </c>
      <c r="CN81" s="32">
        <f t="shared" ca="1" si="28"/>
        <v>3203.99</v>
      </c>
      <c r="CO81" s="32">
        <f t="shared" ca="1" si="28"/>
        <v>1350.03</v>
      </c>
      <c r="CP81" s="32">
        <f t="shared" ca="1" si="28"/>
        <v>1985.48</v>
      </c>
      <c r="CQ81" s="32">
        <f t="shared" ca="1" si="43"/>
        <v>1465.38</v>
      </c>
      <c r="CR81" s="32">
        <f t="shared" ca="1" si="43"/>
        <v>3695.03</v>
      </c>
      <c r="CS81" s="32">
        <f t="shared" ca="1" si="43"/>
        <v>1396.07</v>
      </c>
      <c r="CT81" s="32">
        <f t="shared" ca="1" si="43"/>
        <v>972.87</v>
      </c>
      <c r="CU81" s="32">
        <f t="shared" ca="1" si="43"/>
        <v>5380.42</v>
      </c>
      <c r="CV81" s="32">
        <f t="shared" ca="1" si="43"/>
        <v>2664.27</v>
      </c>
      <c r="CW81" s="31">
        <f t="shared" ca="1" si="30"/>
        <v>-18934.920000000006</v>
      </c>
      <c r="CX81" s="31">
        <f t="shared" ca="1" si="30"/>
        <v>-26162.540000000012</v>
      </c>
      <c r="CY81" s="31">
        <f t="shared" ca="1" si="30"/>
        <v>-12088.899999999992</v>
      </c>
      <c r="CZ81" s="31">
        <f t="shared" ca="1" si="30"/>
        <v>-25231.440000000002</v>
      </c>
      <c r="DA81" s="31">
        <f t="shared" ca="1" si="30"/>
        <v>-10631.480000000003</v>
      </c>
      <c r="DB81" s="31">
        <f t="shared" ca="1" si="30"/>
        <v>-15635.649999999994</v>
      </c>
      <c r="DC81" s="31">
        <f t="shared" ca="1" si="44"/>
        <v>-13188.380000000006</v>
      </c>
      <c r="DD81" s="31">
        <f t="shared" ca="1" si="44"/>
        <v>-33255.229999999989</v>
      </c>
      <c r="DE81" s="31">
        <f t="shared" ca="1" si="44"/>
        <v>-12564.589999999998</v>
      </c>
      <c r="DF81" s="31">
        <f t="shared" ca="1" si="44"/>
        <v>-6506.0400000000036</v>
      </c>
      <c r="DG81" s="31">
        <f t="shared" ca="1" si="44"/>
        <v>-35981.53</v>
      </c>
      <c r="DH81" s="31">
        <f t="shared" ca="1" si="44"/>
        <v>-17817.289999999994</v>
      </c>
      <c r="DI81" s="32">
        <f t="shared" ca="1" si="37"/>
        <v>-946.75</v>
      </c>
      <c r="DJ81" s="32">
        <f t="shared" ca="1" si="37"/>
        <v>-1308.1300000000001</v>
      </c>
      <c r="DK81" s="32">
        <f t="shared" ca="1" si="37"/>
        <v>-604.45000000000005</v>
      </c>
      <c r="DL81" s="32">
        <f t="shared" ca="1" si="33"/>
        <v>-1261.57</v>
      </c>
      <c r="DM81" s="32">
        <f t="shared" ca="1" si="33"/>
        <v>-531.57000000000005</v>
      </c>
      <c r="DN81" s="32">
        <f t="shared" ca="1" si="33"/>
        <v>-781.78</v>
      </c>
      <c r="DO81" s="32">
        <f t="shared" ca="1" si="33"/>
        <v>-659.42</v>
      </c>
      <c r="DP81" s="32">
        <f t="shared" ca="1" si="33"/>
        <v>-1662.76</v>
      </c>
      <c r="DQ81" s="32">
        <f t="shared" ca="1" si="33"/>
        <v>-628.23</v>
      </c>
      <c r="DR81" s="32">
        <f t="shared" ca="1" si="33"/>
        <v>-325.3</v>
      </c>
      <c r="DS81" s="32">
        <f t="shared" ca="1" si="33"/>
        <v>-1799.08</v>
      </c>
      <c r="DT81" s="32">
        <f t="shared" ca="1" si="33"/>
        <v>-890.86</v>
      </c>
      <c r="DU81" s="31">
        <f t="shared" ca="1" si="38"/>
        <v>-5156.1099999999997</v>
      </c>
      <c r="DV81" s="31">
        <f t="shared" ca="1" si="38"/>
        <v>-7063.14</v>
      </c>
      <c r="DW81" s="31">
        <f t="shared" ca="1" si="38"/>
        <v>-3238.16</v>
      </c>
      <c r="DX81" s="31">
        <f t="shared" ca="1" si="34"/>
        <v>-6699.61</v>
      </c>
      <c r="DY81" s="31">
        <f t="shared" ca="1" si="34"/>
        <v>-2798.91</v>
      </c>
      <c r="DZ81" s="31">
        <f t="shared" ca="1" si="34"/>
        <v>-4079.82</v>
      </c>
      <c r="EA81" s="31">
        <f t="shared" ca="1" si="34"/>
        <v>-3411.44</v>
      </c>
      <c r="EB81" s="31">
        <f t="shared" ca="1" si="34"/>
        <v>-8524.4699999999993</v>
      </c>
      <c r="EC81" s="31">
        <f t="shared" ca="1" si="34"/>
        <v>-3191.39</v>
      </c>
      <c r="ED81" s="31">
        <f t="shared" ca="1" si="34"/>
        <v>-1637.82</v>
      </c>
      <c r="EE81" s="31">
        <f t="shared" ca="1" si="34"/>
        <v>-8973.9</v>
      </c>
      <c r="EF81" s="31">
        <f t="shared" ca="1" si="34"/>
        <v>-4403.41</v>
      </c>
      <c r="EG81" s="32">
        <f t="shared" ca="1" si="39"/>
        <v>-25037.780000000006</v>
      </c>
      <c r="EH81" s="32">
        <f t="shared" ca="1" si="39"/>
        <v>-34533.810000000012</v>
      </c>
      <c r="EI81" s="32">
        <f t="shared" ca="1" si="39"/>
        <v>-15931.509999999993</v>
      </c>
      <c r="EJ81" s="32">
        <f t="shared" ca="1" si="35"/>
        <v>-33192.620000000003</v>
      </c>
      <c r="EK81" s="32">
        <f t="shared" ca="1" si="35"/>
        <v>-13961.960000000003</v>
      </c>
      <c r="EL81" s="32">
        <f t="shared" ca="1" si="35"/>
        <v>-20497.249999999993</v>
      </c>
      <c r="EM81" s="32">
        <f t="shared" ca="1" si="35"/>
        <v>-17259.240000000005</v>
      </c>
      <c r="EN81" s="32">
        <f t="shared" ca="1" si="35"/>
        <v>-43442.459999999992</v>
      </c>
      <c r="EO81" s="32">
        <f t="shared" ca="1" si="35"/>
        <v>-16384.21</v>
      </c>
      <c r="EP81" s="32">
        <f t="shared" ca="1" si="35"/>
        <v>-8469.1600000000035</v>
      </c>
      <c r="EQ81" s="32">
        <f t="shared" ca="1" si="35"/>
        <v>-46754.51</v>
      </c>
      <c r="ER81" s="32">
        <f t="shared" ca="1" si="35"/>
        <v>-23111.559999999994</v>
      </c>
    </row>
    <row r="82" spans="1:148" x14ac:dyDescent="0.25">
      <c r="A82" t="s">
        <v>445</v>
      </c>
      <c r="B82" s="1" t="s">
        <v>140</v>
      </c>
      <c r="C82" t="str">
        <f t="shared" ca="1" si="40"/>
        <v>MKRC</v>
      </c>
      <c r="D82" t="str">
        <f t="shared" ca="1" si="41"/>
        <v>MacKay River Industrial System</v>
      </c>
      <c r="E82" s="51">
        <v>115689.8181</v>
      </c>
      <c r="F82" s="51">
        <v>103916.9633</v>
      </c>
      <c r="G82" s="51">
        <v>118976.9681</v>
      </c>
      <c r="H82" s="51">
        <v>112110.2417</v>
      </c>
      <c r="I82" s="51">
        <v>95634.256999999998</v>
      </c>
      <c r="J82" s="51">
        <v>97951.8753</v>
      </c>
      <c r="K82" s="51">
        <v>106649.83689999999</v>
      </c>
      <c r="L82" s="51">
        <v>106531.1701</v>
      </c>
      <c r="M82" s="51">
        <v>87729.570900000006</v>
      </c>
      <c r="N82" s="51">
        <v>86355.832899999994</v>
      </c>
      <c r="O82" s="51">
        <v>111332.4935</v>
      </c>
      <c r="P82" s="51">
        <v>117998.3634</v>
      </c>
      <c r="Q82" s="32">
        <v>9080860.8699999992</v>
      </c>
      <c r="R82" s="32">
        <v>13338429.810000001</v>
      </c>
      <c r="S82" s="32">
        <v>5746106.5700000003</v>
      </c>
      <c r="T82" s="32">
        <v>5904659.04</v>
      </c>
      <c r="U82" s="32">
        <v>2343623.37</v>
      </c>
      <c r="V82" s="32">
        <v>7239200.3700000001</v>
      </c>
      <c r="W82" s="32">
        <v>6476255.0300000003</v>
      </c>
      <c r="X82" s="32">
        <v>13465850.49</v>
      </c>
      <c r="Y82" s="32">
        <v>8650432.0500000007</v>
      </c>
      <c r="Z82" s="32">
        <v>2933490.14</v>
      </c>
      <c r="AA82" s="32">
        <v>12170190.17</v>
      </c>
      <c r="AB82" s="32">
        <v>6089100.5199999996</v>
      </c>
      <c r="AC82" s="2">
        <v>5.05</v>
      </c>
      <c r="AD82" s="2">
        <v>5.05</v>
      </c>
      <c r="AE82" s="2">
        <v>5.05</v>
      </c>
      <c r="AF82" s="2">
        <v>5.05</v>
      </c>
      <c r="AG82" s="2">
        <v>5.05</v>
      </c>
      <c r="AH82" s="2">
        <v>5.05</v>
      </c>
      <c r="AI82" s="2">
        <v>5.73</v>
      </c>
      <c r="AJ82" s="2">
        <v>5.73</v>
      </c>
      <c r="AK82" s="2">
        <v>5.73</v>
      </c>
      <c r="AL82" s="2">
        <v>5.73</v>
      </c>
      <c r="AM82" s="2">
        <v>5.73</v>
      </c>
      <c r="AN82" s="2">
        <v>5.73</v>
      </c>
      <c r="AO82" s="33">
        <v>458583.47</v>
      </c>
      <c r="AP82" s="33">
        <v>673590.71</v>
      </c>
      <c r="AQ82" s="33">
        <v>290178.38</v>
      </c>
      <c r="AR82" s="33">
        <v>298185.28000000003</v>
      </c>
      <c r="AS82" s="33">
        <v>118352.98</v>
      </c>
      <c r="AT82" s="33">
        <v>365579.62</v>
      </c>
      <c r="AU82" s="33">
        <v>371089.41</v>
      </c>
      <c r="AV82" s="33">
        <v>771593.23</v>
      </c>
      <c r="AW82" s="33">
        <v>495669.76000000001</v>
      </c>
      <c r="AX82" s="33">
        <v>168088.98</v>
      </c>
      <c r="AY82" s="33">
        <v>697351.9</v>
      </c>
      <c r="AZ82" s="33">
        <v>348905.46</v>
      </c>
      <c r="BA82" s="31">
        <f t="shared" si="27"/>
        <v>-3632.34</v>
      </c>
      <c r="BB82" s="31">
        <f t="shared" si="27"/>
        <v>-5335.37</v>
      </c>
      <c r="BC82" s="31">
        <f t="shared" si="27"/>
        <v>-2298.44</v>
      </c>
      <c r="BD82" s="31">
        <f t="shared" si="27"/>
        <v>34247.019999999997</v>
      </c>
      <c r="BE82" s="31">
        <f t="shared" si="27"/>
        <v>13593.02</v>
      </c>
      <c r="BF82" s="31">
        <f t="shared" si="27"/>
        <v>41987.360000000001</v>
      </c>
      <c r="BG82" s="31">
        <f t="shared" si="42"/>
        <v>4533.38</v>
      </c>
      <c r="BH82" s="31">
        <f t="shared" si="42"/>
        <v>9426.1</v>
      </c>
      <c r="BI82" s="31">
        <f t="shared" si="42"/>
        <v>6055.3</v>
      </c>
      <c r="BJ82" s="31">
        <f t="shared" si="42"/>
        <v>-8800.4699999999993</v>
      </c>
      <c r="BK82" s="31">
        <f t="shared" si="42"/>
        <v>-36510.57</v>
      </c>
      <c r="BL82" s="31">
        <f t="shared" si="42"/>
        <v>-18267.3</v>
      </c>
      <c r="BM82" s="6">
        <f t="shared" ca="1" si="36"/>
        <v>1.6899999999999998E-2</v>
      </c>
      <c r="BN82" s="6">
        <f t="shared" ca="1" si="36"/>
        <v>1.6899999999999998E-2</v>
      </c>
      <c r="BO82" s="6">
        <f t="shared" ca="1" si="36"/>
        <v>1.6899999999999998E-2</v>
      </c>
      <c r="BP82" s="6">
        <f t="shared" ca="1" si="36"/>
        <v>1.6899999999999998E-2</v>
      </c>
      <c r="BQ82" s="6">
        <f t="shared" ca="1" si="36"/>
        <v>1.6899999999999998E-2</v>
      </c>
      <c r="BR82" s="6">
        <f t="shared" ca="1" si="36"/>
        <v>1.6899999999999998E-2</v>
      </c>
      <c r="BS82" s="6">
        <f t="shared" ca="1" si="36"/>
        <v>1.6899999999999998E-2</v>
      </c>
      <c r="BT82" s="6">
        <f t="shared" ca="1" si="36"/>
        <v>1.6899999999999998E-2</v>
      </c>
      <c r="BU82" s="6">
        <f t="shared" ca="1" si="36"/>
        <v>1.6899999999999998E-2</v>
      </c>
      <c r="BV82" s="6">
        <f t="shared" ca="1" si="36"/>
        <v>1.6899999999999998E-2</v>
      </c>
      <c r="BW82" s="6">
        <f t="shared" ca="1" si="36"/>
        <v>1.6899999999999998E-2</v>
      </c>
      <c r="BX82" s="6">
        <f t="shared" ca="1" si="36"/>
        <v>1.6899999999999998E-2</v>
      </c>
      <c r="BY82" s="31">
        <f t="shared" ca="1" si="32"/>
        <v>153466.54999999999</v>
      </c>
      <c r="BZ82" s="31">
        <f t="shared" ca="1" si="32"/>
        <v>225419.46</v>
      </c>
      <c r="CA82" s="31">
        <f t="shared" ca="1" si="32"/>
        <v>97109.2</v>
      </c>
      <c r="CB82" s="31">
        <f t="shared" ca="1" si="32"/>
        <v>99788.74</v>
      </c>
      <c r="CC82" s="31">
        <f t="shared" ca="1" si="32"/>
        <v>39607.230000000003</v>
      </c>
      <c r="CD82" s="31">
        <f t="shared" ca="1" si="32"/>
        <v>122342.49</v>
      </c>
      <c r="CE82" s="31">
        <f t="shared" ca="1" si="31"/>
        <v>109448.71</v>
      </c>
      <c r="CF82" s="31">
        <f t="shared" ca="1" si="31"/>
        <v>227572.87</v>
      </c>
      <c r="CG82" s="31">
        <f t="shared" ca="1" si="31"/>
        <v>146192.29999999999</v>
      </c>
      <c r="CH82" s="31">
        <f t="shared" ca="1" si="31"/>
        <v>49575.98</v>
      </c>
      <c r="CI82" s="31">
        <f t="shared" ca="1" si="31"/>
        <v>205676.21</v>
      </c>
      <c r="CJ82" s="31">
        <f t="shared" ca="1" si="31"/>
        <v>102905.8</v>
      </c>
      <c r="CK82" s="32">
        <f t="shared" ca="1" si="28"/>
        <v>14529.38</v>
      </c>
      <c r="CL82" s="32">
        <f t="shared" ca="1" si="28"/>
        <v>21341.49</v>
      </c>
      <c r="CM82" s="32">
        <f t="shared" ca="1" si="28"/>
        <v>9193.77</v>
      </c>
      <c r="CN82" s="32">
        <f t="shared" ca="1" si="28"/>
        <v>9447.4500000000007</v>
      </c>
      <c r="CO82" s="32">
        <f t="shared" ca="1" si="28"/>
        <v>3749.8</v>
      </c>
      <c r="CP82" s="32">
        <f t="shared" ca="1" si="28"/>
        <v>11582.72</v>
      </c>
      <c r="CQ82" s="32">
        <f t="shared" ca="1" si="43"/>
        <v>10362.01</v>
      </c>
      <c r="CR82" s="32">
        <f t="shared" ca="1" si="43"/>
        <v>21545.360000000001</v>
      </c>
      <c r="CS82" s="32">
        <f t="shared" ca="1" si="43"/>
        <v>13840.69</v>
      </c>
      <c r="CT82" s="32">
        <f t="shared" ca="1" si="43"/>
        <v>4693.58</v>
      </c>
      <c r="CU82" s="32">
        <f t="shared" ca="1" si="43"/>
        <v>19472.3</v>
      </c>
      <c r="CV82" s="32">
        <f t="shared" ca="1" si="43"/>
        <v>9742.56</v>
      </c>
      <c r="CW82" s="31">
        <f t="shared" ca="1" si="30"/>
        <v>-286955.19999999995</v>
      </c>
      <c r="CX82" s="31">
        <f t="shared" ca="1" si="30"/>
        <v>-421494.39</v>
      </c>
      <c r="CY82" s="31">
        <f t="shared" ca="1" si="30"/>
        <v>-181576.97</v>
      </c>
      <c r="CZ82" s="31">
        <f t="shared" ca="1" si="30"/>
        <v>-223196.11000000002</v>
      </c>
      <c r="DA82" s="31">
        <f t="shared" ca="1" si="30"/>
        <v>-88588.969999999987</v>
      </c>
      <c r="DB82" s="31">
        <f t="shared" ca="1" si="30"/>
        <v>-273641.77</v>
      </c>
      <c r="DC82" s="31">
        <f t="shared" ca="1" si="44"/>
        <v>-255812.06999999998</v>
      </c>
      <c r="DD82" s="31">
        <f t="shared" ca="1" si="44"/>
        <v>-531901.1</v>
      </c>
      <c r="DE82" s="31">
        <f t="shared" ca="1" si="44"/>
        <v>-341692.07</v>
      </c>
      <c r="DF82" s="31">
        <f t="shared" ca="1" si="44"/>
        <v>-105018.95000000001</v>
      </c>
      <c r="DG82" s="31">
        <f t="shared" ca="1" si="44"/>
        <v>-435692.82</v>
      </c>
      <c r="DH82" s="31">
        <f t="shared" ca="1" si="44"/>
        <v>-217989.80000000005</v>
      </c>
      <c r="DI82" s="32">
        <f t="shared" ca="1" si="37"/>
        <v>-14347.76</v>
      </c>
      <c r="DJ82" s="32">
        <f t="shared" ca="1" si="37"/>
        <v>-21074.720000000001</v>
      </c>
      <c r="DK82" s="32">
        <f t="shared" ca="1" si="37"/>
        <v>-9078.85</v>
      </c>
      <c r="DL82" s="32">
        <f t="shared" ca="1" si="33"/>
        <v>-11159.81</v>
      </c>
      <c r="DM82" s="32">
        <f t="shared" ca="1" si="33"/>
        <v>-4429.45</v>
      </c>
      <c r="DN82" s="32">
        <f t="shared" ca="1" si="33"/>
        <v>-13682.09</v>
      </c>
      <c r="DO82" s="32">
        <f t="shared" ca="1" si="33"/>
        <v>-12790.6</v>
      </c>
      <c r="DP82" s="32">
        <f t="shared" ca="1" si="33"/>
        <v>-26595.06</v>
      </c>
      <c r="DQ82" s="32">
        <f t="shared" ca="1" si="33"/>
        <v>-17084.599999999999</v>
      </c>
      <c r="DR82" s="32">
        <f t="shared" ca="1" si="33"/>
        <v>-5250.95</v>
      </c>
      <c r="DS82" s="32">
        <f t="shared" ca="1" si="33"/>
        <v>-21784.639999999999</v>
      </c>
      <c r="DT82" s="32">
        <f t="shared" ca="1" si="33"/>
        <v>-10899.49</v>
      </c>
      <c r="DU82" s="31">
        <f t="shared" ca="1" si="38"/>
        <v>-78139.960000000006</v>
      </c>
      <c r="DV82" s="31">
        <f t="shared" ca="1" si="38"/>
        <v>-113791.5</v>
      </c>
      <c r="DW82" s="31">
        <f t="shared" ca="1" si="38"/>
        <v>-48637.56</v>
      </c>
      <c r="DX82" s="31">
        <f t="shared" ca="1" si="34"/>
        <v>-59264.45</v>
      </c>
      <c r="DY82" s="31">
        <f t="shared" ca="1" si="34"/>
        <v>-23322.47</v>
      </c>
      <c r="DZ82" s="31">
        <f t="shared" ca="1" si="34"/>
        <v>-71401.47</v>
      </c>
      <c r="EA82" s="31">
        <f t="shared" ca="1" si="34"/>
        <v>-66170.960000000006</v>
      </c>
      <c r="EB82" s="31">
        <f t="shared" ca="1" si="34"/>
        <v>-136344.64000000001</v>
      </c>
      <c r="EC82" s="31">
        <f t="shared" ca="1" si="34"/>
        <v>-86789.43</v>
      </c>
      <c r="ED82" s="31">
        <f t="shared" ca="1" si="34"/>
        <v>-26437.33</v>
      </c>
      <c r="EE82" s="31">
        <f t="shared" ca="1" si="34"/>
        <v>-108663.12</v>
      </c>
      <c r="EF82" s="31">
        <f t="shared" ca="1" si="34"/>
        <v>-53874.61</v>
      </c>
      <c r="EG82" s="32">
        <f t="shared" ca="1" si="39"/>
        <v>-379442.92</v>
      </c>
      <c r="EH82" s="32">
        <f t="shared" ca="1" si="39"/>
        <v>-556360.61</v>
      </c>
      <c r="EI82" s="32">
        <f t="shared" ca="1" si="39"/>
        <v>-239293.38</v>
      </c>
      <c r="EJ82" s="32">
        <f t="shared" ca="1" si="35"/>
        <v>-293620.37</v>
      </c>
      <c r="EK82" s="32">
        <f t="shared" ca="1" si="35"/>
        <v>-116340.88999999998</v>
      </c>
      <c r="EL82" s="32">
        <f t="shared" ca="1" si="35"/>
        <v>-358725.33000000007</v>
      </c>
      <c r="EM82" s="32">
        <f t="shared" ca="1" si="35"/>
        <v>-334773.63</v>
      </c>
      <c r="EN82" s="32">
        <f t="shared" ca="1" si="35"/>
        <v>-694840.8</v>
      </c>
      <c r="EO82" s="32">
        <f t="shared" ca="1" si="35"/>
        <v>-445566.1</v>
      </c>
      <c r="EP82" s="32">
        <f t="shared" ca="1" si="35"/>
        <v>-136707.23000000001</v>
      </c>
      <c r="EQ82" s="32">
        <f t="shared" ca="1" si="35"/>
        <v>-566140.58000000007</v>
      </c>
      <c r="ER82" s="32">
        <f t="shared" ca="1" si="35"/>
        <v>-282763.90000000002</v>
      </c>
    </row>
    <row r="83" spans="1:148" x14ac:dyDescent="0.25">
      <c r="A83" t="s">
        <v>468</v>
      </c>
      <c r="B83" s="1" t="s">
        <v>93</v>
      </c>
      <c r="C83" t="str">
        <f t="shared" ca="1" si="40"/>
        <v>BCHIMP</v>
      </c>
      <c r="D83" t="str">
        <f t="shared" ca="1" si="41"/>
        <v>Alberta-BC Intertie - Import</v>
      </c>
      <c r="E83" s="51">
        <v>7416</v>
      </c>
      <c r="F83" s="51">
        <v>8877</v>
      </c>
      <c r="G83" s="51">
        <v>12157</v>
      </c>
      <c r="H83" s="51">
        <v>9036</v>
      </c>
      <c r="I83" s="51">
        <v>675</v>
      </c>
      <c r="N83" s="51">
        <v>100</v>
      </c>
      <c r="Q83" s="32">
        <v>817297.14</v>
      </c>
      <c r="R83" s="32">
        <v>1218995.95</v>
      </c>
      <c r="S83" s="32">
        <v>513511.95</v>
      </c>
      <c r="T83" s="32">
        <v>493114.38</v>
      </c>
      <c r="U83" s="32">
        <v>13602.3</v>
      </c>
      <c r="V83" s="32"/>
      <c r="W83" s="32"/>
      <c r="X83" s="32"/>
      <c r="Y83" s="32"/>
      <c r="Z83" s="32">
        <v>10042</v>
      </c>
      <c r="AA83" s="32"/>
      <c r="AB83" s="32"/>
      <c r="AC83" s="2">
        <v>0.53</v>
      </c>
      <c r="AD83" s="2">
        <v>0.53</v>
      </c>
      <c r="AE83" s="2">
        <v>0.53</v>
      </c>
      <c r="AF83" s="2">
        <v>0.53</v>
      </c>
      <c r="AG83" s="2">
        <v>0.53</v>
      </c>
      <c r="AL83" s="2">
        <v>1.92</v>
      </c>
      <c r="AO83" s="33">
        <v>4331.67</v>
      </c>
      <c r="AP83" s="33">
        <v>6460.68</v>
      </c>
      <c r="AQ83" s="33">
        <v>2721.61</v>
      </c>
      <c r="AR83" s="33">
        <v>2613.5100000000002</v>
      </c>
      <c r="AS83" s="33">
        <v>72.09</v>
      </c>
      <c r="AT83" s="33"/>
      <c r="AU83" s="33"/>
      <c r="AV83" s="33"/>
      <c r="AW83" s="33"/>
      <c r="AX83" s="33">
        <v>192.81</v>
      </c>
      <c r="AY83" s="33"/>
      <c r="AZ83" s="33"/>
      <c r="BA83" s="31">
        <f t="shared" si="27"/>
        <v>-326.92</v>
      </c>
      <c r="BB83" s="31">
        <f t="shared" si="27"/>
        <v>-487.6</v>
      </c>
      <c r="BC83" s="31">
        <f t="shared" si="27"/>
        <v>-205.4</v>
      </c>
      <c r="BD83" s="31">
        <f t="shared" si="27"/>
        <v>2860.06</v>
      </c>
      <c r="BE83" s="31">
        <f t="shared" si="27"/>
        <v>78.89</v>
      </c>
      <c r="BF83" s="31">
        <f t="shared" si="27"/>
        <v>0</v>
      </c>
      <c r="BG83" s="31">
        <f t="shared" si="42"/>
        <v>0</v>
      </c>
      <c r="BH83" s="31">
        <f t="shared" si="42"/>
        <v>0</v>
      </c>
      <c r="BI83" s="31">
        <f t="shared" si="42"/>
        <v>0</v>
      </c>
      <c r="BJ83" s="31">
        <f t="shared" si="42"/>
        <v>-30.13</v>
      </c>
      <c r="BK83" s="31">
        <f t="shared" si="42"/>
        <v>0</v>
      </c>
      <c r="BL83" s="31">
        <f t="shared" si="42"/>
        <v>0</v>
      </c>
      <c r="BM83" s="6">
        <f t="shared" ca="1" si="36"/>
        <v>1.04E-2</v>
      </c>
      <c r="BN83" s="6">
        <f t="shared" ca="1" si="36"/>
        <v>1.04E-2</v>
      </c>
      <c r="BO83" s="6">
        <f t="shared" ca="1" si="36"/>
        <v>1.04E-2</v>
      </c>
      <c r="BP83" s="6">
        <f t="shared" ca="1" si="36"/>
        <v>1.04E-2</v>
      </c>
      <c r="BQ83" s="6">
        <f t="shared" ca="1" si="36"/>
        <v>1.04E-2</v>
      </c>
      <c r="BR83" s="6">
        <f t="shared" ca="1" si="36"/>
        <v>1.04E-2</v>
      </c>
      <c r="BS83" s="6">
        <f t="shared" ca="1" si="36"/>
        <v>1.04E-2</v>
      </c>
      <c r="BT83" s="6">
        <f t="shared" ca="1" si="36"/>
        <v>1.04E-2</v>
      </c>
      <c r="BU83" s="6">
        <f t="shared" ca="1" si="36"/>
        <v>1.04E-2</v>
      </c>
      <c r="BV83" s="6">
        <f t="shared" ca="1" si="36"/>
        <v>1.04E-2</v>
      </c>
      <c r="BW83" s="6">
        <f t="shared" ca="1" si="36"/>
        <v>1.04E-2</v>
      </c>
      <c r="BX83" s="6">
        <f t="shared" ca="1" si="36"/>
        <v>1.04E-2</v>
      </c>
      <c r="BY83" s="31">
        <f t="shared" ca="1" si="32"/>
        <v>8499.89</v>
      </c>
      <c r="BZ83" s="31">
        <f t="shared" ca="1" si="32"/>
        <v>12677.56</v>
      </c>
      <c r="CA83" s="31">
        <f t="shared" ca="1" si="32"/>
        <v>5340.52</v>
      </c>
      <c r="CB83" s="31">
        <f t="shared" ca="1" si="32"/>
        <v>5128.3900000000003</v>
      </c>
      <c r="CC83" s="31">
        <f t="shared" ca="1" si="32"/>
        <v>141.46</v>
      </c>
      <c r="CD83" s="31">
        <f t="shared" ca="1" si="32"/>
        <v>0</v>
      </c>
      <c r="CE83" s="31">
        <f t="shared" ca="1" si="31"/>
        <v>0</v>
      </c>
      <c r="CF83" s="31">
        <f t="shared" ca="1" si="31"/>
        <v>0</v>
      </c>
      <c r="CG83" s="31">
        <f t="shared" ca="1" si="31"/>
        <v>0</v>
      </c>
      <c r="CH83" s="31">
        <f t="shared" ca="1" si="31"/>
        <v>104.44</v>
      </c>
      <c r="CI83" s="31">
        <f t="shared" ca="1" si="31"/>
        <v>0</v>
      </c>
      <c r="CJ83" s="31">
        <f t="shared" ca="1" si="31"/>
        <v>0</v>
      </c>
      <c r="CK83" s="32">
        <f t="shared" ca="1" si="28"/>
        <v>1307.68</v>
      </c>
      <c r="CL83" s="32">
        <f t="shared" ca="1" si="28"/>
        <v>1950.39</v>
      </c>
      <c r="CM83" s="32">
        <f t="shared" ca="1" si="28"/>
        <v>821.62</v>
      </c>
      <c r="CN83" s="32">
        <f t="shared" ca="1" si="28"/>
        <v>788.98</v>
      </c>
      <c r="CO83" s="32">
        <f t="shared" ca="1" si="28"/>
        <v>21.76</v>
      </c>
      <c r="CP83" s="32">
        <f t="shared" ca="1" si="28"/>
        <v>0</v>
      </c>
      <c r="CQ83" s="32">
        <f t="shared" ca="1" si="43"/>
        <v>0</v>
      </c>
      <c r="CR83" s="32">
        <f t="shared" ca="1" si="43"/>
        <v>0</v>
      </c>
      <c r="CS83" s="32">
        <f t="shared" ca="1" si="43"/>
        <v>0</v>
      </c>
      <c r="CT83" s="32">
        <f t="shared" ca="1" si="43"/>
        <v>16.07</v>
      </c>
      <c r="CU83" s="32">
        <f t="shared" ca="1" si="43"/>
        <v>0</v>
      </c>
      <c r="CV83" s="32">
        <f t="shared" ca="1" si="43"/>
        <v>0</v>
      </c>
      <c r="CW83" s="31">
        <f t="shared" ca="1" si="30"/>
        <v>5802.82</v>
      </c>
      <c r="CX83" s="31">
        <f t="shared" ca="1" si="30"/>
        <v>8654.869999999999</v>
      </c>
      <c r="CY83" s="31">
        <f t="shared" ca="1" si="30"/>
        <v>3645.9300000000003</v>
      </c>
      <c r="CZ83" s="31">
        <f t="shared" ca="1" si="30"/>
        <v>443.80000000000064</v>
      </c>
      <c r="DA83" s="31">
        <f t="shared" ca="1" si="30"/>
        <v>12.239999999999995</v>
      </c>
      <c r="DB83" s="31">
        <f t="shared" ca="1" si="30"/>
        <v>0</v>
      </c>
      <c r="DC83" s="31">
        <f t="shared" ca="1" si="44"/>
        <v>0</v>
      </c>
      <c r="DD83" s="31">
        <f t="shared" ca="1" si="44"/>
        <v>0</v>
      </c>
      <c r="DE83" s="31">
        <f t="shared" ca="1" si="44"/>
        <v>0</v>
      </c>
      <c r="DF83" s="31">
        <f t="shared" ca="1" si="44"/>
        <v>-42.170000000000016</v>
      </c>
      <c r="DG83" s="31">
        <f t="shared" ca="1" si="44"/>
        <v>0</v>
      </c>
      <c r="DH83" s="31">
        <f t="shared" ca="1" si="44"/>
        <v>0</v>
      </c>
      <c r="DI83" s="32">
        <f t="shared" ca="1" si="37"/>
        <v>290.14</v>
      </c>
      <c r="DJ83" s="32">
        <f t="shared" ca="1" si="37"/>
        <v>432.74</v>
      </c>
      <c r="DK83" s="32">
        <f t="shared" ca="1" si="37"/>
        <v>182.3</v>
      </c>
      <c r="DL83" s="32">
        <f t="shared" ca="1" si="33"/>
        <v>22.19</v>
      </c>
      <c r="DM83" s="32">
        <f t="shared" ca="1" si="33"/>
        <v>0.61</v>
      </c>
      <c r="DN83" s="32">
        <f t="shared" ca="1" si="33"/>
        <v>0</v>
      </c>
      <c r="DO83" s="32">
        <f t="shared" ca="1" si="33"/>
        <v>0</v>
      </c>
      <c r="DP83" s="32">
        <f t="shared" ca="1" si="33"/>
        <v>0</v>
      </c>
      <c r="DQ83" s="32">
        <f t="shared" ca="1" si="33"/>
        <v>0</v>
      </c>
      <c r="DR83" s="32">
        <f t="shared" ca="1" si="33"/>
        <v>-2.11</v>
      </c>
      <c r="DS83" s="32">
        <f t="shared" ca="1" si="33"/>
        <v>0</v>
      </c>
      <c r="DT83" s="32">
        <f t="shared" ca="1" si="33"/>
        <v>0</v>
      </c>
      <c r="DU83" s="31">
        <f t="shared" ca="1" si="38"/>
        <v>1580.15</v>
      </c>
      <c r="DV83" s="31">
        <f t="shared" ca="1" si="38"/>
        <v>2336.5700000000002</v>
      </c>
      <c r="DW83" s="31">
        <f t="shared" ca="1" si="38"/>
        <v>976.61</v>
      </c>
      <c r="DX83" s="31">
        <f t="shared" ca="1" si="34"/>
        <v>117.84</v>
      </c>
      <c r="DY83" s="31">
        <f t="shared" ca="1" si="34"/>
        <v>3.22</v>
      </c>
      <c r="DZ83" s="31">
        <f t="shared" ca="1" si="34"/>
        <v>0</v>
      </c>
      <c r="EA83" s="31">
        <f t="shared" ca="1" si="34"/>
        <v>0</v>
      </c>
      <c r="EB83" s="31">
        <f t="shared" ca="1" si="34"/>
        <v>0</v>
      </c>
      <c r="EC83" s="31">
        <f t="shared" ca="1" si="34"/>
        <v>0</v>
      </c>
      <c r="ED83" s="31">
        <f t="shared" ca="1" si="34"/>
        <v>-10.62</v>
      </c>
      <c r="EE83" s="31">
        <f t="shared" ca="1" si="34"/>
        <v>0</v>
      </c>
      <c r="EF83" s="31">
        <f t="shared" ca="1" si="34"/>
        <v>0</v>
      </c>
      <c r="EG83" s="32">
        <f t="shared" ca="1" si="39"/>
        <v>7673.1100000000006</v>
      </c>
      <c r="EH83" s="32">
        <f t="shared" ca="1" si="39"/>
        <v>11424.179999999998</v>
      </c>
      <c r="EI83" s="32">
        <f t="shared" ca="1" si="39"/>
        <v>4804.84</v>
      </c>
      <c r="EJ83" s="32">
        <f t="shared" ca="1" si="35"/>
        <v>583.83000000000061</v>
      </c>
      <c r="EK83" s="32">
        <f t="shared" ca="1" si="35"/>
        <v>16.069999999999993</v>
      </c>
      <c r="EL83" s="32">
        <f t="shared" ca="1" si="35"/>
        <v>0</v>
      </c>
      <c r="EM83" s="32">
        <f t="shared" ca="1" si="35"/>
        <v>0</v>
      </c>
      <c r="EN83" s="32">
        <f t="shared" ca="1" si="35"/>
        <v>0</v>
      </c>
      <c r="EO83" s="32">
        <f t="shared" ca="1" si="35"/>
        <v>0</v>
      </c>
      <c r="EP83" s="32">
        <f t="shared" ca="1" si="35"/>
        <v>-54.900000000000013</v>
      </c>
      <c r="EQ83" s="32">
        <f t="shared" ca="1" si="35"/>
        <v>0</v>
      </c>
      <c r="ER83" s="32">
        <f t="shared" ca="1" si="35"/>
        <v>0</v>
      </c>
    </row>
    <row r="84" spans="1:148" x14ac:dyDescent="0.25">
      <c r="A84" t="s">
        <v>468</v>
      </c>
      <c r="B84" s="1" t="s">
        <v>389</v>
      </c>
      <c r="C84" t="str">
        <f t="shared" ca="1" si="40"/>
        <v>SPCIMP</v>
      </c>
      <c r="D84" t="str">
        <f t="shared" ca="1" si="41"/>
        <v>Alberta-Saskatchewan Intertie - Import</v>
      </c>
      <c r="J84" s="51">
        <v>3</v>
      </c>
      <c r="Q84" s="32"/>
      <c r="R84" s="32"/>
      <c r="S84" s="32"/>
      <c r="T84" s="32"/>
      <c r="U84" s="32"/>
      <c r="V84" s="32">
        <v>2995.56</v>
      </c>
      <c r="W84" s="32"/>
      <c r="X84" s="32"/>
      <c r="Y84" s="32"/>
      <c r="Z84" s="32"/>
      <c r="AA84" s="32"/>
      <c r="AB84" s="32"/>
      <c r="AH84" s="2">
        <v>3.41</v>
      </c>
      <c r="AO84" s="33"/>
      <c r="AP84" s="33"/>
      <c r="AQ84" s="33"/>
      <c r="AR84" s="33"/>
      <c r="AS84" s="33"/>
      <c r="AT84" s="33">
        <v>102.15</v>
      </c>
      <c r="AU84" s="33"/>
      <c r="AV84" s="33"/>
      <c r="AW84" s="33"/>
      <c r="AX84" s="33"/>
      <c r="AY84" s="33"/>
      <c r="AZ84" s="33"/>
      <c r="BA84" s="31">
        <f t="shared" si="27"/>
        <v>0</v>
      </c>
      <c r="BB84" s="31">
        <f t="shared" si="27"/>
        <v>0</v>
      </c>
      <c r="BC84" s="31">
        <f t="shared" si="27"/>
        <v>0</v>
      </c>
      <c r="BD84" s="31">
        <f t="shared" si="27"/>
        <v>0</v>
      </c>
      <c r="BE84" s="31">
        <f t="shared" si="27"/>
        <v>0</v>
      </c>
      <c r="BF84" s="31">
        <f t="shared" si="27"/>
        <v>17.37</v>
      </c>
      <c r="BG84" s="31">
        <f t="shared" si="42"/>
        <v>0</v>
      </c>
      <c r="BH84" s="31">
        <f t="shared" si="42"/>
        <v>0</v>
      </c>
      <c r="BI84" s="31">
        <f t="shared" si="42"/>
        <v>0</v>
      </c>
      <c r="BJ84" s="31">
        <f t="shared" si="42"/>
        <v>0</v>
      </c>
      <c r="BK84" s="31">
        <f t="shared" si="42"/>
        <v>0</v>
      </c>
      <c r="BL84" s="31">
        <f t="shared" si="42"/>
        <v>0</v>
      </c>
      <c r="BM84" s="6">
        <f t="shared" ca="1" si="36"/>
        <v>6.9900000000000004E-2</v>
      </c>
      <c r="BN84" s="6">
        <f t="shared" ca="1" si="36"/>
        <v>6.9900000000000004E-2</v>
      </c>
      <c r="BO84" s="6">
        <f t="shared" ca="1" si="36"/>
        <v>6.9900000000000004E-2</v>
      </c>
      <c r="BP84" s="6">
        <f t="shared" ref="BM84:BX105" ca="1" si="45">VLOOKUP($C84,LossFactorLookup,3,FALSE)</f>
        <v>6.9900000000000004E-2</v>
      </c>
      <c r="BQ84" s="6">
        <f t="shared" ca="1" si="45"/>
        <v>6.9900000000000004E-2</v>
      </c>
      <c r="BR84" s="6">
        <f t="shared" ca="1" si="45"/>
        <v>6.9900000000000004E-2</v>
      </c>
      <c r="BS84" s="6">
        <f t="shared" ca="1" si="45"/>
        <v>6.9900000000000004E-2</v>
      </c>
      <c r="BT84" s="6">
        <f t="shared" ca="1" si="45"/>
        <v>6.9900000000000004E-2</v>
      </c>
      <c r="BU84" s="6">
        <f t="shared" ca="1" si="45"/>
        <v>6.9900000000000004E-2</v>
      </c>
      <c r="BV84" s="6">
        <f t="shared" ca="1" si="45"/>
        <v>6.9900000000000004E-2</v>
      </c>
      <c r="BW84" s="6">
        <f t="shared" ca="1" si="45"/>
        <v>6.9900000000000004E-2</v>
      </c>
      <c r="BX84" s="6">
        <f t="shared" ca="1" si="45"/>
        <v>6.9900000000000004E-2</v>
      </c>
      <c r="BY84" s="31">
        <f t="shared" ca="1" si="32"/>
        <v>0</v>
      </c>
      <c r="BZ84" s="31">
        <f t="shared" ca="1" si="32"/>
        <v>0</v>
      </c>
      <c r="CA84" s="31">
        <f t="shared" ca="1" si="32"/>
        <v>0</v>
      </c>
      <c r="CB84" s="31">
        <f t="shared" ca="1" si="32"/>
        <v>0</v>
      </c>
      <c r="CC84" s="31">
        <f t="shared" ca="1" si="32"/>
        <v>0</v>
      </c>
      <c r="CD84" s="31">
        <f t="shared" ca="1" si="32"/>
        <v>209.39</v>
      </c>
      <c r="CE84" s="31">
        <f t="shared" ca="1" si="31"/>
        <v>0</v>
      </c>
      <c r="CF84" s="31">
        <f t="shared" ca="1" si="31"/>
        <v>0</v>
      </c>
      <c r="CG84" s="31">
        <f t="shared" ca="1" si="31"/>
        <v>0</v>
      </c>
      <c r="CH84" s="31">
        <f t="shared" ca="1" si="31"/>
        <v>0</v>
      </c>
      <c r="CI84" s="31">
        <f t="shared" ca="1" si="31"/>
        <v>0</v>
      </c>
      <c r="CJ84" s="31">
        <f t="shared" ca="1" si="31"/>
        <v>0</v>
      </c>
      <c r="CK84" s="32">
        <f t="shared" ca="1" si="28"/>
        <v>0</v>
      </c>
      <c r="CL84" s="32">
        <f t="shared" ca="1" si="28"/>
        <v>0</v>
      </c>
      <c r="CM84" s="32">
        <f t="shared" ca="1" si="28"/>
        <v>0</v>
      </c>
      <c r="CN84" s="32">
        <f t="shared" ca="1" si="28"/>
        <v>0</v>
      </c>
      <c r="CO84" s="32">
        <f t="shared" ca="1" si="28"/>
        <v>0</v>
      </c>
      <c r="CP84" s="32">
        <f t="shared" ca="1" si="28"/>
        <v>4.79</v>
      </c>
      <c r="CQ84" s="32">
        <f t="shared" ca="1" si="43"/>
        <v>0</v>
      </c>
      <c r="CR84" s="32">
        <f t="shared" ca="1" si="43"/>
        <v>0</v>
      </c>
      <c r="CS84" s="32">
        <f t="shared" ca="1" si="43"/>
        <v>0</v>
      </c>
      <c r="CT84" s="32">
        <f t="shared" ca="1" si="43"/>
        <v>0</v>
      </c>
      <c r="CU84" s="32">
        <f t="shared" ca="1" si="43"/>
        <v>0</v>
      </c>
      <c r="CV84" s="32">
        <f t="shared" ca="1" si="43"/>
        <v>0</v>
      </c>
      <c r="CW84" s="31">
        <f t="shared" ca="1" si="30"/>
        <v>0</v>
      </c>
      <c r="CX84" s="31">
        <f t="shared" ca="1" si="30"/>
        <v>0</v>
      </c>
      <c r="CY84" s="31">
        <f t="shared" ca="1" si="30"/>
        <v>0</v>
      </c>
      <c r="CZ84" s="31">
        <f t="shared" ca="1" si="30"/>
        <v>0</v>
      </c>
      <c r="DA84" s="31">
        <f t="shared" ca="1" si="30"/>
        <v>0</v>
      </c>
      <c r="DB84" s="31">
        <f t="shared" ca="1" si="30"/>
        <v>94.659999999999968</v>
      </c>
      <c r="DC84" s="31">
        <f t="shared" ca="1" si="44"/>
        <v>0</v>
      </c>
      <c r="DD84" s="31">
        <f t="shared" ca="1" si="44"/>
        <v>0</v>
      </c>
      <c r="DE84" s="31">
        <f t="shared" ca="1" si="44"/>
        <v>0</v>
      </c>
      <c r="DF84" s="31">
        <f t="shared" ca="1" si="44"/>
        <v>0</v>
      </c>
      <c r="DG84" s="31">
        <f t="shared" ca="1" si="44"/>
        <v>0</v>
      </c>
      <c r="DH84" s="31">
        <f t="shared" ca="1" si="44"/>
        <v>0</v>
      </c>
      <c r="DI84" s="32">
        <f t="shared" ca="1" si="37"/>
        <v>0</v>
      </c>
      <c r="DJ84" s="32">
        <f t="shared" ca="1" si="37"/>
        <v>0</v>
      </c>
      <c r="DK84" s="32">
        <f t="shared" ca="1" si="37"/>
        <v>0</v>
      </c>
      <c r="DL84" s="32">
        <f t="shared" ca="1" si="33"/>
        <v>0</v>
      </c>
      <c r="DM84" s="32">
        <f t="shared" ca="1" si="33"/>
        <v>0</v>
      </c>
      <c r="DN84" s="32">
        <f t="shared" ca="1" si="33"/>
        <v>4.7300000000000004</v>
      </c>
      <c r="DO84" s="32">
        <f t="shared" ca="1" si="33"/>
        <v>0</v>
      </c>
      <c r="DP84" s="32">
        <f t="shared" ca="1" si="33"/>
        <v>0</v>
      </c>
      <c r="DQ84" s="32">
        <f t="shared" ca="1" si="33"/>
        <v>0</v>
      </c>
      <c r="DR84" s="32">
        <f t="shared" ca="1" si="33"/>
        <v>0</v>
      </c>
      <c r="DS84" s="32">
        <f t="shared" ca="1" si="33"/>
        <v>0</v>
      </c>
      <c r="DT84" s="32">
        <f t="shared" ca="1" si="33"/>
        <v>0</v>
      </c>
      <c r="DU84" s="31">
        <f t="shared" ca="1" si="38"/>
        <v>0</v>
      </c>
      <c r="DV84" s="31">
        <f t="shared" ca="1" si="38"/>
        <v>0</v>
      </c>
      <c r="DW84" s="31">
        <f t="shared" ca="1" si="38"/>
        <v>0</v>
      </c>
      <c r="DX84" s="31">
        <f t="shared" ca="1" si="34"/>
        <v>0</v>
      </c>
      <c r="DY84" s="31">
        <f t="shared" ca="1" si="34"/>
        <v>0</v>
      </c>
      <c r="DZ84" s="31">
        <f t="shared" ca="1" si="34"/>
        <v>24.7</v>
      </c>
      <c r="EA84" s="31">
        <f t="shared" ca="1" si="34"/>
        <v>0</v>
      </c>
      <c r="EB84" s="31">
        <f t="shared" ca="1" si="34"/>
        <v>0</v>
      </c>
      <c r="EC84" s="31">
        <f t="shared" ca="1" si="34"/>
        <v>0</v>
      </c>
      <c r="ED84" s="31">
        <f t="shared" ca="1" si="34"/>
        <v>0</v>
      </c>
      <c r="EE84" s="31">
        <f t="shared" ca="1" si="34"/>
        <v>0</v>
      </c>
      <c r="EF84" s="31">
        <f t="shared" ca="1" si="34"/>
        <v>0</v>
      </c>
      <c r="EG84" s="32">
        <f t="shared" ca="1" si="39"/>
        <v>0</v>
      </c>
      <c r="EH84" s="32">
        <f t="shared" ca="1" si="39"/>
        <v>0</v>
      </c>
      <c r="EI84" s="32">
        <f t="shared" ca="1" si="39"/>
        <v>0</v>
      </c>
      <c r="EJ84" s="32">
        <f t="shared" ca="1" si="35"/>
        <v>0</v>
      </c>
      <c r="EK84" s="32">
        <f t="shared" ca="1" si="35"/>
        <v>0</v>
      </c>
      <c r="EL84" s="32">
        <f t="shared" ca="1" si="35"/>
        <v>124.08999999999997</v>
      </c>
      <c r="EM84" s="32">
        <f t="shared" ca="1" si="35"/>
        <v>0</v>
      </c>
      <c r="EN84" s="32">
        <f t="shared" ca="1" si="35"/>
        <v>0</v>
      </c>
      <c r="EO84" s="32">
        <f t="shared" ca="1" si="35"/>
        <v>0</v>
      </c>
      <c r="EP84" s="32">
        <f t="shared" ca="1" si="35"/>
        <v>0</v>
      </c>
      <c r="EQ84" s="32">
        <f t="shared" ca="1" si="35"/>
        <v>0</v>
      </c>
      <c r="ER84" s="32">
        <f t="shared" ca="1" si="35"/>
        <v>0</v>
      </c>
    </row>
    <row r="85" spans="1:148" x14ac:dyDescent="0.25">
      <c r="A85" t="s">
        <v>468</v>
      </c>
      <c r="B85" s="1" t="s">
        <v>95</v>
      </c>
      <c r="C85" t="str">
        <f t="shared" ca="1" si="40"/>
        <v>BCHEXP</v>
      </c>
      <c r="D85" t="str">
        <f t="shared" ca="1" si="41"/>
        <v>Alberta-BC Intertie - Export</v>
      </c>
      <c r="E85" s="51">
        <v>2816</v>
      </c>
      <c r="J85" s="51">
        <v>18.75</v>
      </c>
      <c r="K85" s="51">
        <v>1623.75</v>
      </c>
      <c r="Q85" s="32">
        <v>73264.08</v>
      </c>
      <c r="R85" s="32"/>
      <c r="S85" s="32"/>
      <c r="T85" s="32"/>
      <c r="U85" s="32"/>
      <c r="V85" s="32">
        <v>363.19</v>
      </c>
      <c r="W85" s="32">
        <v>51316.33</v>
      </c>
      <c r="X85" s="32"/>
      <c r="Y85" s="32"/>
      <c r="Z85" s="32"/>
      <c r="AA85" s="32"/>
      <c r="AB85" s="32"/>
      <c r="AC85" s="2">
        <v>1.02</v>
      </c>
      <c r="AH85" s="2">
        <v>1.02</v>
      </c>
      <c r="AI85" s="2">
        <v>1.02</v>
      </c>
      <c r="AO85" s="33">
        <v>747.29</v>
      </c>
      <c r="AP85" s="33"/>
      <c r="AQ85" s="33"/>
      <c r="AR85" s="33"/>
      <c r="AS85" s="33"/>
      <c r="AT85" s="33">
        <v>3.7</v>
      </c>
      <c r="AU85" s="33">
        <v>523.42999999999995</v>
      </c>
      <c r="AV85" s="33"/>
      <c r="AW85" s="33"/>
      <c r="AX85" s="33"/>
      <c r="AY85" s="33"/>
      <c r="AZ85" s="33"/>
      <c r="BA85" s="31">
        <f t="shared" si="27"/>
        <v>-29.31</v>
      </c>
      <c r="BB85" s="31">
        <f t="shared" si="27"/>
        <v>0</v>
      </c>
      <c r="BC85" s="31">
        <f t="shared" si="27"/>
        <v>0</v>
      </c>
      <c r="BD85" s="31">
        <f t="shared" si="27"/>
        <v>0</v>
      </c>
      <c r="BE85" s="31">
        <f t="shared" si="27"/>
        <v>0</v>
      </c>
      <c r="BF85" s="31">
        <f t="shared" si="27"/>
        <v>2.11</v>
      </c>
      <c r="BG85" s="31">
        <f t="shared" si="42"/>
        <v>35.92</v>
      </c>
      <c r="BH85" s="31">
        <f t="shared" si="42"/>
        <v>0</v>
      </c>
      <c r="BI85" s="31">
        <f t="shared" si="42"/>
        <v>0</v>
      </c>
      <c r="BJ85" s="31">
        <f t="shared" si="42"/>
        <v>0</v>
      </c>
      <c r="BK85" s="31">
        <f t="shared" si="42"/>
        <v>0</v>
      </c>
      <c r="BL85" s="31">
        <f t="shared" si="42"/>
        <v>0</v>
      </c>
      <c r="BM85" s="6">
        <f t="shared" ca="1" si="45"/>
        <v>8.5000000000000006E-3</v>
      </c>
      <c r="BN85" s="6">
        <f t="shared" ca="1" si="45"/>
        <v>8.5000000000000006E-3</v>
      </c>
      <c r="BO85" s="6">
        <f t="shared" ca="1" si="45"/>
        <v>8.5000000000000006E-3</v>
      </c>
      <c r="BP85" s="6">
        <f t="shared" ca="1" si="45"/>
        <v>8.5000000000000006E-3</v>
      </c>
      <c r="BQ85" s="6">
        <f t="shared" ca="1" si="45"/>
        <v>8.5000000000000006E-3</v>
      </c>
      <c r="BR85" s="6">
        <f t="shared" ca="1" si="45"/>
        <v>8.5000000000000006E-3</v>
      </c>
      <c r="BS85" s="6">
        <f t="shared" ca="1" si="45"/>
        <v>8.5000000000000006E-3</v>
      </c>
      <c r="BT85" s="6">
        <f t="shared" ca="1" si="45"/>
        <v>8.5000000000000006E-3</v>
      </c>
      <c r="BU85" s="6">
        <f t="shared" ca="1" si="45"/>
        <v>8.5000000000000006E-3</v>
      </c>
      <c r="BV85" s="6">
        <f t="shared" ca="1" si="45"/>
        <v>8.5000000000000006E-3</v>
      </c>
      <c r="BW85" s="6">
        <f t="shared" ca="1" si="45"/>
        <v>8.5000000000000006E-3</v>
      </c>
      <c r="BX85" s="6">
        <f t="shared" ca="1" si="45"/>
        <v>8.5000000000000006E-3</v>
      </c>
      <c r="BY85" s="31">
        <f t="shared" ca="1" si="32"/>
        <v>622.74</v>
      </c>
      <c r="BZ85" s="31">
        <f t="shared" ca="1" si="32"/>
        <v>0</v>
      </c>
      <c r="CA85" s="31">
        <f t="shared" ca="1" si="32"/>
        <v>0</v>
      </c>
      <c r="CB85" s="31">
        <f t="shared" ca="1" si="32"/>
        <v>0</v>
      </c>
      <c r="CC85" s="31">
        <f t="shared" ca="1" si="32"/>
        <v>0</v>
      </c>
      <c r="CD85" s="31">
        <f t="shared" ca="1" si="32"/>
        <v>3.09</v>
      </c>
      <c r="CE85" s="31">
        <f t="shared" ca="1" si="32"/>
        <v>436.19</v>
      </c>
      <c r="CF85" s="31">
        <f t="shared" ca="1" si="32"/>
        <v>0</v>
      </c>
      <c r="CG85" s="31">
        <f t="shared" ca="1" si="32"/>
        <v>0</v>
      </c>
      <c r="CH85" s="31">
        <f t="shared" ca="1" si="32"/>
        <v>0</v>
      </c>
      <c r="CI85" s="31">
        <f t="shared" ca="1" si="32"/>
        <v>0</v>
      </c>
      <c r="CJ85" s="31">
        <f t="shared" ca="1" si="32"/>
        <v>0</v>
      </c>
      <c r="CK85" s="32">
        <f t="shared" ca="1" si="28"/>
        <v>117.22</v>
      </c>
      <c r="CL85" s="32">
        <f t="shared" ca="1" si="28"/>
        <v>0</v>
      </c>
      <c r="CM85" s="32">
        <f t="shared" ca="1" si="28"/>
        <v>0</v>
      </c>
      <c r="CN85" s="32">
        <f t="shared" ca="1" si="28"/>
        <v>0</v>
      </c>
      <c r="CO85" s="32">
        <f t="shared" ca="1" si="28"/>
        <v>0</v>
      </c>
      <c r="CP85" s="32">
        <f t="shared" ca="1" si="28"/>
        <v>0.57999999999999996</v>
      </c>
      <c r="CQ85" s="32">
        <f t="shared" ca="1" si="43"/>
        <v>82.11</v>
      </c>
      <c r="CR85" s="32">
        <f t="shared" ca="1" si="43"/>
        <v>0</v>
      </c>
      <c r="CS85" s="32">
        <f t="shared" ca="1" si="43"/>
        <v>0</v>
      </c>
      <c r="CT85" s="32">
        <f t="shared" ca="1" si="43"/>
        <v>0</v>
      </c>
      <c r="CU85" s="32">
        <f t="shared" ca="1" si="43"/>
        <v>0</v>
      </c>
      <c r="CV85" s="32">
        <f t="shared" ca="1" si="43"/>
        <v>0</v>
      </c>
      <c r="CW85" s="31">
        <f t="shared" ca="1" si="30"/>
        <v>21.980000000000071</v>
      </c>
      <c r="CX85" s="31">
        <f t="shared" ca="1" si="30"/>
        <v>0</v>
      </c>
      <c r="CY85" s="31">
        <f t="shared" ca="1" si="30"/>
        <v>0</v>
      </c>
      <c r="CZ85" s="31">
        <f t="shared" ca="1" si="30"/>
        <v>0</v>
      </c>
      <c r="DA85" s="31">
        <f t="shared" ca="1" si="30"/>
        <v>0</v>
      </c>
      <c r="DB85" s="31">
        <f t="shared" ca="1" si="30"/>
        <v>-2.14</v>
      </c>
      <c r="DC85" s="31">
        <f t="shared" ca="1" si="44"/>
        <v>-41.05</v>
      </c>
      <c r="DD85" s="31">
        <f t="shared" ca="1" si="44"/>
        <v>0</v>
      </c>
      <c r="DE85" s="31">
        <f t="shared" ca="1" si="44"/>
        <v>0</v>
      </c>
      <c r="DF85" s="31">
        <f t="shared" ca="1" si="44"/>
        <v>0</v>
      </c>
      <c r="DG85" s="31">
        <f t="shared" ca="1" si="44"/>
        <v>0</v>
      </c>
      <c r="DH85" s="31">
        <f t="shared" ca="1" si="44"/>
        <v>0</v>
      </c>
      <c r="DI85" s="32">
        <f t="shared" ca="1" si="37"/>
        <v>1.1000000000000001</v>
      </c>
      <c r="DJ85" s="32">
        <f t="shared" ca="1" si="37"/>
        <v>0</v>
      </c>
      <c r="DK85" s="32">
        <f t="shared" ca="1" si="37"/>
        <v>0</v>
      </c>
      <c r="DL85" s="32">
        <f t="shared" ca="1" si="33"/>
        <v>0</v>
      </c>
      <c r="DM85" s="32">
        <f t="shared" ca="1" si="33"/>
        <v>0</v>
      </c>
      <c r="DN85" s="32">
        <f t="shared" ca="1" si="33"/>
        <v>-0.11</v>
      </c>
      <c r="DO85" s="32">
        <f t="shared" ca="1" si="33"/>
        <v>-2.0499999999999998</v>
      </c>
      <c r="DP85" s="32">
        <f t="shared" ca="1" si="33"/>
        <v>0</v>
      </c>
      <c r="DQ85" s="32">
        <f t="shared" ca="1" si="33"/>
        <v>0</v>
      </c>
      <c r="DR85" s="32">
        <f t="shared" ca="1" si="33"/>
        <v>0</v>
      </c>
      <c r="DS85" s="32">
        <f t="shared" ca="1" si="33"/>
        <v>0</v>
      </c>
      <c r="DT85" s="32">
        <f t="shared" ca="1" si="33"/>
        <v>0</v>
      </c>
      <c r="DU85" s="31">
        <f t="shared" ca="1" si="38"/>
        <v>5.99</v>
      </c>
      <c r="DV85" s="31">
        <f t="shared" ca="1" si="38"/>
        <v>0</v>
      </c>
      <c r="DW85" s="31">
        <f t="shared" ca="1" si="38"/>
        <v>0</v>
      </c>
      <c r="DX85" s="31">
        <f t="shared" ca="1" si="34"/>
        <v>0</v>
      </c>
      <c r="DY85" s="31">
        <f t="shared" ca="1" si="34"/>
        <v>0</v>
      </c>
      <c r="DZ85" s="31">
        <f t="shared" ca="1" si="34"/>
        <v>-0.56000000000000005</v>
      </c>
      <c r="EA85" s="31">
        <f t="shared" ca="1" si="34"/>
        <v>-10.62</v>
      </c>
      <c r="EB85" s="31">
        <f t="shared" ca="1" si="34"/>
        <v>0</v>
      </c>
      <c r="EC85" s="31">
        <f t="shared" ca="1" si="34"/>
        <v>0</v>
      </c>
      <c r="ED85" s="31">
        <f t="shared" ca="1" si="34"/>
        <v>0</v>
      </c>
      <c r="EE85" s="31">
        <f t="shared" ca="1" si="34"/>
        <v>0</v>
      </c>
      <c r="EF85" s="31">
        <f t="shared" ca="1" si="34"/>
        <v>0</v>
      </c>
      <c r="EG85" s="32">
        <f t="shared" ca="1" si="39"/>
        <v>29.070000000000071</v>
      </c>
      <c r="EH85" s="32">
        <f t="shared" ca="1" si="39"/>
        <v>0</v>
      </c>
      <c r="EI85" s="32">
        <f t="shared" ca="1" si="39"/>
        <v>0</v>
      </c>
      <c r="EJ85" s="32">
        <f t="shared" ca="1" si="35"/>
        <v>0</v>
      </c>
      <c r="EK85" s="32">
        <f t="shared" ca="1" si="35"/>
        <v>0</v>
      </c>
      <c r="EL85" s="32">
        <f t="shared" ca="1" si="35"/>
        <v>-2.81</v>
      </c>
      <c r="EM85" s="32">
        <f t="shared" ca="1" si="35"/>
        <v>-53.719999999999992</v>
      </c>
      <c r="EN85" s="32">
        <f t="shared" ca="1" si="35"/>
        <v>0</v>
      </c>
      <c r="EO85" s="32">
        <f t="shared" ca="1" si="35"/>
        <v>0</v>
      </c>
      <c r="EP85" s="32">
        <f t="shared" ca="1" si="35"/>
        <v>0</v>
      </c>
      <c r="EQ85" s="32">
        <f t="shared" ca="1" si="35"/>
        <v>0</v>
      </c>
      <c r="ER85" s="32">
        <f t="shared" ca="1" si="35"/>
        <v>0</v>
      </c>
    </row>
    <row r="86" spans="1:148" x14ac:dyDescent="0.25">
      <c r="A86" t="s">
        <v>469</v>
      </c>
      <c r="B86" s="1" t="s">
        <v>83</v>
      </c>
      <c r="C86" t="str">
        <f t="shared" ca="1" si="40"/>
        <v>NEP1</v>
      </c>
      <c r="D86" t="str">
        <f t="shared" ca="1" si="41"/>
        <v>Ghost Pine Wind Facility</v>
      </c>
      <c r="E86" s="51">
        <v>6197.6247000000003</v>
      </c>
      <c r="F86" s="51">
        <v>20231.871299999999</v>
      </c>
      <c r="G86" s="51">
        <v>12816.784600000001</v>
      </c>
      <c r="H86" s="51">
        <v>14353.751700000001</v>
      </c>
      <c r="I86" s="51">
        <v>21037.056</v>
      </c>
      <c r="J86" s="51">
        <v>16458.845399999998</v>
      </c>
      <c r="K86" s="51">
        <v>10765.002500000001</v>
      </c>
      <c r="L86" s="51">
        <v>10692.333699999999</v>
      </c>
      <c r="M86" s="51">
        <v>18147.190299999998</v>
      </c>
      <c r="N86" s="51">
        <v>11400.9012</v>
      </c>
      <c r="O86" s="51">
        <v>22935.537</v>
      </c>
      <c r="P86" s="51">
        <v>27475.719000000001</v>
      </c>
      <c r="Q86" s="32">
        <v>285548.79999999999</v>
      </c>
      <c r="R86" s="32">
        <v>1438536.19</v>
      </c>
      <c r="S86" s="32">
        <v>533828.82999999996</v>
      </c>
      <c r="T86" s="32">
        <v>847230.55</v>
      </c>
      <c r="U86" s="32">
        <v>464326.35</v>
      </c>
      <c r="V86" s="32">
        <v>653332.6</v>
      </c>
      <c r="W86" s="32">
        <v>315729.39</v>
      </c>
      <c r="X86" s="32">
        <v>964302.85</v>
      </c>
      <c r="Y86" s="32">
        <v>925645.22</v>
      </c>
      <c r="Z86" s="32">
        <v>1175977.1000000001</v>
      </c>
      <c r="AA86" s="32">
        <v>2300901.2999999998</v>
      </c>
      <c r="AB86" s="32">
        <v>1115687.52</v>
      </c>
      <c r="AC86" s="2">
        <v>2.42</v>
      </c>
      <c r="AD86" s="2">
        <v>2.42</v>
      </c>
      <c r="AE86" s="2">
        <v>2.42</v>
      </c>
      <c r="AF86" s="2">
        <v>2.42</v>
      </c>
      <c r="AG86" s="2">
        <v>2.42</v>
      </c>
      <c r="AH86" s="2">
        <v>2.42</v>
      </c>
      <c r="AI86" s="2">
        <v>4.0999999999999996</v>
      </c>
      <c r="AJ86" s="2">
        <v>4.0999999999999996</v>
      </c>
      <c r="AK86" s="2">
        <v>4.0999999999999996</v>
      </c>
      <c r="AL86" s="2">
        <v>4.0999999999999996</v>
      </c>
      <c r="AM86" s="2">
        <v>4.0999999999999996</v>
      </c>
      <c r="AN86" s="2">
        <v>4.0999999999999996</v>
      </c>
      <c r="AO86" s="33">
        <v>6910.28</v>
      </c>
      <c r="AP86" s="33">
        <v>34812.58</v>
      </c>
      <c r="AQ86" s="33">
        <v>12918.66</v>
      </c>
      <c r="AR86" s="33">
        <v>20502.98</v>
      </c>
      <c r="AS86" s="33">
        <v>11236.7</v>
      </c>
      <c r="AT86" s="33">
        <v>15810.65</v>
      </c>
      <c r="AU86" s="33">
        <v>12944.9</v>
      </c>
      <c r="AV86" s="33">
        <v>39536.42</v>
      </c>
      <c r="AW86" s="33">
        <v>37951.449999999997</v>
      </c>
      <c r="AX86" s="33">
        <v>48215.06</v>
      </c>
      <c r="AY86" s="33">
        <v>94336.95</v>
      </c>
      <c r="AZ86" s="33">
        <v>45743.19</v>
      </c>
      <c r="BA86" s="31">
        <f t="shared" si="27"/>
        <v>-114.22</v>
      </c>
      <c r="BB86" s="31">
        <f t="shared" si="27"/>
        <v>-575.41</v>
      </c>
      <c r="BC86" s="31">
        <f t="shared" si="27"/>
        <v>-213.53</v>
      </c>
      <c r="BD86" s="31">
        <f t="shared" si="27"/>
        <v>4913.9399999999996</v>
      </c>
      <c r="BE86" s="31">
        <f t="shared" si="27"/>
        <v>2693.09</v>
      </c>
      <c r="BF86" s="31">
        <f t="shared" si="27"/>
        <v>3789.33</v>
      </c>
      <c r="BG86" s="31">
        <f t="shared" si="42"/>
        <v>221.01</v>
      </c>
      <c r="BH86" s="31">
        <f t="shared" si="42"/>
        <v>675.01</v>
      </c>
      <c r="BI86" s="31">
        <f t="shared" si="42"/>
        <v>647.95000000000005</v>
      </c>
      <c r="BJ86" s="31">
        <f t="shared" si="42"/>
        <v>-3527.93</v>
      </c>
      <c r="BK86" s="31">
        <f t="shared" si="42"/>
        <v>-6902.7</v>
      </c>
      <c r="BL86" s="31">
        <f t="shared" si="42"/>
        <v>-3347.06</v>
      </c>
      <c r="BM86" s="6">
        <f t="shared" ca="1" si="45"/>
        <v>5.0999999999999997E-2</v>
      </c>
      <c r="BN86" s="6">
        <f t="shared" ca="1" si="45"/>
        <v>5.0999999999999997E-2</v>
      </c>
      <c r="BO86" s="6">
        <f t="shared" ca="1" si="45"/>
        <v>5.0999999999999997E-2</v>
      </c>
      <c r="BP86" s="6">
        <f t="shared" ca="1" si="45"/>
        <v>5.0999999999999997E-2</v>
      </c>
      <c r="BQ86" s="6">
        <f t="shared" ca="1" si="45"/>
        <v>5.0999999999999997E-2</v>
      </c>
      <c r="BR86" s="6">
        <f t="shared" ca="1" si="45"/>
        <v>5.0999999999999997E-2</v>
      </c>
      <c r="BS86" s="6">
        <f t="shared" ca="1" si="45"/>
        <v>5.0999999999999997E-2</v>
      </c>
      <c r="BT86" s="6">
        <f t="shared" ca="1" si="45"/>
        <v>5.0999999999999997E-2</v>
      </c>
      <c r="BU86" s="6">
        <f t="shared" ca="1" si="45"/>
        <v>5.0999999999999997E-2</v>
      </c>
      <c r="BV86" s="6">
        <f t="shared" ca="1" si="45"/>
        <v>5.0999999999999997E-2</v>
      </c>
      <c r="BW86" s="6">
        <f t="shared" ca="1" si="45"/>
        <v>5.0999999999999997E-2</v>
      </c>
      <c r="BX86" s="6">
        <f t="shared" ca="1" si="45"/>
        <v>5.0999999999999997E-2</v>
      </c>
      <c r="BY86" s="31">
        <f t="shared" ca="1" si="32"/>
        <v>14562.99</v>
      </c>
      <c r="BZ86" s="31">
        <f t="shared" ca="1" si="32"/>
        <v>73365.350000000006</v>
      </c>
      <c r="CA86" s="31">
        <f t="shared" ca="1" si="32"/>
        <v>27225.27</v>
      </c>
      <c r="CB86" s="31">
        <f t="shared" ca="1" si="32"/>
        <v>43208.76</v>
      </c>
      <c r="CC86" s="31">
        <f t="shared" ca="1" si="32"/>
        <v>23680.639999999999</v>
      </c>
      <c r="CD86" s="31">
        <f t="shared" ca="1" si="32"/>
        <v>33319.96</v>
      </c>
      <c r="CE86" s="31">
        <f t="shared" ca="1" si="32"/>
        <v>16102.2</v>
      </c>
      <c r="CF86" s="31">
        <f t="shared" ca="1" si="32"/>
        <v>49179.45</v>
      </c>
      <c r="CG86" s="31">
        <f t="shared" ca="1" si="32"/>
        <v>47207.91</v>
      </c>
      <c r="CH86" s="31">
        <f t="shared" ca="1" si="32"/>
        <v>59974.83</v>
      </c>
      <c r="CI86" s="31">
        <f t="shared" ca="1" si="32"/>
        <v>117345.97</v>
      </c>
      <c r="CJ86" s="31">
        <f t="shared" ca="1" si="32"/>
        <v>56900.06</v>
      </c>
      <c r="CK86" s="32">
        <f t="shared" ca="1" si="28"/>
        <v>456.88</v>
      </c>
      <c r="CL86" s="32">
        <f t="shared" ca="1" si="28"/>
        <v>2301.66</v>
      </c>
      <c r="CM86" s="32">
        <f t="shared" ca="1" si="28"/>
        <v>854.13</v>
      </c>
      <c r="CN86" s="32">
        <f t="shared" ca="1" si="28"/>
        <v>1355.57</v>
      </c>
      <c r="CO86" s="32">
        <f t="shared" ca="1" si="28"/>
        <v>742.92</v>
      </c>
      <c r="CP86" s="32">
        <f t="shared" ca="1" si="28"/>
        <v>1045.33</v>
      </c>
      <c r="CQ86" s="32">
        <f t="shared" ca="1" si="43"/>
        <v>505.17</v>
      </c>
      <c r="CR86" s="32">
        <f t="shared" ca="1" si="43"/>
        <v>1542.88</v>
      </c>
      <c r="CS86" s="32">
        <f t="shared" ca="1" si="43"/>
        <v>1481.03</v>
      </c>
      <c r="CT86" s="32">
        <f t="shared" ca="1" si="43"/>
        <v>1881.56</v>
      </c>
      <c r="CU86" s="32">
        <f t="shared" ca="1" si="43"/>
        <v>3681.44</v>
      </c>
      <c r="CV86" s="32">
        <f t="shared" ca="1" si="43"/>
        <v>1785.1</v>
      </c>
      <c r="CW86" s="31">
        <f t="shared" ca="1" si="30"/>
        <v>8223.81</v>
      </c>
      <c r="CX86" s="31">
        <f t="shared" ca="1" si="30"/>
        <v>41429.840000000011</v>
      </c>
      <c r="CY86" s="31">
        <f t="shared" ca="1" si="30"/>
        <v>15374.270000000002</v>
      </c>
      <c r="CZ86" s="31">
        <f t="shared" ca="1" si="30"/>
        <v>19147.410000000003</v>
      </c>
      <c r="DA86" s="31">
        <f t="shared" ca="1" si="30"/>
        <v>10493.769999999997</v>
      </c>
      <c r="DB86" s="31">
        <f t="shared" ca="1" si="30"/>
        <v>14765.31</v>
      </c>
      <c r="DC86" s="31">
        <f t="shared" ca="1" si="44"/>
        <v>3441.4599999999991</v>
      </c>
      <c r="DD86" s="31">
        <f t="shared" ca="1" si="44"/>
        <v>10510.899999999996</v>
      </c>
      <c r="DE86" s="31">
        <f t="shared" ca="1" si="44"/>
        <v>10089.540000000005</v>
      </c>
      <c r="DF86" s="31">
        <f t="shared" ca="1" si="44"/>
        <v>17169.260000000002</v>
      </c>
      <c r="DG86" s="31">
        <f t="shared" ca="1" si="44"/>
        <v>33593.160000000003</v>
      </c>
      <c r="DH86" s="31">
        <f t="shared" ca="1" si="44"/>
        <v>16289.029999999993</v>
      </c>
      <c r="DI86" s="32">
        <f t="shared" ca="1" si="37"/>
        <v>411.19</v>
      </c>
      <c r="DJ86" s="32">
        <f t="shared" ca="1" si="37"/>
        <v>2071.4899999999998</v>
      </c>
      <c r="DK86" s="32">
        <f t="shared" ca="1" si="37"/>
        <v>768.71</v>
      </c>
      <c r="DL86" s="32">
        <f t="shared" ca="1" si="33"/>
        <v>957.37</v>
      </c>
      <c r="DM86" s="32">
        <f t="shared" ca="1" si="33"/>
        <v>524.69000000000005</v>
      </c>
      <c r="DN86" s="32">
        <f t="shared" ca="1" si="33"/>
        <v>738.27</v>
      </c>
      <c r="DO86" s="32">
        <f t="shared" ca="1" si="33"/>
        <v>172.07</v>
      </c>
      <c r="DP86" s="32">
        <f t="shared" ca="1" si="33"/>
        <v>525.54999999999995</v>
      </c>
      <c r="DQ86" s="32">
        <f t="shared" ca="1" si="33"/>
        <v>504.48</v>
      </c>
      <c r="DR86" s="32">
        <f t="shared" ca="1" si="33"/>
        <v>858.46</v>
      </c>
      <c r="DS86" s="32">
        <f t="shared" ca="1" si="33"/>
        <v>1679.66</v>
      </c>
      <c r="DT86" s="32">
        <f t="shared" ca="1" si="33"/>
        <v>814.45</v>
      </c>
      <c r="DU86" s="31">
        <f t="shared" ca="1" si="38"/>
        <v>2239.4</v>
      </c>
      <c r="DV86" s="31">
        <f t="shared" ca="1" si="38"/>
        <v>11184.88</v>
      </c>
      <c r="DW86" s="31">
        <f t="shared" ca="1" si="38"/>
        <v>4118.18</v>
      </c>
      <c r="DX86" s="31">
        <f t="shared" ca="1" si="34"/>
        <v>5084.1400000000003</v>
      </c>
      <c r="DY86" s="31">
        <f t="shared" ca="1" si="34"/>
        <v>2762.65</v>
      </c>
      <c r="DZ86" s="31">
        <f t="shared" ca="1" si="34"/>
        <v>3852.72</v>
      </c>
      <c r="EA86" s="31">
        <f t="shared" ca="1" si="34"/>
        <v>890.2</v>
      </c>
      <c r="EB86" s="31">
        <f t="shared" ca="1" si="34"/>
        <v>2694.31</v>
      </c>
      <c r="EC86" s="31">
        <f t="shared" ca="1" si="34"/>
        <v>2562.73</v>
      </c>
      <c r="ED86" s="31">
        <f t="shared" ca="1" si="34"/>
        <v>4322.17</v>
      </c>
      <c r="EE86" s="31">
        <f t="shared" ca="1" si="34"/>
        <v>8378.24</v>
      </c>
      <c r="EF86" s="31">
        <f t="shared" ca="1" si="34"/>
        <v>4025.72</v>
      </c>
      <c r="EG86" s="32">
        <f t="shared" ca="1" si="39"/>
        <v>10874.4</v>
      </c>
      <c r="EH86" s="32">
        <f t="shared" ca="1" si="39"/>
        <v>54686.210000000006</v>
      </c>
      <c r="EI86" s="32">
        <f t="shared" ca="1" si="39"/>
        <v>20261.160000000003</v>
      </c>
      <c r="EJ86" s="32">
        <f t="shared" ca="1" si="35"/>
        <v>25188.920000000002</v>
      </c>
      <c r="EK86" s="32">
        <f t="shared" ca="1" si="35"/>
        <v>13781.109999999997</v>
      </c>
      <c r="EL86" s="32">
        <f t="shared" ca="1" si="35"/>
        <v>19356.3</v>
      </c>
      <c r="EM86" s="32">
        <f t="shared" ca="1" si="35"/>
        <v>4503.7299999999996</v>
      </c>
      <c r="EN86" s="32">
        <f t="shared" ca="1" si="35"/>
        <v>13730.759999999995</v>
      </c>
      <c r="EO86" s="32">
        <f t="shared" ca="1" si="35"/>
        <v>13156.750000000004</v>
      </c>
      <c r="EP86" s="32">
        <f t="shared" ca="1" si="35"/>
        <v>22349.89</v>
      </c>
      <c r="EQ86" s="32">
        <f t="shared" ca="1" si="35"/>
        <v>43651.060000000005</v>
      </c>
      <c r="ER86" s="32">
        <f t="shared" ca="1" si="35"/>
        <v>21129.199999999993</v>
      </c>
    </row>
    <row r="87" spans="1:148" x14ac:dyDescent="0.25">
      <c r="A87" t="s">
        <v>470</v>
      </c>
      <c r="B87" s="1" t="s">
        <v>22</v>
      </c>
      <c r="C87" t="str">
        <f t="shared" ca="1" si="40"/>
        <v>NOVAGEN15M</v>
      </c>
      <c r="D87" t="str">
        <f t="shared" ca="1" si="41"/>
        <v>Joffre Industrial System</v>
      </c>
      <c r="E87" s="51">
        <v>85493.412800000006</v>
      </c>
      <c r="F87" s="51">
        <v>73007.990269999995</v>
      </c>
      <c r="G87" s="51">
        <v>86837.795146000004</v>
      </c>
      <c r="H87" s="51">
        <v>67163.722080000007</v>
      </c>
      <c r="I87" s="51">
        <v>9691.6256549999998</v>
      </c>
      <c r="J87" s="51">
        <v>68278.382291999995</v>
      </c>
      <c r="K87" s="51">
        <v>58410.330099999999</v>
      </c>
      <c r="L87" s="51">
        <v>86765.040859999994</v>
      </c>
      <c r="M87" s="51">
        <v>79170.320380000005</v>
      </c>
      <c r="N87" s="51">
        <v>87316.847020999994</v>
      </c>
      <c r="O87" s="51">
        <v>86598.12556</v>
      </c>
      <c r="P87" s="51">
        <v>85682.793959999995</v>
      </c>
      <c r="Q87" s="32">
        <v>9020723.3900000006</v>
      </c>
      <c r="R87" s="32">
        <v>14591835.98</v>
      </c>
      <c r="S87" s="32">
        <v>4789768.6500000004</v>
      </c>
      <c r="T87" s="32">
        <v>4745520.28</v>
      </c>
      <c r="U87" s="32">
        <v>509921.33</v>
      </c>
      <c r="V87" s="32">
        <v>7495835.1699999999</v>
      </c>
      <c r="W87" s="32">
        <v>5940760.2000000002</v>
      </c>
      <c r="X87" s="32">
        <v>14738468.52</v>
      </c>
      <c r="Y87" s="32">
        <v>10057728.65</v>
      </c>
      <c r="Z87" s="32">
        <v>7819002.3700000001</v>
      </c>
      <c r="AA87" s="32">
        <v>11061301.470000001</v>
      </c>
      <c r="AB87" s="32">
        <v>6235936.1799999997</v>
      </c>
      <c r="AC87" s="2">
        <v>1.47</v>
      </c>
      <c r="AD87" s="2">
        <v>1.47</v>
      </c>
      <c r="AE87" s="2">
        <v>1.47</v>
      </c>
      <c r="AF87" s="2">
        <v>1.47</v>
      </c>
      <c r="AG87" s="2">
        <v>1.47</v>
      </c>
      <c r="AH87" s="2">
        <v>1.47</v>
      </c>
      <c r="AI87" s="2">
        <v>2.35</v>
      </c>
      <c r="AJ87" s="2">
        <v>2.35</v>
      </c>
      <c r="AK87" s="2">
        <v>2.35</v>
      </c>
      <c r="AL87" s="2">
        <v>2.35</v>
      </c>
      <c r="AM87" s="2">
        <v>2.35</v>
      </c>
      <c r="AN87" s="2">
        <v>2.35</v>
      </c>
      <c r="AO87" s="33">
        <v>132604.63</v>
      </c>
      <c r="AP87" s="33">
        <v>214499.99</v>
      </c>
      <c r="AQ87" s="33">
        <v>70409.600000000006</v>
      </c>
      <c r="AR87" s="33">
        <v>69759.149999999994</v>
      </c>
      <c r="AS87" s="33">
        <v>7495.84</v>
      </c>
      <c r="AT87" s="33">
        <v>110188.78</v>
      </c>
      <c r="AU87" s="33">
        <v>139607.85999999999</v>
      </c>
      <c r="AV87" s="33">
        <v>346354.01</v>
      </c>
      <c r="AW87" s="33">
        <v>236356.62</v>
      </c>
      <c r="AX87" s="33">
        <v>183746.56</v>
      </c>
      <c r="AY87" s="33">
        <v>259940.58</v>
      </c>
      <c r="AZ87" s="33">
        <v>146544.5</v>
      </c>
      <c r="BA87" s="31">
        <f t="shared" si="27"/>
        <v>-3608.29</v>
      </c>
      <c r="BB87" s="31">
        <f t="shared" si="27"/>
        <v>-5836.73</v>
      </c>
      <c r="BC87" s="31">
        <f t="shared" si="27"/>
        <v>-1915.91</v>
      </c>
      <c r="BD87" s="31">
        <f t="shared" si="27"/>
        <v>27524.02</v>
      </c>
      <c r="BE87" s="31">
        <f t="shared" si="27"/>
        <v>2957.54</v>
      </c>
      <c r="BF87" s="31">
        <f t="shared" si="27"/>
        <v>43475.839999999997</v>
      </c>
      <c r="BG87" s="31">
        <f t="shared" si="42"/>
        <v>4158.53</v>
      </c>
      <c r="BH87" s="31">
        <f t="shared" si="42"/>
        <v>10316.93</v>
      </c>
      <c r="BI87" s="31">
        <f t="shared" si="42"/>
        <v>7040.41</v>
      </c>
      <c r="BJ87" s="31">
        <f t="shared" si="42"/>
        <v>-23457.01</v>
      </c>
      <c r="BK87" s="31">
        <f t="shared" si="42"/>
        <v>-33183.9</v>
      </c>
      <c r="BL87" s="31">
        <f t="shared" si="42"/>
        <v>-18707.810000000001</v>
      </c>
      <c r="BM87" s="6">
        <f t="shared" ca="1" si="45"/>
        <v>1.5599999999999999E-2</v>
      </c>
      <c r="BN87" s="6">
        <f t="shared" ca="1" si="45"/>
        <v>1.5599999999999999E-2</v>
      </c>
      <c r="BO87" s="6">
        <f t="shared" ca="1" si="45"/>
        <v>1.5599999999999999E-2</v>
      </c>
      <c r="BP87" s="6">
        <f t="shared" ca="1" si="45"/>
        <v>1.5599999999999999E-2</v>
      </c>
      <c r="BQ87" s="6">
        <f t="shared" ca="1" si="45"/>
        <v>1.5599999999999999E-2</v>
      </c>
      <c r="BR87" s="6">
        <f t="shared" ca="1" si="45"/>
        <v>1.5599999999999999E-2</v>
      </c>
      <c r="BS87" s="6">
        <f t="shared" ca="1" si="45"/>
        <v>1.5599999999999999E-2</v>
      </c>
      <c r="BT87" s="6">
        <f t="shared" ca="1" si="45"/>
        <v>1.5599999999999999E-2</v>
      </c>
      <c r="BU87" s="6">
        <f t="shared" ca="1" si="45"/>
        <v>1.5599999999999999E-2</v>
      </c>
      <c r="BV87" s="6">
        <f t="shared" ca="1" si="45"/>
        <v>1.5599999999999999E-2</v>
      </c>
      <c r="BW87" s="6">
        <f t="shared" ca="1" si="45"/>
        <v>1.5599999999999999E-2</v>
      </c>
      <c r="BX87" s="6">
        <f t="shared" ca="1" si="45"/>
        <v>1.5599999999999999E-2</v>
      </c>
      <c r="BY87" s="31">
        <f t="shared" ca="1" si="32"/>
        <v>140723.28</v>
      </c>
      <c r="BZ87" s="31">
        <f t="shared" ca="1" si="32"/>
        <v>227632.64000000001</v>
      </c>
      <c r="CA87" s="31">
        <f t="shared" ca="1" si="32"/>
        <v>74720.39</v>
      </c>
      <c r="CB87" s="31">
        <f t="shared" ca="1" si="32"/>
        <v>74030.12</v>
      </c>
      <c r="CC87" s="31">
        <f t="shared" ca="1" si="32"/>
        <v>7954.77</v>
      </c>
      <c r="CD87" s="31">
        <f t="shared" ca="1" si="32"/>
        <v>116935.03</v>
      </c>
      <c r="CE87" s="31">
        <f t="shared" ca="1" si="32"/>
        <v>92675.86</v>
      </c>
      <c r="CF87" s="31">
        <f t="shared" ca="1" si="32"/>
        <v>229920.11</v>
      </c>
      <c r="CG87" s="31">
        <f t="shared" ca="1" si="32"/>
        <v>156900.57</v>
      </c>
      <c r="CH87" s="31">
        <f t="shared" ca="1" si="32"/>
        <v>121976.44</v>
      </c>
      <c r="CI87" s="31">
        <f t="shared" ca="1" si="32"/>
        <v>172556.3</v>
      </c>
      <c r="CJ87" s="31">
        <f t="shared" ca="1" si="32"/>
        <v>97280.6</v>
      </c>
      <c r="CK87" s="32">
        <f t="shared" ca="1" si="28"/>
        <v>14433.16</v>
      </c>
      <c r="CL87" s="32">
        <f t="shared" ca="1" si="28"/>
        <v>23346.94</v>
      </c>
      <c r="CM87" s="32">
        <f t="shared" ca="1" si="28"/>
        <v>7663.63</v>
      </c>
      <c r="CN87" s="32">
        <f t="shared" ca="1" si="28"/>
        <v>7592.83</v>
      </c>
      <c r="CO87" s="32">
        <f t="shared" ca="1" si="28"/>
        <v>815.87</v>
      </c>
      <c r="CP87" s="32">
        <f t="shared" ca="1" si="28"/>
        <v>11993.34</v>
      </c>
      <c r="CQ87" s="32">
        <f t="shared" ca="1" si="43"/>
        <v>9505.2199999999993</v>
      </c>
      <c r="CR87" s="32">
        <f t="shared" ca="1" si="43"/>
        <v>23581.55</v>
      </c>
      <c r="CS87" s="32">
        <f t="shared" ca="1" si="43"/>
        <v>16092.37</v>
      </c>
      <c r="CT87" s="32">
        <f t="shared" ca="1" si="43"/>
        <v>12510.4</v>
      </c>
      <c r="CU87" s="32">
        <f t="shared" ca="1" si="43"/>
        <v>17698.080000000002</v>
      </c>
      <c r="CV87" s="32">
        <f t="shared" ca="1" si="43"/>
        <v>9977.5</v>
      </c>
      <c r="CW87" s="31">
        <f t="shared" ca="1" si="30"/>
        <v>26160.1</v>
      </c>
      <c r="CX87" s="31">
        <f t="shared" ca="1" si="30"/>
        <v>42316.320000000022</v>
      </c>
      <c r="CY87" s="31">
        <f t="shared" ca="1" si="30"/>
        <v>13890.329999999998</v>
      </c>
      <c r="CZ87" s="31">
        <f t="shared" ca="1" si="30"/>
        <v>-15660.219999999998</v>
      </c>
      <c r="DA87" s="31">
        <f t="shared" ca="1" si="30"/>
        <v>-1682.7399999999989</v>
      </c>
      <c r="DB87" s="31">
        <f t="shared" ca="1" si="30"/>
        <v>-24736.25</v>
      </c>
      <c r="DC87" s="31">
        <f t="shared" ca="1" si="44"/>
        <v>-41585.309999999983</v>
      </c>
      <c r="DD87" s="31">
        <f t="shared" ca="1" si="44"/>
        <v>-103169.28000000003</v>
      </c>
      <c r="DE87" s="31">
        <f t="shared" ca="1" si="44"/>
        <v>-70404.09</v>
      </c>
      <c r="DF87" s="31">
        <f t="shared" ca="1" si="44"/>
        <v>-25802.710000000003</v>
      </c>
      <c r="DG87" s="31">
        <f t="shared" ca="1" si="44"/>
        <v>-36502.299999999981</v>
      </c>
      <c r="DH87" s="31">
        <f t="shared" ca="1" si="44"/>
        <v>-20578.589999999993</v>
      </c>
      <c r="DI87" s="32">
        <f t="shared" ca="1" si="37"/>
        <v>1308.01</v>
      </c>
      <c r="DJ87" s="32">
        <f t="shared" ca="1" si="37"/>
        <v>2115.8200000000002</v>
      </c>
      <c r="DK87" s="32">
        <f t="shared" ca="1" si="37"/>
        <v>694.52</v>
      </c>
      <c r="DL87" s="32">
        <f t="shared" ca="1" si="33"/>
        <v>-783.01</v>
      </c>
      <c r="DM87" s="32">
        <f t="shared" ca="1" si="33"/>
        <v>-84.14</v>
      </c>
      <c r="DN87" s="32">
        <f t="shared" ca="1" si="33"/>
        <v>-1236.81</v>
      </c>
      <c r="DO87" s="32">
        <f t="shared" ca="1" si="33"/>
        <v>-2079.27</v>
      </c>
      <c r="DP87" s="32">
        <f t="shared" ca="1" si="33"/>
        <v>-5158.46</v>
      </c>
      <c r="DQ87" s="32">
        <f t="shared" ca="1" si="33"/>
        <v>-3520.2</v>
      </c>
      <c r="DR87" s="32">
        <f t="shared" ca="1" si="33"/>
        <v>-1290.1400000000001</v>
      </c>
      <c r="DS87" s="32">
        <f t="shared" ca="1" si="33"/>
        <v>-1825.12</v>
      </c>
      <c r="DT87" s="32">
        <f t="shared" ca="1" si="33"/>
        <v>-1028.93</v>
      </c>
      <c r="DU87" s="31">
        <f t="shared" ca="1" si="38"/>
        <v>7123.58</v>
      </c>
      <c r="DV87" s="31">
        <f t="shared" ca="1" si="38"/>
        <v>11424.2</v>
      </c>
      <c r="DW87" s="31">
        <f t="shared" ca="1" si="38"/>
        <v>3720.69</v>
      </c>
      <c r="DX87" s="31">
        <f t="shared" ca="1" si="34"/>
        <v>-4158.2</v>
      </c>
      <c r="DY87" s="31">
        <f t="shared" ca="1" si="34"/>
        <v>-443.01</v>
      </c>
      <c r="DZ87" s="31">
        <f t="shared" ca="1" si="34"/>
        <v>-6454.44</v>
      </c>
      <c r="EA87" s="31">
        <f t="shared" ca="1" si="34"/>
        <v>-10756.88</v>
      </c>
      <c r="EB87" s="31">
        <f t="shared" ca="1" si="34"/>
        <v>-26445.85</v>
      </c>
      <c r="EC87" s="31">
        <f t="shared" ca="1" si="34"/>
        <v>-17882.57</v>
      </c>
      <c r="ED87" s="31">
        <f t="shared" ca="1" si="34"/>
        <v>-6495.54</v>
      </c>
      <c r="EE87" s="31">
        <f t="shared" ca="1" si="34"/>
        <v>-9103.7900000000009</v>
      </c>
      <c r="EF87" s="31">
        <f t="shared" ca="1" si="34"/>
        <v>-5085.8500000000004</v>
      </c>
      <c r="EG87" s="32">
        <f t="shared" ca="1" si="39"/>
        <v>34591.689999999995</v>
      </c>
      <c r="EH87" s="32">
        <f t="shared" ca="1" si="39"/>
        <v>55856.340000000026</v>
      </c>
      <c r="EI87" s="32">
        <f t="shared" ca="1" si="39"/>
        <v>18305.539999999997</v>
      </c>
      <c r="EJ87" s="32">
        <f t="shared" ca="1" si="35"/>
        <v>-20601.429999999997</v>
      </c>
      <c r="EK87" s="32">
        <f t="shared" ca="1" si="35"/>
        <v>-2209.889999999999</v>
      </c>
      <c r="EL87" s="32">
        <f t="shared" ca="1" si="35"/>
        <v>-32427.5</v>
      </c>
      <c r="EM87" s="32">
        <f t="shared" ca="1" si="35"/>
        <v>-54421.459999999977</v>
      </c>
      <c r="EN87" s="32">
        <f t="shared" ca="1" si="35"/>
        <v>-134773.59000000003</v>
      </c>
      <c r="EO87" s="32">
        <f t="shared" ca="1" si="35"/>
        <v>-91806.859999999986</v>
      </c>
      <c r="EP87" s="32">
        <f t="shared" ca="1" si="35"/>
        <v>-33588.39</v>
      </c>
      <c r="EQ87" s="32">
        <f t="shared" ca="1" si="35"/>
        <v>-47431.209999999985</v>
      </c>
      <c r="ER87" s="32">
        <f t="shared" ca="1" si="35"/>
        <v>-26693.369999999995</v>
      </c>
    </row>
    <row r="88" spans="1:148" x14ac:dyDescent="0.25">
      <c r="A88" t="s">
        <v>471</v>
      </c>
      <c r="B88" s="1" t="s">
        <v>101</v>
      </c>
      <c r="C88" t="str">
        <f t="shared" ca="1" si="40"/>
        <v>NPC1</v>
      </c>
      <c r="D88" t="str">
        <f t="shared" ca="1" si="41"/>
        <v>Northstone Power</v>
      </c>
      <c r="E88" s="51">
        <v>862.60875399999998</v>
      </c>
      <c r="F88" s="51">
        <v>579.13424599999996</v>
      </c>
      <c r="G88" s="51">
        <v>292.759613</v>
      </c>
      <c r="H88" s="51">
        <v>334.59183200000001</v>
      </c>
      <c r="I88" s="51">
        <v>103.46490900000001</v>
      </c>
      <c r="J88" s="51">
        <v>104.52586100000001</v>
      </c>
      <c r="K88" s="51">
        <v>32.061771999999998</v>
      </c>
      <c r="L88" s="51">
        <v>725.63780199999997</v>
      </c>
      <c r="M88" s="51">
        <v>72.534834000000004</v>
      </c>
      <c r="N88" s="51">
        <v>88.778577999999996</v>
      </c>
      <c r="O88" s="51">
        <v>279.52239700000001</v>
      </c>
      <c r="P88" s="51">
        <v>111.903504</v>
      </c>
      <c r="Q88" s="32">
        <v>248827.39</v>
      </c>
      <c r="R88" s="32">
        <v>297108.65999999997</v>
      </c>
      <c r="S88" s="32">
        <v>62493.27</v>
      </c>
      <c r="T88" s="32">
        <v>58681.89</v>
      </c>
      <c r="U88" s="32">
        <v>18039.060000000001</v>
      </c>
      <c r="V88" s="32">
        <v>37353.43</v>
      </c>
      <c r="W88" s="32">
        <v>7029.54</v>
      </c>
      <c r="X88" s="32">
        <v>346985.33</v>
      </c>
      <c r="Y88" s="32">
        <v>53467.53</v>
      </c>
      <c r="Z88" s="32">
        <v>24344.35</v>
      </c>
      <c r="AA88" s="32">
        <v>117256.66</v>
      </c>
      <c r="AB88" s="32">
        <v>15684.74</v>
      </c>
      <c r="AC88" s="2">
        <v>-4.38</v>
      </c>
      <c r="AD88" s="2">
        <v>-4.38</v>
      </c>
      <c r="AE88" s="2">
        <v>-4.38</v>
      </c>
      <c r="AF88" s="2">
        <v>-4.38</v>
      </c>
      <c r="AG88" s="2">
        <v>-4.38</v>
      </c>
      <c r="AH88" s="2">
        <v>-4.38</v>
      </c>
      <c r="AI88" s="2">
        <v>-3.21</v>
      </c>
      <c r="AJ88" s="2">
        <v>-3.21</v>
      </c>
      <c r="AK88" s="2">
        <v>-3.21</v>
      </c>
      <c r="AL88" s="2">
        <v>-3.21</v>
      </c>
      <c r="AM88" s="2">
        <v>-3.21</v>
      </c>
      <c r="AN88" s="2">
        <v>-3.21</v>
      </c>
      <c r="AO88" s="33">
        <v>-10898.64</v>
      </c>
      <c r="AP88" s="33">
        <v>-13013.36</v>
      </c>
      <c r="AQ88" s="33">
        <v>-2737.21</v>
      </c>
      <c r="AR88" s="33">
        <v>-2570.27</v>
      </c>
      <c r="AS88" s="33">
        <v>-790.11</v>
      </c>
      <c r="AT88" s="33">
        <v>-1636.08</v>
      </c>
      <c r="AU88" s="33">
        <v>-225.65</v>
      </c>
      <c r="AV88" s="33">
        <v>-11138.23</v>
      </c>
      <c r="AW88" s="33">
        <v>-1716.31</v>
      </c>
      <c r="AX88" s="33">
        <v>-781.45</v>
      </c>
      <c r="AY88" s="33">
        <v>-3763.94</v>
      </c>
      <c r="AZ88" s="33">
        <v>-503.48</v>
      </c>
      <c r="BA88" s="31">
        <f t="shared" si="27"/>
        <v>-99.53</v>
      </c>
      <c r="BB88" s="31">
        <f t="shared" si="27"/>
        <v>-118.84</v>
      </c>
      <c r="BC88" s="31">
        <f t="shared" si="27"/>
        <v>-25</v>
      </c>
      <c r="BD88" s="31">
        <f t="shared" si="27"/>
        <v>340.35</v>
      </c>
      <c r="BE88" s="31">
        <f t="shared" si="27"/>
        <v>104.63</v>
      </c>
      <c r="BF88" s="31">
        <f t="shared" si="27"/>
        <v>216.65</v>
      </c>
      <c r="BG88" s="31">
        <f t="shared" si="42"/>
        <v>4.92</v>
      </c>
      <c r="BH88" s="31">
        <f t="shared" si="42"/>
        <v>242.89</v>
      </c>
      <c r="BI88" s="31">
        <f t="shared" si="42"/>
        <v>37.43</v>
      </c>
      <c r="BJ88" s="31">
        <f t="shared" si="42"/>
        <v>-73.03</v>
      </c>
      <c r="BK88" s="31">
        <f t="shared" si="42"/>
        <v>-351.77</v>
      </c>
      <c r="BL88" s="31">
        <f t="shared" si="42"/>
        <v>-47.05</v>
      </c>
      <c r="BM88" s="6">
        <f t="shared" ca="1" si="45"/>
        <v>-0.12</v>
      </c>
      <c r="BN88" s="6">
        <f t="shared" ca="1" si="45"/>
        <v>-0.12</v>
      </c>
      <c r="BO88" s="6">
        <f t="shared" ca="1" si="45"/>
        <v>-0.12</v>
      </c>
      <c r="BP88" s="6">
        <f t="shared" ca="1" si="45"/>
        <v>-0.12</v>
      </c>
      <c r="BQ88" s="6">
        <f t="shared" ca="1" si="45"/>
        <v>-0.12</v>
      </c>
      <c r="BR88" s="6">
        <f t="shared" ca="1" si="45"/>
        <v>-0.12</v>
      </c>
      <c r="BS88" s="6">
        <f t="shared" ca="1" si="45"/>
        <v>-0.12</v>
      </c>
      <c r="BT88" s="6">
        <f t="shared" ca="1" si="45"/>
        <v>-0.12</v>
      </c>
      <c r="BU88" s="6">
        <f t="shared" ca="1" si="45"/>
        <v>-0.12</v>
      </c>
      <c r="BV88" s="6">
        <f t="shared" ca="1" si="45"/>
        <v>-0.12</v>
      </c>
      <c r="BW88" s="6">
        <f t="shared" ca="1" si="45"/>
        <v>-0.12</v>
      </c>
      <c r="BX88" s="6">
        <f t="shared" ca="1" si="45"/>
        <v>-0.12</v>
      </c>
      <c r="BY88" s="31">
        <f t="shared" ca="1" si="32"/>
        <v>-29859.29</v>
      </c>
      <c r="BZ88" s="31">
        <f t="shared" ca="1" si="32"/>
        <v>-35653.040000000001</v>
      </c>
      <c r="CA88" s="31">
        <f t="shared" ca="1" si="32"/>
        <v>-7499.19</v>
      </c>
      <c r="CB88" s="31">
        <f t="shared" ca="1" si="32"/>
        <v>-7041.83</v>
      </c>
      <c r="CC88" s="31">
        <f t="shared" ca="1" si="32"/>
        <v>-2164.69</v>
      </c>
      <c r="CD88" s="31">
        <f t="shared" ca="1" si="32"/>
        <v>-4482.41</v>
      </c>
      <c r="CE88" s="31">
        <f t="shared" ca="1" si="32"/>
        <v>-843.54</v>
      </c>
      <c r="CF88" s="31">
        <f t="shared" ca="1" si="32"/>
        <v>-41638.239999999998</v>
      </c>
      <c r="CG88" s="31">
        <f t="shared" ca="1" si="32"/>
        <v>-6416.1</v>
      </c>
      <c r="CH88" s="31">
        <f t="shared" ca="1" si="32"/>
        <v>-2921.32</v>
      </c>
      <c r="CI88" s="31">
        <f t="shared" ca="1" si="32"/>
        <v>-14070.8</v>
      </c>
      <c r="CJ88" s="31">
        <f t="shared" ca="1" si="32"/>
        <v>-1882.17</v>
      </c>
      <c r="CK88" s="32">
        <f t="shared" ca="1" si="28"/>
        <v>398.12</v>
      </c>
      <c r="CL88" s="32">
        <f t="shared" ca="1" si="28"/>
        <v>475.37</v>
      </c>
      <c r="CM88" s="32">
        <f t="shared" ca="1" si="28"/>
        <v>99.99</v>
      </c>
      <c r="CN88" s="32">
        <f t="shared" ca="1" si="28"/>
        <v>93.89</v>
      </c>
      <c r="CO88" s="32">
        <f t="shared" ca="1" si="28"/>
        <v>28.86</v>
      </c>
      <c r="CP88" s="32">
        <f t="shared" ca="1" si="28"/>
        <v>59.77</v>
      </c>
      <c r="CQ88" s="32">
        <f t="shared" ca="1" si="43"/>
        <v>11.25</v>
      </c>
      <c r="CR88" s="32">
        <f t="shared" ca="1" si="43"/>
        <v>555.17999999999995</v>
      </c>
      <c r="CS88" s="32">
        <f t="shared" ca="1" si="43"/>
        <v>85.55</v>
      </c>
      <c r="CT88" s="32">
        <f t="shared" ca="1" si="43"/>
        <v>38.950000000000003</v>
      </c>
      <c r="CU88" s="32">
        <f t="shared" ca="1" si="43"/>
        <v>187.61</v>
      </c>
      <c r="CV88" s="32">
        <f t="shared" ca="1" si="43"/>
        <v>25.1</v>
      </c>
      <c r="CW88" s="31">
        <f t="shared" ca="1" si="30"/>
        <v>-18463.000000000004</v>
      </c>
      <c r="CX88" s="31">
        <f t="shared" ca="1" si="30"/>
        <v>-22045.469999999998</v>
      </c>
      <c r="CY88" s="31">
        <f t="shared" ca="1" si="30"/>
        <v>-4636.99</v>
      </c>
      <c r="CZ88" s="31">
        <f t="shared" ca="1" si="30"/>
        <v>-4718.0200000000004</v>
      </c>
      <c r="DA88" s="31">
        <f t="shared" ca="1" si="30"/>
        <v>-1450.35</v>
      </c>
      <c r="DB88" s="31">
        <f t="shared" ca="1" si="30"/>
        <v>-3003.2099999999996</v>
      </c>
      <c r="DC88" s="31">
        <f t="shared" ca="1" si="44"/>
        <v>-611.55999999999995</v>
      </c>
      <c r="DD88" s="31">
        <f t="shared" ca="1" si="44"/>
        <v>-30187.719999999998</v>
      </c>
      <c r="DE88" s="31">
        <f t="shared" ca="1" si="44"/>
        <v>-4651.67</v>
      </c>
      <c r="DF88" s="31">
        <f t="shared" ca="1" si="44"/>
        <v>-2027.89</v>
      </c>
      <c r="DG88" s="31">
        <f t="shared" ca="1" si="44"/>
        <v>-9767.4799999999977</v>
      </c>
      <c r="DH88" s="31">
        <f t="shared" ca="1" si="44"/>
        <v>-1306.5400000000002</v>
      </c>
      <c r="DI88" s="32">
        <f t="shared" ca="1" si="37"/>
        <v>-923.15</v>
      </c>
      <c r="DJ88" s="32">
        <f t="shared" ca="1" si="37"/>
        <v>-1102.27</v>
      </c>
      <c r="DK88" s="32">
        <f t="shared" ca="1" si="37"/>
        <v>-231.85</v>
      </c>
      <c r="DL88" s="32">
        <f t="shared" ca="1" si="33"/>
        <v>-235.9</v>
      </c>
      <c r="DM88" s="32">
        <f t="shared" ca="1" si="33"/>
        <v>-72.52</v>
      </c>
      <c r="DN88" s="32">
        <f t="shared" ca="1" si="33"/>
        <v>-150.16</v>
      </c>
      <c r="DO88" s="32">
        <f t="shared" ca="1" si="33"/>
        <v>-30.58</v>
      </c>
      <c r="DP88" s="32">
        <f t="shared" ca="1" si="33"/>
        <v>-1509.39</v>
      </c>
      <c r="DQ88" s="32">
        <f t="shared" ca="1" si="33"/>
        <v>-232.58</v>
      </c>
      <c r="DR88" s="32">
        <f t="shared" ca="1" si="33"/>
        <v>-101.39</v>
      </c>
      <c r="DS88" s="32">
        <f t="shared" ca="1" si="33"/>
        <v>-488.37</v>
      </c>
      <c r="DT88" s="32">
        <f t="shared" ca="1" si="33"/>
        <v>-65.33</v>
      </c>
      <c r="DU88" s="31">
        <f t="shared" ca="1" si="38"/>
        <v>-5027.6099999999997</v>
      </c>
      <c r="DV88" s="31">
        <f t="shared" ca="1" si="38"/>
        <v>-5951.65</v>
      </c>
      <c r="DW88" s="31">
        <f t="shared" ca="1" si="38"/>
        <v>-1242.07</v>
      </c>
      <c r="DX88" s="31">
        <f t="shared" ca="1" si="34"/>
        <v>-1252.76</v>
      </c>
      <c r="DY88" s="31">
        <f t="shared" ca="1" si="34"/>
        <v>-381.83</v>
      </c>
      <c r="DZ88" s="31">
        <f t="shared" ca="1" si="34"/>
        <v>-783.63</v>
      </c>
      <c r="EA88" s="31">
        <f t="shared" ca="1" si="34"/>
        <v>-158.19</v>
      </c>
      <c r="EB88" s="31">
        <f t="shared" ca="1" si="34"/>
        <v>-7738.16</v>
      </c>
      <c r="EC88" s="31">
        <f t="shared" ca="1" si="34"/>
        <v>-1181.52</v>
      </c>
      <c r="ED88" s="31">
        <f t="shared" ca="1" si="34"/>
        <v>-510.5</v>
      </c>
      <c r="EE88" s="31">
        <f t="shared" ca="1" si="34"/>
        <v>-2436.04</v>
      </c>
      <c r="EF88" s="31">
        <f t="shared" ca="1" si="34"/>
        <v>-322.89999999999998</v>
      </c>
      <c r="EG88" s="32">
        <f t="shared" ca="1" si="39"/>
        <v>-24413.760000000006</v>
      </c>
      <c r="EH88" s="32">
        <f t="shared" ca="1" si="39"/>
        <v>-29099.39</v>
      </c>
      <c r="EI88" s="32">
        <f t="shared" ca="1" si="39"/>
        <v>-6110.91</v>
      </c>
      <c r="EJ88" s="32">
        <f t="shared" ca="1" si="35"/>
        <v>-6206.68</v>
      </c>
      <c r="EK88" s="32">
        <f t="shared" ca="1" si="35"/>
        <v>-1904.6999999999998</v>
      </c>
      <c r="EL88" s="32">
        <f t="shared" ca="1" si="35"/>
        <v>-3936.9999999999995</v>
      </c>
      <c r="EM88" s="32">
        <f t="shared" ca="1" si="35"/>
        <v>-800.32999999999993</v>
      </c>
      <c r="EN88" s="32">
        <f t="shared" ca="1" si="35"/>
        <v>-39435.269999999997</v>
      </c>
      <c r="EO88" s="32">
        <f t="shared" ca="1" si="35"/>
        <v>-6065.77</v>
      </c>
      <c r="EP88" s="32">
        <f t="shared" ca="1" si="35"/>
        <v>-2639.78</v>
      </c>
      <c r="EQ88" s="32">
        <f t="shared" ca="1" si="35"/>
        <v>-12691.89</v>
      </c>
      <c r="ER88" s="32">
        <f t="shared" ca="1" si="35"/>
        <v>-1694.77</v>
      </c>
    </row>
    <row r="89" spans="1:148" x14ac:dyDescent="0.25">
      <c r="A89" t="s">
        <v>472</v>
      </c>
      <c r="B89" s="1" t="s">
        <v>82</v>
      </c>
      <c r="C89" t="str">
        <f t="shared" ca="1" si="40"/>
        <v>NPP1</v>
      </c>
      <c r="D89" t="str">
        <f t="shared" ca="1" si="41"/>
        <v>Northern Prairie Power Project</v>
      </c>
      <c r="E89" s="51">
        <v>22268.022000000001</v>
      </c>
      <c r="F89" s="51">
        <v>16944.815999999999</v>
      </c>
      <c r="G89" s="51">
        <v>14978.796</v>
      </c>
      <c r="H89" s="51">
        <v>13297.2</v>
      </c>
      <c r="I89" s="51">
        <v>2056.9920000000002</v>
      </c>
      <c r="J89" s="51">
        <v>7600.74</v>
      </c>
      <c r="K89" s="51">
        <v>5546.52</v>
      </c>
      <c r="L89" s="51">
        <v>18560.094000000001</v>
      </c>
      <c r="M89" s="51">
        <v>13166.621999999999</v>
      </c>
      <c r="N89" s="51">
        <v>16183.272000000001</v>
      </c>
      <c r="O89" s="51">
        <v>23866.331999999999</v>
      </c>
      <c r="P89" s="51">
        <v>13215.342000000001</v>
      </c>
      <c r="Q89" s="32">
        <v>3460833</v>
      </c>
      <c r="R89" s="32">
        <v>5237017.3</v>
      </c>
      <c r="S89" s="32">
        <v>1326286.23</v>
      </c>
      <c r="T89" s="32">
        <v>1742773.53</v>
      </c>
      <c r="U89" s="32">
        <v>406013.88</v>
      </c>
      <c r="V89" s="32">
        <v>2700787.99</v>
      </c>
      <c r="W89" s="32">
        <v>2034748.01</v>
      </c>
      <c r="X89" s="32">
        <v>5871202.0099999998</v>
      </c>
      <c r="Y89" s="32">
        <v>3513870.46</v>
      </c>
      <c r="Z89" s="32">
        <v>2944621.08</v>
      </c>
      <c r="AA89" s="32">
        <v>4561131.2</v>
      </c>
      <c r="AB89" s="32">
        <v>1627034.36</v>
      </c>
      <c r="AC89" s="2">
        <v>-4.57</v>
      </c>
      <c r="AD89" s="2">
        <v>-4.57</v>
      </c>
      <c r="AE89" s="2">
        <v>-4.57</v>
      </c>
      <c r="AF89" s="2">
        <v>-4.57</v>
      </c>
      <c r="AG89" s="2">
        <v>-4.57</v>
      </c>
      <c r="AH89" s="2">
        <v>-4.57</v>
      </c>
      <c r="AI89" s="2">
        <v>-3.35</v>
      </c>
      <c r="AJ89" s="2">
        <v>-3.35</v>
      </c>
      <c r="AK89" s="2">
        <v>-3.35</v>
      </c>
      <c r="AL89" s="2">
        <v>-3.35</v>
      </c>
      <c r="AM89" s="2">
        <v>-3.35</v>
      </c>
      <c r="AN89" s="2">
        <v>-3.35</v>
      </c>
      <c r="AO89" s="33">
        <v>-158160.07</v>
      </c>
      <c r="AP89" s="33">
        <v>-239331.69</v>
      </c>
      <c r="AQ89" s="33">
        <v>-60611.28</v>
      </c>
      <c r="AR89" s="33">
        <v>-79644.75</v>
      </c>
      <c r="AS89" s="33">
        <v>-18554.830000000002</v>
      </c>
      <c r="AT89" s="33">
        <v>-123426.01</v>
      </c>
      <c r="AU89" s="33">
        <v>-68164.06</v>
      </c>
      <c r="AV89" s="33">
        <v>-196685.27</v>
      </c>
      <c r="AW89" s="33">
        <v>-117714.66</v>
      </c>
      <c r="AX89" s="33">
        <v>-98644.81</v>
      </c>
      <c r="AY89" s="33">
        <v>-152797.9</v>
      </c>
      <c r="AZ89" s="33">
        <v>-54505.65</v>
      </c>
      <c r="BA89" s="31">
        <f t="shared" si="27"/>
        <v>-1384.33</v>
      </c>
      <c r="BB89" s="31">
        <f t="shared" si="27"/>
        <v>-2094.81</v>
      </c>
      <c r="BC89" s="31">
        <f t="shared" si="27"/>
        <v>-530.51</v>
      </c>
      <c r="BD89" s="31">
        <f t="shared" si="27"/>
        <v>10108.09</v>
      </c>
      <c r="BE89" s="31">
        <f t="shared" si="27"/>
        <v>2354.88</v>
      </c>
      <c r="BF89" s="31">
        <f t="shared" si="27"/>
        <v>15664.57</v>
      </c>
      <c r="BG89" s="31">
        <f t="shared" si="42"/>
        <v>1424.32</v>
      </c>
      <c r="BH89" s="31">
        <f t="shared" si="42"/>
        <v>4109.84</v>
      </c>
      <c r="BI89" s="31">
        <f t="shared" si="42"/>
        <v>2459.71</v>
      </c>
      <c r="BJ89" s="31">
        <f t="shared" si="42"/>
        <v>-8833.86</v>
      </c>
      <c r="BK89" s="31">
        <f t="shared" si="42"/>
        <v>-13683.39</v>
      </c>
      <c r="BL89" s="31">
        <f t="shared" si="42"/>
        <v>-4881.1000000000004</v>
      </c>
      <c r="BM89" s="6">
        <f t="shared" ca="1" si="45"/>
        <v>-0.12</v>
      </c>
      <c r="BN89" s="6">
        <f t="shared" ca="1" si="45"/>
        <v>-0.12</v>
      </c>
      <c r="BO89" s="6">
        <f t="shared" ca="1" si="45"/>
        <v>-0.12</v>
      </c>
      <c r="BP89" s="6">
        <f t="shared" ca="1" si="45"/>
        <v>-0.12</v>
      </c>
      <c r="BQ89" s="6">
        <f t="shared" ca="1" si="45"/>
        <v>-0.12</v>
      </c>
      <c r="BR89" s="6">
        <f t="shared" ca="1" si="45"/>
        <v>-0.12</v>
      </c>
      <c r="BS89" s="6">
        <f t="shared" ca="1" si="45"/>
        <v>-0.12</v>
      </c>
      <c r="BT89" s="6">
        <f t="shared" ca="1" si="45"/>
        <v>-0.12</v>
      </c>
      <c r="BU89" s="6">
        <f t="shared" ca="1" si="45"/>
        <v>-0.12</v>
      </c>
      <c r="BV89" s="6">
        <f t="shared" ca="1" si="45"/>
        <v>-0.12</v>
      </c>
      <c r="BW89" s="6">
        <f t="shared" ca="1" si="45"/>
        <v>-0.12</v>
      </c>
      <c r="BX89" s="6">
        <f t="shared" ca="1" si="45"/>
        <v>-0.12</v>
      </c>
      <c r="BY89" s="31">
        <f t="shared" ca="1" si="32"/>
        <v>-415299.96</v>
      </c>
      <c r="BZ89" s="31">
        <f t="shared" ca="1" si="32"/>
        <v>-628442.07999999996</v>
      </c>
      <c r="CA89" s="31">
        <f t="shared" ca="1" si="32"/>
        <v>-159154.35</v>
      </c>
      <c r="CB89" s="31">
        <f t="shared" ca="1" si="32"/>
        <v>-209132.82</v>
      </c>
      <c r="CC89" s="31">
        <f t="shared" ca="1" si="32"/>
        <v>-48721.67</v>
      </c>
      <c r="CD89" s="31">
        <f t="shared" ca="1" si="32"/>
        <v>-324094.56</v>
      </c>
      <c r="CE89" s="31">
        <f t="shared" ca="1" si="32"/>
        <v>-244169.76</v>
      </c>
      <c r="CF89" s="31">
        <f t="shared" ca="1" si="32"/>
        <v>-704544.24</v>
      </c>
      <c r="CG89" s="31">
        <f t="shared" ca="1" si="32"/>
        <v>-421664.46</v>
      </c>
      <c r="CH89" s="31">
        <f t="shared" ca="1" si="32"/>
        <v>-353354.53</v>
      </c>
      <c r="CI89" s="31">
        <f t="shared" ca="1" si="32"/>
        <v>-547335.74</v>
      </c>
      <c r="CJ89" s="31">
        <f t="shared" ca="1" si="32"/>
        <v>-195244.12</v>
      </c>
      <c r="CK89" s="32">
        <f t="shared" ca="1" si="28"/>
        <v>5537.33</v>
      </c>
      <c r="CL89" s="32">
        <f t="shared" ca="1" si="28"/>
        <v>8379.23</v>
      </c>
      <c r="CM89" s="32">
        <f t="shared" ca="1" si="28"/>
        <v>2122.06</v>
      </c>
      <c r="CN89" s="32">
        <f t="shared" ca="1" si="28"/>
        <v>2788.44</v>
      </c>
      <c r="CO89" s="32">
        <f t="shared" ca="1" si="28"/>
        <v>649.62</v>
      </c>
      <c r="CP89" s="32">
        <f t="shared" ca="1" si="28"/>
        <v>4321.26</v>
      </c>
      <c r="CQ89" s="32">
        <f t="shared" ca="1" si="43"/>
        <v>3255.6</v>
      </c>
      <c r="CR89" s="32">
        <f t="shared" ca="1" si="43"/>
        <v>9393.92</v>
      </c>
      <c r="CS89" s="32">
        <f t="shared" ca="1" si="43"/>
        <v>5622.19</v>
      </c>
      <c r="CT89" s="32">
        <f t="shared" ca="1" si="43"/>
        <v>4711.3900000000003</v>
      </c>
      <c r="CU89" s="32">
        <f t="shared" ca="1" si="43"/>
        <v>7297.81</v>
      </c>
      <c r="CV89" s="32">
        <f t="shared" ca="1" si="43"/>
        <v>2603.25</v>
      </c>
      <c r="CW89" s="31">
        <f t="shared" ca="1" si="30"/>
        <v>-250218.23</v>
      </c>
      <c r="CX89" s="31">
        <f t="shared" ca="1" si="30"/>
        <v>-378636.35</v>
      </c>
      <c r="CY89" s="31">
        <f t="shared" ca="1" si="30"/>
        <v>-95890.500000000015</v>
      </c>
      <c r="CZ89" s="31">
        <f t="shared" ca="1" si="30"/>
        <v>-136807.72</v>
      </c>
      <c r="DA89" s="31">
        <f t="shared" ca="1" si="30"/>
        <v>-31872.099999999995</v>
      </c>
      <c r="DB89" s="31">
        <f t="shared" ca="1" si="30"/>
        <v>-212011.86</v>
      </c>
      <c r="DC89" s="31">
        <f t="shared" ca="1" si="44"/>
        <v>-174174.42</v>
      </c>
      <c r="DD89" s="31">
        <f t="shared" ca="1" si="44"/>
        <v>-502574.88999999996</v>
      </c>
      <c r="DE89" s="31">
        <f t="shared" ca="1" si="44"/>
        <v>-300787.32</v>
      </c>
      <c r="DF89" s="31">
        <f t="shared" ca="1" si="44"/>
        <v>-241164.47000000003</v>
      </c>
      <c r="DG89" s="31">
        <f t="shared" ca="1" si="44"/>
        <v>-373556.6399999999</v>
      </c>
      <c r="DH89" s="31">
        <f t="shared" ca="1" si="44"/>
        <v>-133254.12</v>
      </c>
      <c r="DI89" s="32">
        <f t="shared" ca="1" si="37"/>
        <v>-12510.91</v>
      </c>
      <c r="DJ89" s="32">
        <f t="shared" ca="1" si="37"/>
        <v>-18931.82</v>
      </c>
      <c r="DK89" s="32">
        <f t="shared" ca="1" si="37"/>
        <v>-4794.53</v>
      </c>
      <c r="DL89" s="32">
        <f t="shared" ca="1" si="33"/>
        <v>-6840.39</v>
      </c>
      <c r="DM89" s="32">
        <f t="shared" ca="1" si="33"/>
        <v>-1593.61</v>
      </c>
      <c r="DN89" s="32">
        <f t="shared" ca="1" si="33"/>
        <v>-10600.59</v>
      </c>
      <c r="DO89" s="32">
        <f t="shared" ca="1" si="33"/>
        <v>-8708.7199999999993</v>
      </c>
      <c r="DP89" s="32">
        <f t="shared" ca="1" si="33"/>
        <v>-25128.74</v>
      </c>
      <c r="DQ89" s="32">
        <f t="shared" ca="1" si="33"/>
        <v>-15039.37</v>
      </c>
      <c r="DR89" s="32">
        <f t="shared" ca="1" si="33"/>
        <v>-12058.22</v>
      </c>
      <c r="DS89" s="32">
        <f t="shared" ca="1" si="33"/>
        <v>-18677.830000000002</v>
      </c>
      <c r="DT89" s="32">
        <f t="shared" ca="1" si="33"/>
        <v>-6662.71</v>
      </c>
      <c r="DU89" s="31">
        <f t="shared" ca="1" si="38"/>
        <v>-68136.22</v>
      </c>
      <c r="DV89" s="31">
        <f t="shared" ca="1" si="38"/>
        <v>-102221.04</v>
      </c>
      <c r="DW89" s="31">
        <f t="shared" ca="1" si="38"/>
        <v>-25685.42</v>
      </c>
      <c r="DX89" s="31">
        <f t="shared" ca="1" si="34"/>
        <v>-36326.050000000003</v>
      </c>
      <c r="DY89" s="31">
        <f t="shared" ca="1" si="34"/>
        <v>-8390.84</v>
      </c>
      <c r="DZ89" s="31">
        <f t="shared" ca="1" si="34"/>
        <v>-55320.35</v>
      </c>
      <c r="EA89" s="31">
        <f t="shared" ca="1" si="34"/>
        <v>-45053.73</v>
      </c>
      <c r="EB89" s="31">
        <f t="shared" ca="1" si="34"/>
        <v>-128827.32</v>
      </c>
      <c r="EC89" s="31">
        <f t="shared" ca="1" si="34"/>
        <v>-76399.66</v>
      </c>
      <c r="ED89" s="31">
        <f t="shared" ca="1" si="34"/>
        <v>-60710.42</v>
      </c>
      <c r="EE89" s="31">
        <f t="shared" ca="1" si="34"/>
        <v>-93166.17</v>
      </c>
      <c r="EF89" s="31">
        <f t="shared" ca="1" si="34"/>
        <v>-32932.79</v>
      </c>
      <c r="EG89" s="32">
        <f t="shared" ca="1" si="39"/>
        <v>-330865.36</v>
      </c>
      <c r="EH89" s="32">
        <f t="shared" ca="1" si="39"/>
        <v>-499789.20999999996</v>
      </c>
      <c r="EI89" s="32">
        <f t="shared" ca="1" si="39"/>
        <v>-126370.45000000001</v>
      </c>
      <c r="EJ89" s="32">
        <f t="shared" ca="1" si="35"/>
        <v>-179974.16000000003</v>
      </c>
      <c r="EK89" s="32">
        <f t="shared" ca="1" si="35"/>
        <v>-41856.549999999988</v>
      </c>
      <c r="EL89" s="32">
        <f t="shared" ca="1" si="35"/>
        <v>-277932.79999999999</v>
      </c>
      <c r="EM89" s="32">
        <f t="shared" ca="1" si="35"/>
        <v>-227936.87000000002</v>
      </c>
      <c r="EN89" s="32">
        <f t="shared" ca="1" si="35"/>
        <v>-656530.94999999995</v>
      </c>
      <c r="EO89" s="32">
        <f t="shared" ca="1" si="35"/>
        <v>-392226.35</v>
      </c>
      <c r="EP89" s="32">
        <f t="shared" ca="1" si="35"/>
        <v>-313933.11000000004</v>
      </c>
      <c r="EQ89" s="32">
        <f t="shared" ca="1" si="35"/>
        <v>-485400.6399999999</v>
      </c>
      <c r="ER89" s="32">
        <f t="shared" ca="1" si="35"/>
        <v>-172849.62</v>
      </c>
    </row>
    <row r="90" spans="1:148" x14ac:dyDescent="0.25">
      <c r="A90" t="s">
        <v>473</v>
      </c>
      <c r="B90" s="1" t="s">
        <v>103</v>
      </c>
      <c r="C90" t="str">
        <f t="shared" ca="1" si="40"/>
        <v>NX01</v>
      </c>
      <c r="D90" t="str">
        <f t="shared" ca="1" si="41"/>
        <v>Nexen Balzac</v>
      </c>
      <c r="E90" s="51">
        <v>43082.652099999999</v>
      </c>
      <c r="F90" s="51">
        <v>48849.651400000002</v>
      </c>
      <c r="G90" s="51">
        <v>34980.420299999998</v>
      </c>
      <c r="H90" s="51">
        <v>39133.188300000002</v>
      </c>
      <c r="I90" s="51">
        <v>8007.6304</v>
      </c>
      <c r="J90" s="51">
        <v>13014.938</v>
      </c>
      <c r="K90" s="51">
        <v>33532.466399999998</v>
      </c>
      <c r="L90" s="51">
        <v>51020.3992</v>
      </c>
      <c r="M90" s="51">
        <v>44146.748800000001</v>
      </c>
      <c r="N90" s="51">
        <v>41505.4493</v>
      </c>
      <c r="O90" s="51">
        <v>31400.252199999999</v>
      </c>
      <c r="P90" s="51">
        <v>52448.643300000003</v>
      </c>
      <c r="Q90" s="32">
        <v>4125051.17</v>
      </c>
      <c r="R90" s="32">
        <v>8348113.79</v>
      </c>
      <c r="S90" s="32">
        <v>1904187.61</v>
      </c>
      <c r="T90" s="32">
        <v>2703296.36</v>
      </c>
      <c r="U90" s="32">
        <v>653850.88</v>
      </c>
      <c r="V90" s="32">
        <v>2697745.23</v>
      </c>
      <c r="W90" s="32">
        <v>3111580.02</v>
      </c>
      <c r="X90" s="32">
        <v>8975823.7799999993</v>
      </c>
      <c r="Y90" s="32">
        <v>6139096.9000000004</v>
      </c>
      <c r="Z90" s="32">
        <v>4448875.91</v>
      </c>
      <c r="AA90" s="32">
        <v>3537572.7</v>
      </c>
      <c r="AB90" s="32">
        <v>3254072.41</v>
      </c>
      <c r="AC90" s="2">
        <v>-0.21</v>
      </c>
      <c r="AD90" s="2">
        <v>-0.21</v>
      </c>
      <c r="AE90" s="2">
        <v>-0.21</v>
      </c>
      <c r="AF90" s="2">
        <v>-0.21</v>
      </c>
      <c r="AG90" s="2">
        <v>-0.21</v>
      </c>
      <c r="AH90" s="2">
        <v>-0.21</v>
      </c>
      <c r="AI90" s="2">
        <v>1.04</v>
      </c>
      <c r="AJ90" s="2">
        <v>1.04</v>
      </c>
      <c r="AK90" s="2">
        <v>1.04</v>
      </c>
      <c r="AL90" s="2">
        <v>1.04</v>
      </c>
      <c r="AM90" s="2">
        <v>1.04</v>
      </c>
      <c r="AN90" s="2">
        <v>1.04</v>
      </c>
      <c r="AO90" s="33">
        <v>-8662.61</v>
      </c>
      <c r="AP90" s="33">
        <v>-17531.04</v>
      </c>
      <c r="AQ90" s="33">
        <v>-3998.79</v>
      </c>
      <c r="AR90" s="33">
        <v>-5676.92</v>
      </c>
      <c r="AS90" s="33">
        <v>-1373.09</v>
      </c>
      <c r="AT90" s="33">
        <v>-5665.26</v>
      </c>
      <c r="AU90" s="33">
        <v>32360.43</v>
      </c>
      <c r="AV90" s="33">
        <v>93348.57</v>
      </c>
      <c r="AW90" s="33">
        <v>63846.61</v>
      </c>
      <c r="AX90" s="33">
        <v>46268.31</v>
      </c>
      <c r="AY90" s="33">
        <v>36790.76</v>
      </c>
      <c r="AZ90" s="33">
        <v>33842.35</v>
      </c>
      <c r="BA90" s="31">
        <f t="shared" si="27"/>
        <v>-1650.02</v>
      </c>
      <c r="BB90" s="31">
        <f t="shared" si="27"/>
        <v>-3339.25</v>
      </c>
      <c r="BC90" s="31">
        <f t="shared" si="27"/>
        <v>-761.68</v>
      </c>
      <c r="BD90" s="31">
        <f t="shared" si="27"/>
        <v>15679.12</v>
      </c>
      <c r="BE90" s="31">
        <f t="shared" si="27"/>
        <v>3792.34</v>
      </c>
      <c r="BF90" s="31">
        <f t="shared" si="27"/>
        <v>15646.92</v>
      </c>
      <c r="BG90" s="31">
        <f t="shared" si="42"/>
        <v>2178.11</v>
      </c>
      <c r="BH90" s="31">
        <f t="shared" si="42"/>
        <v>6283.08</v>
      </c>
      <c r="BI90" s="31">
        <f t="shared" si="42"/>
        <v>4297.37</v>
      </c>
      <c r="BJ90" s="31">
        <f t="shared" si="42"/>
        <v>-13346.63</v>
      </c>
      <c r="BK90" s="31">
        <f t="shared" si="42"/>
        <v>-10612.72</v>
      </c>
      <c r="BL90" s="31">
        <f t="shared" si="42"/>
        <v>-9762.2199999999993</v>
      </c>
      <c r="BM90" s="6">
        <f t="shared" ca="1" si="45"/>
        <v>-1.2999999999999999E-3</v>
      </c>
      <c r="BN90" s="6">
        <f t="shared" ca="1" si="45"/>
        <v>-1.2999999999999999E-3</v>
      </c>
      <c r="BO90" s="6">
        <f t="shared" ca="1" si="45"/>
        <v>-1.2999999999999999E-3</v>
      </c>
      <c r="BP90" s="6">
        <f t="shared" ca="1" si="45"/>
        <v>-1.2999999999999999E-3</v>
      </c>
      <c r="BQ90" s="6">
        <f t="shared" ca="1" si="45"/>
        <v>-1.2999999999999999E-3</v>
      </c>
      <c r="BR90" s="6">
        <f t="shared" ca="1" si="45"/>
        <v>-1.2999999999999999E-3</v>
      </c>
      <c r="BS90" s="6">
        <f t="shared" ca="1" si="45"/>
        <v>-1.2999999999999999E-3</v>
      </c>
      <c r="BT90" s="6">
        <f t="shared" ca="1" si="45"/>
        <v>-1.2999999999999999E-3</v>
      </c>
      <c r="BU90" s="6">
        <f t="shared" ca="1" si="45"/>
        <v>-1.2999999999999999E-3</v>
      </c>
      <c r="BV90" s="6">
        <f t="shared" ca="1" si="45"/>
        <v>-1.2999999999999999E-3</v>
      </c>
      <c r="BW90" s="6">
        <f t="shared" ca="1" si="45"/>
        <v>-1.2999999999999999E-3</v>
      </c>
      <c r="BX90" s="6">
        <f t="shared" ca="1" si="45"/>
        <v>-1.2999999999999999E-3</v>
      </c>
      <c r="BY90" s="31">
        <f t="shared" ref="BY90:CJ111" ca="1" si="46">IFERROR(VLOOKUP($C90,DOSDetail,CELL("col",BY$4)+58,FALSE),ROUND(Q90*BM90,2))</f>
        <v>-5362.57</v>
      </c>
      <c r="BZ90" s="31">
        <f t="shared" ca="1" si="46"/>
        <v>-10852.55</v>
      </c>
      <c r="CA90" s="31">
        <f t="shared" ca="1" si="46"/>
        <v>-2475.44</v>
      </c>
      <c r="CB90" s="31">
        <f t="shared" ca="1" si="46"/>
        <v>-3514.29</v>
      </c>
      <c r="CC90" s="31">
        <f t="shared" ca="1" si="46"/>
        <v>-850.01</v>
      </c>
      <c r="CD90" s="31">
        <f t="shared" ca="1" si="46"/>
        <v>-3507.07</v>
      </c>
      <c r="CE90" s="31">
        <f t="shared" ca="1" si="46"/>
        <v>-4045.05</v>
      </c>
      <c r="CF90" s="31">
        <f t="shared" ca="1" si="46"/>
        <v>-11668.57</v>
      </c>
      <c r="CG90" s="31">
        <f t="shared" ca="1" si="46"/>
        <v>-7980.83</v>
      </c>
      <c r="CH90" s="31">
        <f t="shared" ca="1" si="46"/>
        <v>-5783.54</v>
      </c>
      <c r="CI90" s="31">
        <f t="shared" ca="1" si="46"/>
        <v>-4598.84</v>
      </c>
      <c r="CJ90" s="31">
        <f t="shared" ca="1" si="46"/>
        <v>-4230.29</v>
      </c>
      <c r="CK90" s="32">
        <f t="shared" ca="1" si="28"/>
        <v>6600.08</v>
      </c>
      <c r="CL90" s="32">
        <f t="shared" ca="1" si="28"/>
        <v>13356.98</v>
      </c>
      <c r="CM90" s="32">
        <f t="shared" ca="1" si="28"/>
        <v>3046.7</v>
      </c>
      <c r="CN90" s="32">
        <f t="shared" ca="1" si="28"/>
        <v>4325.2700000000004</v>
      </c>
      <c r="CO90" s="32">
        <f t="shared" ca="1" si="28"/>
        <v>1046.1600000000001</v>
      </c>
      <c r="CP90" s="32">
        <f t="shared" ca="1" si="28"/>
        <v>4316.3900000000003</v>
      </c>
      <c r="CQ90" s="32">
        <f t="shared" ca="1" si="43"/>
        <v>4978.53</v>
      </c>
      <c r="CR90" s="32">
        <f t="shared" ca="1" si="43"/>
        <v>14361.32</v>
      </c>
      <c r="CS90" s="32">
        <f t="shared" ca="1" si="43"/>
        <v>9822.56</v>
      </c>
      <c r="CT90" s="32">
        <f t="shared" ca="1" si="43"/>
        <v>7118.2</v>
      </c>
      <c r="CU90" s="32">
        <f t="shared" ca="1" si="43"/>
        <v>5660.12</v>
      </c>
      <c r="CV90" s="32">
        <f t="shared" ca="1" si="43"/>
        <v>5206.5200000000004</v>
      </c>
      <c r="CW90" s="31">
        <f t="shared" ca="1" si="30"/>
        <v>11550.140000000001</v>
      </c>
      <c r="CX90" s="31">
        <f t="shared" ca="1" si="30"/>
        <v>23374.720000000001</v>
      </c>
      <c r="CY90" s="31">
        <f t="shared" ca="1" si="30"/>
        <v>5331.73</v>
      </c>
      <c r="CZ90" s="31">
        <f t="shared" ca="1" si="30"/>
        <v>-9191.2200000000012</v>
      </c>
      <c r="DA90" s="31">
        <f t="shared" ca="1" si="30"/>
        <v>-2223.1000000000004</v>
      </c>
      <c r="DB90" s="31">
        <f t="shared" ca="1" si="30"/>
        <v>-9172.34</v>
      </c>
      <c r="DC90" s="31">
        <f t="shared" ca="1" si="44"/>
        <v>-33605.06</v>
      </c>
      <c r="DD90" s="31">
        <f t="shared" ca="1" si="44"/>
        <v>-96938.900000000009</v>
      </c>
      <c r="DE90" s="31">
        <f t="shared" ca="1" si="44"/>
        <v>-66302.25</v>
      </c>
      <c r="DF90" s="31">
        <f t="shared" ca="1" si="44"/>
        <v>-31587.019999999997</v>
      </c>
      <c r="DG90" s="31">
        <f t="shared" ca="1" si="44"/>
        <v>-25116.760000000002</v>
      </c>
      <c r="DH90" s="31">
        <f t="shared" ca="1" si="44"/>
        <v>-23103.899999999994</v>
      </c>
      <c r="DI90" s="32">
        <f t="shared" ca="1" si="37"/>
        <v>577.51</v>
      </c>
      <c r="DJ90" s="32">
        <f t="shared" ca="1" si="37"/>
        <v>1168.74</v>
      </c>
      <c r="DK90" s="32">
        <f t="shared" ca="1" si="37"/>
        <v>266.58999999999997</v>
      </c>
      <c r="DL90" s="32">
        <f t="shared" ca="1" si="33"/>
        <v>-459.56</v>
      </c>
      <c r="DM90" s="32">
        <f t="shared" ca="1" si="33"/>
        <v>-111.16</v>
      </c>
      <c r="DN90" s="32">
        <f t="shared" ca="1" si="33"/>
        <v>-458.62</v>
      </c>
      <c r="DO90" s="32">
        <f t="shared" ref="DO90:DT132" ca="1" si="47">ROUND(DC90*5%,2)</f>
        <v>-1680.25</v>
      </c>
      <c r="DP90" s="32">
        <f t="shared" ca="1" si="47"/>
        <v>-4846.95</v>
      </c>
      <c r="DQ90" s="32">
        <f t="shared" ca="1" si="47"/>
        <v>-3315.11</v>
      </c>
      <c r="DR90" s="32">
        <f t="shared" ca="1" si="47"/>
        <v>-1579.35</v>
      </c>
      <c r="DS90" s="32">
        <f t="shared" ca="1" si="47"/>
        <v>-1255.8399999999999</v>
      </c>
      <c r="DT90" s="32">
        <f t="shared" ca="1" si="47"/>
        <v>-1155.2</v>
      </c>
      <c r="DU90" s="31">
        <f t="shared" ca="1" si="38"/>
        <v>3145.19</v>
      </c>
      <c r="DV90" s="31">
        <f t="shared" ca="1" si="38"/>
        <v>6310.51</v>
      </c>
      <c r="DW90" s="31">
        <f t="shared" ca="1" si="38"/>
        <v>1428.17</v>
      </c>
      <c r="DX90" s="31">
        <f t="shared" ca="1" si="34"/>
        <v>-2440.5100000000002</v>
      </c>
      <c r="DY90" s="31">
        <f t="shared" ca="1" si="34"/>
        <v>-585.27</v>
      </c>
      <c r="DZ90" s="31">
        <f t="shared" ca="1" si="34"/>
        <v>-2393.34</v>
      </c>
      <c r="EA90" s="31">
        <f t="shared" ref="EA90:EF132" ca="1" si="48">ROUND(DC90*EA$3,2)</f>
        <v>-8692.6299999999992</v>
      </c>
      <c r="EB90" s="31">
        <f t="shared" ca="1" si="48"/>
        <v>-24848.79</v>
      </c>
      <c r="EC90" s="31">
        <f t="shared" ca="1" si="48"/>
        <v>-16840.7</v>
      </c>
      <c r="ED90" s="31">
        <f t="shared" ca="1" si="48"/>
        <v>-7951.67</v>
      </c>
      <c r="EE90" s="31">
        <f t="shared" ca="1" si="48"/>
        <v>-6264.2</v>
      </c>
      <c r="EF90" s="31">
        <f t="shared" ca="1" si="48"/>
        <v>-5709.96</v>
      </c>
      <c r="EG90" s="32">
        <f t="shared" ca="1" si="39"/>
        <v>15272.840000000002</v>
      </c>
      <c r="EH90" s="32">
        <f t="shared" ca="1" si="39"/>
        <v>30853.97</v>
      </c>
      <c r="EI90" s="32">
        <f t="shared" ca="1" si="39"/>
        <v>7026.49</v>
      </c>
      <c r="EJ90" s="32">
        <f t="shared" ca="1" si="35"/>
        <v>-12091.29</v>
      </c>
      <c r="EK90" s="32">
        <f t="shared" ca="1" si="35"/>
        <v>-2919.53</v>
      </c>
      <c r="EL90" s="32">
        <f t="shared" ca="1" si="35"/>
        <v>-12024.300000000001</v>
      </c>
      <c r="EM90" s="32">
        <f t="shared" ref="EM90:ER132" ca="1" si="49">DC90+DO90+EA90</f>
        <v>-43977.939999999995</v>
      </c>
      <c r="EN90" s="32">
        <f t="shared" ca="1" si="49"/>
        <v>-126634.64000000001</v>
      </c>
      <c r="EO90" s="32">
        <f t="shared" ca="1" si="49"/>
        <v>-86458.06</v>
      </c>
      <c r="EP90" s="32">
        <f t="shared" ca="1" si="49"/>
        <v>-41118.039999999994</v>
      </c>
      <c r="EQ90" s="32">
        <f t="shared" ca="1" si="49"/>
        <v>-32636.800000000003</v>
      </c>
      <c r="ER90" s="32">
        <f t="shared" ca="1" si="49"/>
        <v>-29969.059999999994</v>
      </c>
    </row>
    <row r="91" spans="1:148" x14ac:dyDescent="0.25">
      <c r="A91" t="s">
        <v>473</v>
      </c>
      <c r="B91" s="1" t="s">
        <v>104</v>
      </c>
      <c r="C91" t="str">
        <f t="shared" ca="1" si="40"/>
        <v>NX02</v>
      </c>
      <c r="D91" t="str">
        <f t="shared" ca="1" si="41"/>
        <v>Nexen Long Lake Industrial System</v>
      </c>
      <c r="E91" s="51">
        <v>35835.644</v>
      </c>
      <c r="F91" s="51">
        <v>26772.371999999999</v>
      </c>
      <c r="G91" s="51">
        <v>33137.760000000002</v>
      </c>
      <c r="H91" s="51">
        <v>25225.3583</v>
      </c>
      <c r="I91" s="51">
        <v>40346.341999999997</v>
      </c>
      <c r="J91" s="51">
        <v>19471.392</v>
      </c>
      <c r="K91" s="51">
        <v>15810.152</v>
      </c>
      <c r="L91" s="51">
        <v>10964.203799999999</v>
      </c>
      <c r="M91" s="51">
        <v>14289.638000000001</v>
      </c>
      <c r="N91" s="51">
        <v>37791.144</v>
      </c>
      <c r="O91" s="51">
        <v>23220.1</v>
      </c>
      <c r="P91" s="51">
        <v>29417.941200000001</v>
      </c>
      <c r="Q91" s="32">
        <v>2640513.9900000002</v>
      </c>
      <c r="R91" s="32">
        <v>4436921.59</v>
      </c>
      <c r="S91" s="32">
        <v>1369853.33</v>
      </c>
      <c r="T91" s="32">
        <v>964247.28</v>
      </c>
      <c r="U91" s="32">
        <v>1312681.98</v>
      </c>
      <c r="V91" s="32">
        <v>1329939.56</v>
      </c>
      <c r="W91" s="32">
        <v>1128199.8</v>
      </c>
      <c r="X91" s="32">
        <v>693056.02</v>
      </c>
      <c r="Y91" s="32">
        <v>753682.58</v>
      </c>
      <c r="Z91" s="32">
        <v>2457118.63</v>
      </c>
      <c r="AA91" s="32">
        <v>2056701.37</v>
      </c>
      <c r="AB91" s="32">
        <v>1592758.98</v>
      </c>
      <c r="AC91" s="2">
        <v>5.96</v>
      </c>
      <c r="AD91" s="2">
        <v>5.96</v>
      </c>
      <c r="AE91" s="2">
        <v>5.96</v>
      </c>
      <c r="AF91" s="2">
        <v>5.96</v>
      </c>
      <c r="AG91" s="2">
        <v>5.96</v>
      </c>
      <c r="AH91" s="2">
        <v>5.96</v>
      </c>
      <c r="AI91" s="2">
        <v>6.68</v>
      </c>
      <c r="AJ91" s="2">
        <v>6.68</v>
      </c>
      <c r="AK91" s="2">
        <v>6.68</v>
      </c>
      <c r="AL91" s="2">
        <v>6.68</v>
      </c>
      <c r="AM91" s="2">
        <v>6.68</v>
      </c>
      <c r="AN91" s="2">
        <v>6.68</v>
      </c>
      <c r="AO91" s="33">
        <v>157374.63</v>
      </c>
      <c r="AP91" s="33">
        <v>264440.53000000003</v>
      </c>
      <c r="AQ91" s="33">
        <v>81643.259999999995</v>
      </c>
      <c r="AR91" s="33">
        <v>57469.14</v>
      </c>
      <c r="AS91" s="33">
        <v>78235.850000000006</v>
      </c>
      <c r="AT91" s="33">
        <v>79264.399999999994</v>
      </c>
      <c r="AU91" s="33">
        <v>75363.75</v>
      </c>
      <c r="AV91" s="33">
        <v>46296.14</v>
      </c>
      <c r="AW91" s="33">
        <v>50346</v>
      </c>
      <c r="AX91" s="33">
        <v>164135.51999999999</v>
      </c>
      <c r="AY91" s="33">
        <v>137387.65</v>
      </c>
      <c r="AZ91" s="33">
        <v>106396.3</v>
      </c>
      <c r="BA91" s="31">
        <f t="shared" si="27"/>
        <v>-1056.21</v>
      </c>
      <c r="BB91" s="31">
        <f t="shared" si="27"/>
        <v>-1774.77</v>
      </c>
      <c r="BC91" s="31">
        <f t="shared" si="27"/>
        <v>-547.94000000000005</v>
      </c>
      <c r="BD91" s="31">
        <f t="shared" si="27"/>
        <v>5592.63</v>
      </c>
      <c r="BE91" s="31">
        <f t="shared" si="27"/>
        <v>7613.56</v>
      </c>
      <c r="BF91" s="31">
        <f t="shared" si="27"/>
        <v>7713.65</v>
      </c>
      <c r="BG91" s="31">
        <f t="shared" si="42"/>
        <v>789.74</v>
      </c>
      <c r="BH91" s="31">
        <f t="shared" si="42"/>
        <v>485.14</v>
      </c>
      <c r="BI91" s="31">
        <f t="shared" si="42"/>
        <v>527.58000000000004</v>
      </c>
      <c r="BJ91" s="31">
        <f t="shared" si="42"/>
        <v>-7371.36</v>
      </c>
      <c r="BK91" s="31">
        <f t="shared" si="42"/>
        <v>-6170.1</v>
      </c>
      <c r="BL91" s="31">
        <f t="shared" si="42"/>
        <v>-4778.28</v>
      </c>
      <c r="BM91" s="6">
        <f t="shared" ca="1" si="45"/>
        <v>4.6199999999999998E-2</v>
      </c>
      <c r="BN91" s="6">
        <f t="shared" ca="1" si="45"/>
        <v>4.6199999999999998E-2</v>
      </c>
      <c r="BO91" s="6">
        <f t="shared" ca="1" si="45"/>
        <v>4.6199999999999998E-2</v>
      </c>
      <c r="BP91" s="6">
        <f t="shared" ca="1" si="45"/>
        <v>4.6199999999999998E-2</v>
      </c>
      <c r="BQ91" s="6">
        <f t="shared" ca="1" si="45"/>
        <v>4.6199999999999998E-2</v>
      </c>
      <c r="BR91" s="6">
        <f t="shared" ca="1" si="45"/>
        <v>4.6199999999999998E-2</v>
      </c>
      <c r="BS91" s="6">
        <f t="shared" ca="1" si="45"/>
        <v>4.6199999999999998E-2</v>
      </c>
      <c r="BT91" s="6">
        <f t="shared" ca="1" si="45"/>
        <v>4.6199999999999998E-2</v>
      </c>
      <c r="BU91" s="6">
        <f t="shared" ca="1" si="45"/>
        <v>4.6199999999999998E-2</v>
      </c>
      <c r="BV91" s="6">
        <f t="shared" ca="1" si="45"/>
        <v>4.6199999999999998E-2</v>
      </c>
      <c r="BW91" s="6">
        <f t="shared" ca="1" si="45"/>
        <v>4.6199999999999998E-2</v>
      </c>
      <c r="BX91" s="6">
        <f t="shared" ca="1" si="45"/>
        <v>4.6199999999999998E-2</v>
      </c>
      <c r="BY91" s="31">
        <f t="shared" ca="1" si="46"/>
        <v>121991.75</v>
      </c>
      <c r="BZ91" s="31">
        <f t="shared" ca="1" si="46"/>
        <v>204985.78</v>
      </c>
      <c r="CA91" s="31">
        <f t="shared" ca="1" si="46"/>
        <v>63287.22</v>
      </c>
      <c r="CB91" s="31">
        <f t="shared" ca="1" si="46"/>
        <v>44548.22</v>
      </c>
      <c r="CC91" s="31">
        <f t="shared" ca="1" si="46"/>
        <v>60645.91</v>
      </c>
      <c r="CD91" s="31">
        <f t="shared" ca="1" si="46"/>
        <v>61443.21</v>
      </c>
      <c r="CE91" s="31">
        <f t="shared" ca="1" si="46"/>
        <v>52122.83</v>
      </c>
      <c r="CF91" s="31">
        <f t="shared" ca="1" si="46"/>
        <v>32019.19</v>
      </c>
      <c r="CG91" s="31">
        <f t="shared" ca="1" si="46"/>
        <v>34820.14</v>
      </c>
      <c r="CH91" s="31">
        <f t="shared" ca="1" si="46"/>
        <v>113518.88</v>
      </c>
      <c r="CI91" s="31">
        <f t="shared" ca="1" si="46"/>
        <v>95019.6</v>
      </c>
      <c r="CJ91" s="31">
        <f t="shared" ca="1" si="46"/>
        <v>73585.460000000006</v>
      </c>
      <c r="CK91" s="32">
        <f t="shared" ca="1" si="28"/>
        <v>4224.82</v>
      </c>
      <c r="CL91" s="32">
        <f t="shared" ca="1" si="28"/>
        <v>7099.07</v>
      </c>
      <c r="CM91" s="32">
        <f t="shared" ca="1" si="28"/>
        <v>2191.77</v>
      </c>
      <c r="CN91" s="32">
        <f t="shared" ca="1" si="28"/>
        <v>1542.8</v>
      </c>
      <c r="CO91" s="32">
        <f t="shared" ca="1" si="28"/>
        <v>2100.29</v>
      </c>
      <c r="CP91" s="32">
        <f t="shared" ca="1" si="28"/>
        <v>2127.9</v>
      </c>
      <c r="CQ91" s="32">
        <f t="shared" ca="1" si="43"/>
        <v>1805.12</v>
      </c>
      <c r="CR91" s="32">
        <f t="shared" ca="1" si="43"/>
        <v>1108.8900000000001</v>
      </c>
      <c r="CS91" s="32">
        <f t="shared" ca="1" si="43"/>
        <v>1205.8900000000001</v>
      </c>
      <c r="CT91" s="32">
        <f t="shared" ca="1" si="43"/>
        <v>3931.39</v>
      </c>
      <c r="CU91" s="32">
        <f t="shared" ca="1" si="43"/>
        <v>3290.72</v>
      </c>
      <c r="CV91" s="32">
        <f t="shared" ca="1" si="43"/>
        <v>2548.41</v>
      </c>
      <c r="CW91" s="31">
        <f t="shared" ca="1" si="30"/>
        <v>-30101.85</v>
      </c>
      <c r="CX91" s="31">
        <f t="shared" ca="1" si="30"/>
        <v>-50580.910000000025</v>
      </c>
      <c r="CY91" s="31">
        <f t="shared" ca="1" si="30"/>
        <v>-15616.329999999996</v>
      </c>
      <c r="CZ91" s="31">
        <f t="shared" ca="1" si="30"/>
        <v>-16970.749999999996</v>
      </c>
      <c r="DA91" s="31">
        <f t="shared" ca="1" si="30"/>
        <v>-23103.210000000003</v>
      </c>
      <c r="DB91" s="31">
        <f t="shared" ca="1" si="30"/>
        <v>-23406.939999999995</v>
      </c>
      <c r="DC91" s="31">
        <f t="shared" ca="1" si="44"/>
        <v>-22225.539999999997</v>
      </c>
      <c r="DD91" s="31">
        <f t="shared" ca="1" si="44"/>
        <v>-13653.199999999997</v>
      </c>
      <c r="DE91" s="31">
        <f t="shared" ca="1" si="44"/>
        <v>-14847.550000000001</v>
      </c>
      <c r="DF91" s="31">
        <f t="shared" ca="1" si="44"/>
        <v>-39313.889999999985</v>
      </c>
      <c r="DG91" s="31">
        <f t="shared" ca="1" si="44"/>
        <v>-32907.229999999989</v>
      </c>
      <c r="DH91" s="31">
        <f t="shared" ca="1" si="44"/>
        <v>-25484.149999999994</v>
      </c>
      <c r="DI91" s="32">
        <f t="shared" ca="1" si="37"/>
        <v>-1505.09</v>
      </c>
      <c r="DJ91" s="32">
        <f t="shared" ca="1" si="37"/>
        <v>-2529.0500000000002</v>
      </c>
      <c r="DK91" s="32">
        <f t="shared" ca="1" si="37"/>
        <v>-780.82</v>
      </c>
      <c r="DL91" s="32">
        <f t="shared" ca="1" si="37"/>
        <v>-848.54</v>
      </c>
      <c r="DM91" s="32">
        <f t="shared" ca="1" si="37"/>
        <v>-1155.1600000000001</v>
      </c>
      <c r="DN91" s="32">
        <f t="shared" ca="1" si="37"/>
        <v>-1170.3499999999999</v>
      </c>
      <c r="DO91" s="32">
        <f t="shared" ca="1" si="47"/>
        <v>-1111.28</v>
      </c>
      <c r="DP91" s="32">
        <f t="shared" ca="1" si="47"/>
        <v>-682.66</v>
      </c>
      <c r="DQ91" s="32">
        <f t="shared" ca="1" si="47"/>
        <v>-742.38</v>
      </c>
      <c r="DR91" s="32">
        <f t="shared" ca="1" si="47"/>
        <v>-1965.69</v>
      </c>
      <c r="DS91" s="32">
        <f t="shared" ca="1" si="47"/>
        <v>-1645.36</v>
      </c>
      <c r="DT91" s="32">
        <f t="shared" ca="1" si="47"/>
        <v>-1274.21</v>
      </c>
      <c r="DU91" s="31">
        <f t="shared" ca="1" si="38"/>
        <v>-8196.9500000000007</v>
      </c>
      <c r="DV91" s="31">
        <f t="shared" ca="1" si="38"/>
        <v>-13655.41</v>
      </c>
      <c r="DW91" s="31">
        <f t="shared" ca="1" si="38"/>
        <v>-4183.0200000000004</v>
      </c>
      <c r="DX91" s="31">
        <f t="shared" ca="1" si="38"/>
        <v>-4506.18</v>
      </c>
      <c r="DY91" s="31">
        <f t="shared" ca="1" si="38"/>
        <v>-6082.29</v>
      </c>
      <c r="DZ91" s="31">
        <f t="shared" ca="1" si="38"/>
        <v>-6107.58</v>
      </c>
      <c r="EA91" s="31">
        <f t="shared" ca="1" si="48"/>
        <v>-5749.08</v>
      </c>
      <c r="EB91" s="31">
        <f t="shared" ca="1" si="48"/>
        <v>-3499.79</v>
      </c>
      <c r="EC91" s="31">
        <f t="shared" ca="1" si="48"/>
        <v>-3771.26</v>
      </c>
      <c r="ED91" s="31">
        <f t="shared" ca="1" si="48"/>
        <v>-9896.83</v>
      </c>
      <c r="EE91" s="31">
        <f t="shared" ca="1" si="48"/>
        <v>-8207.16</v>
      </c>
      <c r="EF91" s="31">
        <f t="shared" ca="1" si="48"/>
        <v>-6298.22</v>
      </c>
      <c r="EG91" s="32">
        <f t="shared" ca="1" si="39"/>
        <v>-39803.89</v>
      </c>
      <c r="EH91" s="32">
        <f t="shared" ca="1" si="39"/>
        <v>-66765.370000000024</v>
      </c>
      <c r="EI91" s="32">
        <f t="shared" ca="1" si="39"/>
        <v>-20580.169999999998</v>
      </c>
      <c r="EJ91" s="32">
        <f t="shared" ca="1" si="39"/>
        <v>-22325.469999999998</v>
      </c>
      <c r="EK91" s="32">
        <f t="shared" ca="1" si="39"/>
        <v>-30340.660000000003</v>
      </c>
      <c r="EL91" s="32">
        <f t="shared" ca="1" si="39"/>
        <v>-30684.869999999995</v>
      </c>
      <c r="EM91" s="32">
        <f t="shared" ca="1" si="49"/>
        <v>-29085.899999999994</v>
      </c>
      <c r="EN91" s="32">
        <f t="shared" ca="1" si="49"/>
        <v>-17835.649999999998</v>
      </c>
      <c r="EO91" s="32">
        <f t="shared" ca="1" si="49"/>
        <v>-19361.190000000002</v>
      </c>
      <c r="EP91" s="32">
        <f t="shared" ca="1" si="49"/>
        <v>-51176.409999999989</v>
      </c>
      <c r="EQ91" s="32">
        <f t="shared" ca="1" si="49"/>
        <v>-42759.749999999985</v>
      </c>
      <c r="ER91" s="32">
        <f t="shared" ca="1" si="49"/>
        <v>-33056.579999999994</v>
      </c>
    </row>
    <row r="92" spans="1:148" x14ac:dyDescent="0.25">
      <c r="A92" t="s">
        <v>474</v>
      </c>
      <c r="B92" s="1" t="s">
        <v>49</v>
      </c>
      <c r="C92" t="str">
        <f t="shared" ca="1" si="40"/>
        <v>OMRH</v>
      </c>
      <c r="D92" t="str">
        <f t="shared" ca="1" si="41"/>
        <v>Oldman River Hydro Facility</v>
      </c>
      <c r="E92" s="51">
        <v>2691.7135214</v>
      </c>
      <c r="F92" s="51">
        <v>2385.0843424</v>
      </c>
      <c r="G92" s="51">
        <v>4956.2872174000004</v>
      </c>
      <c r="H92" s="51">
        <v>12155.249649900001</v>
      </c>
      <c r="I92" s="51">
        <v>20407.771376600002</v>
      </c>
      <c r="J92" s="51">
        <v>21796.481442799999</v>
      </c>
      <c r="K92" s="51">
        <v>23029.838060300001</v>
      </c>
      <c r="L92" s="51">
        <v>15852.9081821</v>
      </c>
      <c r="M92" s="51">
        <v>10699.7976796</v>
      </c>
      <c r="N92" s="51">
        <v>7882.8565527000001</v>
      </c>
      <c r="O92" s="51">
        <v>3302.2102869</v>
      </c>
      <c r="P92" s="51">
        <v>1746.9362768000001</v>
      </c>
      <c r="Q92" s="32">
        <v>213049.5</v>
      </c>
      <c r="R92" s="32">
        <v>293719.21000000002</v>
      </c>
      <c r="S92" s="32">
        <v>240394.03</v>
      </c>
      <c r="T92" s="32">
        <v>635559.66</v>
      </c>
      <c r="U92" s="32">
        <v>677805.09</v>
      </c>
      <c r="V92" s="32">
        <v>1595496.99</v>
      </c>
      <c r="W92" s="32">
        <v>1413267.34</v>
      </c>
      <c r="X92" s="32">
        <v>1744665.29</v>
      </c>
      <c r="Y92" s="32">
        <v>1028507.35</v>
      </c>
      <c r="Z92" s="32">
        <v>698974</v>
      </c>
      <c r="AA92" s="32">
        <v>347953.26</v>
      </c>
      <c r="AB92" s="32">
        <v>89109.31</v>
      </c>
      <c r="AC92" s="2">
        <v>0.83</v>
      </c>
      <c r="AD92" s="2">
        <v>0.83</v>
      </c>
      <c r="AE92" s="2">
        <v>0.83</v>
      </c>
      <c r="AF92" s="2">
        <v>0.83</v>
      </c>
      <c r="AG92" s="2">
        <v>0.83</v>
      </c>
      <c r="AH92" s="2">
        <v>0.83</v>
      </c>
      <c r="AI92" s="2">
        <v>2.2599999999999998</v>
      </c>
      <c r="AJ92" s="2">
        <v>2.2599999999999998</v>
      </c>
      <c r="AK92" s="2">
        <v>2.2599999999999998</v>
      </c>
      <c r="AL92" s="2">
        <v>2.2599999999999998</v>
      </c>
      <c r="AM92" s="2">
        <v>2.2599999999999998</v>
      </c>
      <c r="AN92" s="2">
        <v>2.2599999999999998</v>
      </c>
      <c r="AO92" s="33">
        <v>1768.31</v>
      </c>
      <c r="AP92" s="33">
        <v>2437.87</v>
      </c>
      <c r="AQ92" s="33">
        <v>1995.27</v>
      </c>
      <c r="AR92" s="33">
        <v>5275.15</v>
      </c>
      <c r="AS92" s="33">
        <v>5625.78</v>
      </c>
      <c r="AT92" s="33">
        <v>13242.63</v>
      </c>
      <c r="AU92" s="33">
        <v>31939.84</v>
      </c>
      <c r="AV92" s="33">
        <v>39429.440000000002</v>
      </c>
      <c r="AW92" s="33">
        <v>23244.27</v>
      </c>
      <c r="AX92" s="33">
        <v>15796.81</v>
      </c>
      <c r="AY92" s="33">
        <v>7863.74</v>
      </c>
      <c r="AZ92" s="33">
        <v>2013.87</v>
      </c>
      <c r="BA92" s="31">
        <f t="shared" si="27"/>
        <v>-85.22</v>
      </c>
      <c r="BB92" s="31">
        <f t="shared" si="27"/>
        <v>-117.49</v>
      </c>
      <c r="BC92" s="31">
        <f t="shared" si="27"/>
        <v>-96.16</v>
      </c>
      <c r="BD92" s="31">
        <f t="shared" si="27"/>
        <v>3686.25</v>
      </c>
      <c r="BE92" s="31">
        <f t="shared" si="27"/>
        <v>3931.27</v>
      </c>
      <c r="BF92" s="31">
        <f t="shared" si="27"/>
        <v>9253.8799999999992</v>
      </c>
      <c r="BG92" s="31">
        <f t="shared" si="42"/>
        <v>989.29</v>
      </c>
      <c r="BH92" s="31">
        <f t="shared" si="42"/>
        <v>1221.27</v>
      </c>
      <c r="BI92" s="31">
        <f t="shared" si="42"/>
        <v>719.96</v>
      </c>
      <c r="BJ92" s="31">
        <f t="shared" si="42"/>
        <v>-2096.92</v>
      </c>
      <c r="BK92" s="31">
        <f t="shared" si="42"/>
        <v>-1043.8599999999999</v>
      </c>
      <c r="BL92" s="31">
        <f t="shared" si="42"/>
        <v>-267.33</v>
      </c>
      <c r="BM92" s="6">
        <f t="shared" ca="1" si="45"/>
        <v>2.5600000000000001E-2</v>
      </c>
      <c r="BN92" s="6">
        <f t="shared" ca="1" si="45"/>
        <v>2.5600000000000001E-2</v>
      </c>
      <c r="BO92" s="6">
        <f t="shared" ca="1" si="45"/>
        <v>2.5600000000000001E-2</v>
      </c>
      <c r="BP92" s="6">
        <f t="shared" ca="1" si="45"/>
        <v>2.5600000000000001E-2</v>
      </c>
      <c r="BQ92" s="6">
        <f t="shared" ca="1" si="45"/>
        <v>2.5600000000000001E-2</v>
      </c>
      <c r="BR92" s="6">
        <f t="shared" ca="1" si="45"/>
        <v>2.5600000000000001E-2</v>
      </c>
      <c r="BS92" s="6">
        <f t="shared" ca="1" si="45"/>
        <v>2.5600000000000001E-2</v>
      </c>
      <c r="BT92" s="6">
        <f t="shared" ca="1" si="45"/>
        <v>2.5600000000000001E-2</v>
      </c>
      <c r="BU92" s="6">
        <f t="shared" ca="1" si="45"/>
        <v>2.5600000000000001E-2</v>
      </c>
      <c r="BV92" s="6">
        <f t="shared" ca="1" si="45"/>
        <v>2.5600000000000001E-2</v>
      </c>
      <c r="BW92" s="6">
        <f t="shared" ca="1" si="45"/>
        <v>2.5600000000000001E-2</v>
      </c>
      <c r="BX92" s="6">
        <f t="shared" ca="1" si="45"/>
        <v>2.5600000000000001E-2</v>
      </c>
      <c r="BY92" s="31">
        <f t="shared" ca="1" si="46"/>
        <v>5454.07</v>
      </c>
      <c r="BZ92" s="31">
        <f t="shared" ca="1" si="46"/>
        <v>7519.21</v>
      </c>
      <c r="CA92" s="31">
        <f t="shared" ca="1" si="46"/>
        <v>6154.09</v>
      </c>
      <c r="CB92" s="31">
        <f t="shared" ca="1" si="46"/>
        <v>16270.33</v>
      </c>
      <c r="CC92" s="31">
        <f t="shared" ca="1" si="46"/>
        <v>17351.810000000001</v>
      </c>
      <c r="CD92" s="31">
        <f t="shared" ca="1" si="46"/>
        <v>40844.720000000001</v>
      </c>
      <c r="CE92" s="31">
        <f t="shared" ca="1" si="46"/>
        <v>36179.64</v>
      </c>
      <c r="CF92" s="31">
        <f t="shared" ca="1" si="46"/>
        <v>44663.43</v>
      </c>
      <c r="CG92" s="31">
        <f t="shared" ca="1" si="46"/>
        <v>26329.79</v>
      </c>
      <c r="CH92" s="31">
        <f t="shared" ca="1" si="46"/>
        <v>17893.73</v>
      </c>
      <c r="CI92" s="31">
        <f t="shared" ca="1" si="46"/>
        <v>8907.6</v>
      </c>
      <c r="CJ92" s="31">
        <f t="shared" ca="1" si="46"/>
        <v>2281.1999999999998</v>
      </c>
      <c r="CK92" s="32">
        <f t="shared" ca="1" si="28"/>
        <v>340.88</v>
      </c>
      <c r="CL92" s="32">
        <f t="shared" ca="1" si="28"/>
        <v>469.95</v>
      </c>
      <c r="CM92" s="32">
        <f t="shared" ca="1" si="28"/>
        <v>384.63</v>
      </c>
      <c r="CN92" s="32">
        <f t="shared" ca="1" si="28"/>
        <v>1016.9</v>
      </c>
      <c r="CO92" s="32">
        <f t="shared" ca="1" si="28"/>
        <v>1084.49</v>
      </c>
      <c r="CP92" s="32">
        <f t="shared" ca="1" si="28"/>
        <v>2552.8000000000002</v>
      </c>
      <c r="CQ92" s="32">
        <f t="shared" ca="1" si="43"/>
        <v>2261.23</v>
      </c>
      <c r="CR92" s="32">
        <f t="shared" ca="1" si="43"/>
        <v>2791.46</v>
      </c>
      <c r="CS92" s="32">
        <f t="shared" ca="1" si="43"/>
        <v>1645.61</v>
      </c>
      <c r="CT92" s="32">
        <f t="shared" ca="1" si="43"/>
        <v>1118.3599999999999</v>
      </c>
      <c r="CU92" s="32">
        <f t="shared" ca="1" si="43"/>
        <v>556.73</v>
      </c>
      <c r="CV92" s="32">
        <f t="shared" ca="1" si="43"/>
        <v>142.57</v>
      </c>
      <c r="CW92" s="31">
        <f t="shared" ca="1" si="30"/>
        <v>4111.8599999999997</v>
      </c>
      <c r="CX92" s="31">
        <f t="shared" ca="1" si="30"/>
        <v>5668.78</v>
      </c>
      <c r="CY92" s="31">
        <f t="shared" ca="1" si="30"/>
        <v>4639.6100000000006</v>
      </c>
      <c r="CZ92" s="31">
        <f t="shared" ca="1" si="30"/>
        <v>8325.83</v>
      </c>
      <c r="DA92" s="31">
        <f t="shared" ca="1" si="30"/>
        <v>8879.2500000000036</v>
      </c>
      <c r="DB92" s="31">
        <f t="shared" ca="1" si="30"/>
        <v>20901.010000000009</v>
      </c>
      <c r="DC92" s="31">
        <f t="shared" ca="1" si="44"/>
        <v>5511.7400000000025</v>
      </c>
      <c r="DD92" s="31">
        <f t="shared" ca="1" si="44"/>
        <v>6804.1799999999967</v>
      </c>
      <c r="DE92" s="31">
        <f t="shared" ca="1" si="44"/>
        <v>4011.170000000001</v>
      </c>
      <c r="DF92" s="31">
        <f t="shared" ca="1" si="44"/>
        <v>5312.2000000000007</v>
      </c>
      <c r="DG92" s="31">
        <f t="shared" ca="1" si="44"/>
        <v>2644.45</v>
      </c>
      <c r="DH92" s="31">
        <f t="shared" ca="1" si="44"/>
        <v>677.23</v>
      </c>
      <c r="DI92" s="32">
        <f t="shared" ca="1" si="37"/>
        <v>205.59</v>
      </c>
      <c r="DJ92" s="32">
        <f t="shared" ca="1" si="37"/>
        <v>283.44</v>
      </c>
      <c r="DK92" s="32">
        <f t="shared" ca="1" si="37"/>
        <v>231.98</v>
      </c>
      <c r="DL92" s="32">
        <f t="shared" ca="1" si="37"/>
        <v>416.29</v>
      </c>
      <c r="DM92" s="32">
        <f t="shared" ca="1" si="37"/>
        <v>443.96</v>
      </c>
      <c r="DN92" s="32">
        <f t="shared" ca="1" si="37"/>
        <v>1045.05</v>
      </c>
      <c r="DO92" s="32">
        <f t="shared" ca="1" si="47"/>
        <v>275.58999999999997</v>
      </c>
      <c r="DP92" s="32">
        <f t="shared" ca="1" si="47"/>
        <v>340.21</v>
      </c>
      <c r="DQ92" s="32">
        <f t="shared" ca="1" si="47"/>
        <v>200.56</v>
      </c>
      <c r="DR92" s="32">
        <f t="shared" ca="1" si="47"/>
        <v>265.61</v>
      </c>
      <c r="DS92" s="32">
        <f t="shared" ca="1" si="47"/>
        <v>132.22</v>
      </c>
      <c r="DT92" s="32">
        <f t="shared" ca="1" si="47"/>
        <v>33.86</v>
      </c>
      <c r="DU92" s="31">
        <f t="shared" ca="1" si="38"/>
        <v>1119.69</v>
      </c>
      <c r="DV92" s="31">
        <f t="shared" ca="1" si="38"/>
        <v>1530.41</v>
      </c>
      <c r="DW92" s="31">
        <f t="shared" ca="1" si="38"/>
        <v>1242.78</v>
      </c>
      <c r="DX92" s="31">
        <f t="shared" ca="1" si="38"/>
        <v>2210.73</v>
      </c>
      <c r="DY92" s="31">
        <f t="shared" ca="1" si="38"/>
        <v>2337.61</v>
      </c>
      <c r="DZ92" s="31">
        <f t="shared" ca="1" si="38"/>
        <v>5453.71</v>
      </c>
      <c r="EA92" s="31">
        <f t="shared" ca="1" si="48"/>
        <v>1425.72</v>
      </c>
      <c r="EB92" s="31">
        <f t="shared" ca="1" si="48"/>
        <v>1744.15</v>
      </c>
      <c r="EC92" s="31">
        <f t="shared" ca="1" si="48"/>
        <v>1018.83</v>
      </c>
      <c r="ED92" s="31">
        <f t="shared" ca="1" si="48"/>
        <v>1337.29</v>
      </c>
      <c r="EE92" s="31">
        <f t="shared" ca="1" si="48"/>
        <v>659.53</v>
      </c>
      <c r="EF92" s="31">
        <f t="shared" ca="1" si="48"/>
        <v>167.37</v>
      </c>
      <c r="EG92" s="32">
        <f t="shared" ca="1" si="39"/>
        <v>5437.1399999999994</v>
      </c>
      <c r="EH92" s="32">
        <f t="shared" ca="1" si="39"/>
        <v>7482.6299999999992</v>
      </c>
      <c r="EI92" s="32">
        <f t="shared" ca="1" si="39"/>
        <v>6114.37</v>
      </c>
      <c r="EJ92" s="32">
        <f t="shared" ca="1" si="39"/>
        <v>10952.85</v>
      </c>
      <c r="EK92" s="32">
        <f t="shared" ca="1" si="39"/>
        <v>11660.820000000003</v>
      </c>
      <c r="EL92" s="32">
        <f t="shared" ca="1" si="39"/>
        <v>27399.770000000008</v>
      </c>
      <c r="EM92" s="32">
        <f t="shared" ca="1" si="49"/>
        <v>7213.0500000000029</v>
      </c>
      <c r="EN92" s="32">
        <f t="shared" ca="1" si="49"/>
        <v>8888.5399999999972</v>
      </c>
      <c r="EO92" s="32">
        <f t="shared" ca="1" si="49"/>
        <v>5230.5600000000013</v>
      </c>
      <c r="EP92" s="32">
        <f t="shared" ca="1" si="49"/>
        <v>6915.1</v>
      </c>
      <c r="EQ92" s="32">
        <f t="shared" ca="1" si="49"/>
        <v>3436.2</v>
      </c>
      <c r="ER92" s="32">
        <f t="shared" ca="1" si="49"/>
        <v>878.46</v>
      </c>
    </row>
    <row r="93" spans="1:148" x14ac:dyDescent="0.25">
      <c r="A93" t="s">
        <v>474</v>
      </c>
      <c r="B93" s="1" t="s">
        <v>50</v>
      </c>
      <c r="C93" t="str">
        <f t="shared" ca="1" si="40"/>
        <v>PH1</v>
      </c>
      <c r="D93" t="str">
        <f t="shared" ca="1" si="41"/>
        <v>Poplar Hill #1</v>
      </c>
      <c r="E93" s="51">
        <v>367.31799999999998</v>
      </c>
      <c r="F93" s="51">
        <v>486.13319999999999</v>
      </c>
      <c r="G93" s="51">
        <v>4047.0331999999999</v>
      </c>
      <c r="H93" s="51">
        <v>589.60720000000003</v>
      </c>
      <c r="I93" s="51">
        <v>434.36680000000001</v>
      </c>
      <c r="J93" s="51">
        <v>153.74520000000001</v>
      </c>
      <c r="K93" s="51">
        <v>2815.0835999999999</v>
      </c>
      <c r="L93" s="51">
        <v>3368.6995999999999</v>
      </c>
      <c r="M93" s="51">
        <v>3246.5888</v>
      </c>
      <c r="N93" s="51">
        <v>2686.3283999999999</v>
      </c>
      <c r="O93" s="51">
        <v>2893.4695999999999</v>
      </c>
      <c r="P93" s="51">
        <v>4401.4795999999997</v>
      </c>
      <c r="Q93" s="32">
        <v>110517.37</v>
      </c>
      <c r="R93" s="32">
        <v>298582.73</v>
      </c>
      <c r="S93" s="32">
        <v>197850.57</v>
      </c>
      <c r="T93" s="32">
        <v>17069.73</v>
      </c>
      <c r="U93" s="32">
        <v>140747.96</v>
      </c>
      <c r="V93" s="32">
        <v>111979.66</v>
      </c>
      <c r="W93" s="32">
        <v>114986.54</v>
      </c>
      <c r="X93" s="32">
        <v>642953.06999999995</v>
      </c>
      <c r="Y93" s="32">
        <v>457524.54</v>
      </c>
      <c r="Z93" s="32">
        <v>212055.46</v>
      </c>
      <c r="AA93" s="32">
        <v>440336.81</v>
      </c>
      <c r="AB93" s="32">
        <v>299515.82</v>
      </c>
      <c r="AC93" s="2">
        <v>-4.51</v>
      </c>
      <c r="AD93" s="2">
        <v>-4.51</v>
      </c>
      <c r="AE93" s="2">
        <v>-4.51</v>
      </c>
      <c r="AF93" s="2">
        <v>-4.51</v>
      </c>
      <c r="AG93" s="2">
        <v>-4.51</v>
      </c>
      <c r="AH93" s="2">
        <v>-4.51</v>
      </c>
      <c r="AI93" s="2">
        <v>-3.3</v>
      </c>
      <c r="AJ93" s="2">
        <v>-3.3</v>
      </c>
      <c r="AK93" s="2">
        <v>-3.3</v>
      </c>
      <c r="AL93" s="2">
        <v>-3.3</v>
      </c>
      <c r="AM93" s="2">
        <v>-3.3</v>
      </c>
      <c r="AN93" s="2">
        <v>-3.3</v>
      </c>
      <c r="AO93" s="33">
        <v>-4984.33</v>
      </c>
      <c r="AP93" s="33">
        <v>-13466.08</v>
      </c>
      <c r="AQ93" s="33">
        <v>-8923.06</v>
      </c>
      <c r="AR93" s="33">
        <v>-769.85</v>
      </c>
      <c r="AS93" s="33">
        <v>-6347.73</v>
      </c>
      <c r="AT93" s="33">
        <v>-5050.28</v>
      </c>
      <c r="AU93" s="33">
        <v>-3794.56</v>
      </c>
      <c r="AV93" s="33">
        <v>-21217.45</v>
      </c>
      <c r="AW93" s="33">
        <v>-15098.31</v>
      </c>
      <c r="AX93" s="33">
        <v>-6997.83</v>
      </c>
      <c r="AY93" s="33">
        <v>-14531.11</v>
      </c>
      <c r="AZ93" s="33">
        <v>-9884.02</v>
      </c>
      <c r="BA93" s="31">
        <f t="shared" si="27"/>
        <v>-44.21</v>
      </c>
      <c r="BB93" s="31">
        <f t="shared" si="27"/>
        <v>-119.43</v>
      </c>
      <c r="BC93" s="31">
        <f t="shared" si="27"/>
        <v>-79.14</v>
      </c>
      <c r="BD93" s="31">
        <f t="shared" si="27"/>
        <v>99</v>
      </c>
      <c r="BE93" s="31">
        <f t="shared" si="27"/>
        <v>816.34</v>
      </c>
      <c r="BF93" s="31">
        <f t="shared" si="27"/>
        <v>649.48</v>
      </c>
      <c r="BG93" s="31">
        <f t="shared" si="42"/>
        <v>80.489999999999995</v>
      </c>
      <c r="BH93" s="31">
        <f t="shared" si="42"/>
        <v>450.07</v>
      </c>
      <c r="BI93" s="31">
        <f t="shared" si="42"/>
        <v>320.27</v>
      </c>
      <c r="BJ93" s="31">
        <f t="shared" si="42"/>
        <v>-636.16999999999996</v>
      </c>
      <c r="BK93" s="31">
        <f t="shared" si="42"/>
        <v>-1321.01</v>
      </c>
      <c r="BL93" s="31">
        <f t="shared" si="42"/>
        <v>-898.55</v>
      </c>
      <c r="BM93" s="6">
        <f t="shared" ca="1" si="45"/>
        <v>-0.12</v>
      </c>
      <c r="BN93" s="6">
        <f t="shared" ca="1" si="45"/>
        <v>-0.12</v>
      </c>
      <c r="BO93" s="6">
        <f t="shared" ca="1" si="45"/>
        <v>-0.12</v>
      </c>
      <c r="BP93" s="6">
        <f t="shared" ca="1" si="45"/>
        <v>-0.12</v>
      </c>
      <c r="BQ93" s="6">
        <f t="shared" ca="1" si="45"/>
        <v>-0.12</v>
      </c>
      <c r="BR93" s="6">
        <f t="shared" ca="1" si="45"/>
        <v>-0.12</v>
      </c>
      <c r="BS93" s="6">
        <f t="shared" ca="1" si="45"/>
        <v>-0.12</v>
      </c>
      <c r="BT93" s="6">
        <f t="shared" ca="1" si="45"/>
        <v>-0.12</v>
      </c>
      <c r="BU93" s="6">
        <f t="shared" ca="1" si="45"/>
        <v>-0.12</v>
      </c>
      <c r="BV93" s="6">
        <f t="shared" ca="1" si="45"/>
        <v>-0.12</v>
      </c>
      <c r="BW93" s="6">
        <f t="shared" ca="1" si="45"/>
        <v>-0.12</v>
      </c>
      <c r="BX93" s="6">
        <f t="shared" ca="1" si="45"/>
        <v>-0.12</v>
      </c>
      <c r="BY93" s="31">
        <f t="shared" ca="1" si="46"/>
        <v>-13262.08</v>
      </c>
      <c r="BZ93" s="31">
        <f t="shared" ca="1" si="46"/>
        <v>-35829.93</v>
      </c>
      <c r="CA93" s="31">
        <f t="shared" ca="1" si="46"/>
        <v>-23742.07</v>
      </c>
      <c r="CB93" s="31">
        <f t="shared" ca="1" si="46"/>
        <v>-2048.37</v>
      </c>
      <c r="CC93" s="31">
        <f t="shared" ca="1" si="46"/>
        <v>-16889.759999999998</v>
      </c>
      <c r="CD93" s="31">
        <f t="shared" ca="1" si="46"/>
        <v>-13437.56</v>
      </c>
      <c r="CE93" s="31">
        <f t="shared" ca="1" si="46"/>
        <v>-13798.38</v>
      </c>
      <c r="CF93" s="31">
        <f t="shared" ca="1" si="46"/>
        <v>-77154.37</v>
      </c>
      <c r="CG93" s="31">
        <f t="shared" ca="1" si="46"/>
        <v>-54902.94</v>
      </c>
      <c r="CH93" s="31">
        <f t="shared" ca="1" si="46"/>
        <v>-25446.66</v>
      </c>
      <c r="CI93" s="31">
        <f t="shared" ca="1" si="46"/>
        <v>-52840.42</v>
      </c>
      <c r="CJ93" s="31">
        <f t="shared" ca="1" si="46"/>
        <v>-35941.9</v>
      </c>
      <c r="CK93" s="32">
        <f t="shared" ca="1" si="28"/>
        <v>176.83</v>
      </c>
      <c r="CL93" s="32">
        <f t="shared" ca="1" si="28"/>
        <v>477.73</v>
      </c>
      <c r="CM93" s="32">
        <f t="shared" ca="1" si="28"/>
        <v>316.56</v>
      </c>
      <c r="CN93" s="32">
        <f t="shared" ca="1" si="28"/>
        <v>27.31</v>
      </c>
      <c r="CO93" s="32">
        <f t="shared" ca="1" si="28"/>
        <v>225.2</v>
      </c>
      <c r="CP93" s="32">
        <f t="shared" ca="1" si="28"/>
        <v>179.17</v>
      </c>
      <c r="CQ93" s="32">
        <f t="shared" ca="1" si="43"/>
        <v>183.98</v>
      </c>
      <c r="CR93" s="32">
        <f t="shared" ca="1" si="43"/>
        <v>1028.72</v>
      </c>
      <c r="CS93" s="32">
        <f t="shared" ca="1" si="43"/>
        <v>732.04</v>
      </c>
      <c r="CT93" s="32">
        <f t="shared" ca="1" si="43"/>
        <v>339.29</v>
      </c>
      <c r="CU93" s="32">
        <f t="shared" ca="1" si="43"/>
        <v>704.54</v>
      </c>
      <c r="CV93" s="32">
        <f t="shared" ca="1" si="43"/>
        <v>479.23</v>
      </c>
      <c r="CW93" s="31">
        <f t="shared" ca="1" si="30"/>
        <v>-8056.71</v>
      </c>
      <c r="CX93" s="31">
        <f t="shared" ca="1" si="30"/>
        <v>-21766.689999999995</v>
      </c>
      <c r="CY93" s="31">
        <f t="shared" ca="1" si="30"/>
        <v>-14423.31</v>
      </c>
      <c r="CZ93" s="31">
        <f t="shared" ca="1" si="30"/>
        <v>-1350.21</v>
      </c>
      <c r="DA93" s="31">
        <f t="shared" ca="1" si="30"/>
        <v>-11133.169999999998</v>
      </c>
      <c r="DB93" s="31">
        <f t="shared" ca="1" si="30"/>
        <v>-8857.59</v>
      </c>
      <c r="DC93" s="31">
        <f t="shared" ca="1" si="44"/>
        <v>-9900.33</v>
      </c>
      <c r="DD93" s="31">
        <f t="shared" ca="1" si="44"/>
        <v>-55358.27</v>
      </c>
      <c r="DE93" s="31">
        <f t="shared" ca="1" si="44"/>
        <v>-39392.86</v>
      </c>
      <c r="DF93" s="31">
        <f t="shared" ca="1" si="44"/>
        <v>-17473.370000000003</v>
      </c>
      <c r="DG93" s="31">
        <f t="shared" ca="1" si="44"/>
        <v>-36283.759999999995</v>
      </c>
      <c r="DH93" s="31">
        <f t="shared" ca="1" si="44"/>
        <v>-24680.1</v>
      </c>
      <c r="DI93" s="32">
        <f t="shared" ca="1" si="37"/>
        <v>-402.84</v>
      </c>
      <c r="DJ93" s="32">
        <f t="shared" ca="1" si="37"/>
        <v>-1088.33</v>
      </c>
      <c r="DK93" s="32">
        <f t="shared" ca="1" si="37"/>
        <v>-721.17</v>
      </c>
      <c r="DL93" s="32">
        <f t="shared" ca="1" si="37"/>
        <v>-67.510000000000005</v>
      </c>
      <c r="DM93" s="32">
        <f t="shared" ca="1" si="37"/>
        <v>-556.66</v>
      </c>
      <c r="DN93" s="32">
        <f t="shared" ca="1" si="37"/>
        <v>-442.88</v>
      </c>
      <c r="DO93" s="32">
        <f t="shared" ca="1" si="47"/>
        <v>-495.02</v>
      </c>
      <c r="DP93" s="32">
        <f t="shared" ca="1" si="47"/>
        <v>-2767.91</v>
      </c>
      <c r="DQ93" s="32">
        <f t="shared" ca="1" si="47"/>
        <v>-1969.64</v>
      </c>
      <c r="DR93" s="32">
        <f t="shared" ca="1" si="47"/>
        <v>-873.67</v>
      </c>
      <c r="DS93" s="32">
        <f t="shared" ca="1" si="47"/>
        <v>-1814.19</v>
      </c>
      <c r="DT93" s="32">
        <f t="shared" ca="1" si="47"/>
        <v>-1234.01</v>
      </c>
      <c r="DU93" s="31">
        <f t="shared" ca="1" si="38"/>
        <v>-2193.9</v>
      </c>
      <c r="DV93" s="31">
        <f t="shared" ca="1" si="38"/>
        <v>-5876.39</v>
      </c>
      <c r="DW93" s="31">
        <f t="shared" ca="1" si="38"/>
        <v>-3863.46</v>
      </c>
      <c r="DX93" s="31">
        <f t="shared" ca="1" si="38"/>
        <v>-358.52</v>
      </c>
      <c r="DY93" s="31">
        <f t="shared" ca="1" si="38"/>
        <v>-2930.99</v>
      </c>
      <c r="DZ93" s="31">
        <f t="shared" ca="1" si="38"/>
        <v>-2311.2199999999998</v>
      </c>
      <c r="EA93" s="31">
        <f t="shared" ca="1" si="48"/>
        <v>-2560.92</v>
      </c>
      <c r="EB93" s="31">
        <f t="shared" ca="1" si="48"/>
        <v>-14190.24</v>
      </c>
      <c r="EC93" s="31">
        <f t="shared" ca="1" si="48"/>
        <v>-10005.75</v>
      </c>
      <c r="ED93" s="31">
        <f t="shared" ca="1" si="48"/>
        <v>-4398.72</v>
      </c>
      <c r="EE93" s="31">
        <f t="shared" ca="1" si="48"/>
        <v>-9049.2800000000007</v>
      </c>
      <c r="EF93" s="31">
        <f t="shared" ca="1" si="48"/>
        <v>-6099.51</v>
      </c>
      <c r="EG93" s="32">
        <f t="shared" ca="1" si="39"/>
        <v>-10653.449999999999</v>
      </c>
      <c r="EH93" s="32">
        <f t="shared" ca="1" si="39"/>
        <v>-28731.409999999996</v>
      </c>
      <c r="EI93" s="32">
        <f t="shared" ca="1" si="39"/>
        <v>-19007.939999999999</v>
      </c>
      <c r="EJ93" s="32">
        <f t="shared" ca="1" si="39"/>
        <v>-1776.24</v>
      </c>
      <c r="EK93" s="32">
        <f t="shared" ca="1" si="39"/>
        <v>-14620.819999999998</v>
      </c>
      <c r="EL93" s="32">
        <f t="shared" ca="1" si="39"/>
        <v>-11611.689999999999</v>
      </c>
      <c r="EM93" s="32">
        <f t="shared" ca="1" si="49"/>
        <v>-12956.27</v>
      </c>
      <c r="EN93" s="32">
        <f t="shared" ca="1" si="49"/>
        <v>-72316.42</v>
      </c>
      <c r="EO93" s="32">
        <f t="shared" ca="1" si="49"/>
        <v>-51368.25</v>
      </c>
      <c r="EP93" s="32">
        <f t="shared" ca="1" si="49"/>
        <v>-22745.760000000002</v>
      </c>
      <c r="EQ93" s="32">
        <f t="shared" ca="1" si="49"/>
        <v>-47147.229999999996</v>
      </c>
      <c r="ER93" s="32">
        <f t="shared" ca="1" si="49"/>
        <v>-32013.619999999995</v>
      </c>
    </row>
    <row r="94" spans="1:148" x14ac:dyDescent="0.25">
      <c r="A94" t="s">
        <v>517</v>
      </c>
      <c r="B94" s="1" t="s">
        <v>56</v>
      </c>
      <c r="C94" t="str">
        <f t="shared" ca="1" si="40"/>
        <v>PKNE</v>
      </c>
      <c r="D94" t="str">
        <f t="shared" ca="1" si="41"/>
        <v>Cowley Ridge Phase 1 Wind Facility</v>
      </c>
      <c r="E94" s="51">
        <v>2577.906215</v>
      </c>
      <c r="F94" s="51">
        <v>2364.105059</v>
      </c>
      <c r="G94" s="51">
        <v>2060.016768</v>
      </c>
      <c r="H94" s="51">
        <v>2577.251017</v>
      </c>
      <c r="I94" s="51">
        <v>1916.9729030000001</v>
      </c>
      <c r="J94" s="51">
        <v>1776.447758</v>
      </c>
      <c r="K94" s="51">
        <v>3.4810000000000002E-3</v>
      </c>
      <c r="L94" s="51">
        <v>0</v>
      </c>
      <c r="M94" s="51">
        <v>7.4952759999999996</v>
      </c>
      <c r="N94" s="51">
        <v>458.05271299999998</v>
      </c>
      <c r="O94" s="51">
        <v>646.48349399999995</v>
      </c>
      <c r="P94" s="51">
        <v>1253.1473570000001</v>
      </c>
      <c r="Q94" s="32">
        <v>117651.54</v>
      </c>
      <c r="R94" s="32">
        <v>103386.35</v>
      </c>
      <c r="S94" s="32">
        <v>64730.39</v>
      </c>
      <c r="T94" s="32">
        <v>115908.75</v>
      </c>
      <c r="U94" s="32">
        <v>43824.87</v>
      </c>
      <c r="V94" s="32">
        <v>119383.78</v>
      </c>
      <c r="W94" s="32">
        <v>0.05</v>
      </c>
      <c r="X94" s="32">
        <v>0</v>
      </c>
      <c r="Y94" s="32">
        <v>228.3</v>
      </c>
      <c r="Z94" s="32">
        <v>14973.43</v>
      </c>
      <c r="AA94" s="32">
        <v>55221.35</v>
      </c>
      <c r="AB94" s="32">
        <v>49987.03</v>
      </c>
      <c r="AC94" s="2">
        <v>2.42</v>
      </c>
      <c r="AD94" s="2">
        <v>2.42</v>
      </c>
      <c r="AE94" s="2">
        <v>2.42</v>
      </c>
      <c r="AF94" s="2">
        <v>2.42</v>
      </c>
      <c r="AG94" s="2">
        <v>2.42</v>
      </c>
      <c r="AH94" s="2">
        <v>2.42</v>
      </c>
      <c r="AI94" s="2">
        <v>3.85</v>
      </c>
      <c r="AJ94" s="2">
        <v>3.85</v>
      </c>
      <c r="AK94" s="2">
        <v>3.85</v>
      </c>
      <c r="AL94" s="2">
        <v>3.85</v>
      </c>
      <c r="AM94" s="2">
        <v>3.85</v>
      </c>
      <c r="AN94" s="2">
        <v>3.85</v>
      </c>
      <c r="AO94" s="33">
        <v>2847.17</v>
      </c>
      <c r="AP94" s="33">
        <v>2501.9499999999998</v>
      </c>
      <c r="AQ94" s="33">
        <v>1566.48</v>
      </c>
      <c r="AR94" s="33">
        <v>2804.99</v>
      </c>
      <c r="AS94" s="33">
        <v>1060.56</v>
      </c>
      <c r="AT94" s="33">
        <v>2889.09</v>
      </c>
      <c r="AU94" s="33">
        <v>0</v>
      </c>
      <c r="AV94" s="33">
        <v>0</v>
      </c>
      <c r="AW94" s="33">
        <v>8.7899999999999991</v>
      </c>
      <c r="AX94" s="33">
        <v>576.48</v>
      </c>
      <c r="AY94" s="33">
        <v>2126.02</v>
      </c>
      <c r="AZ94" s="33">
        <v>1924.5</v>
      </c>
      <c r="BA94" s="31">
        <f t="shared" si="27"/>
        <v>-47.06</v>
      </c>
      <c r="BB94" s="31">
        <f t="shared" si="27"/>
        <v>-41.35</v>
      </c>
      <c r="BC94" s="31">
        <f t="shared" si="27"/>
        <v>-25.89</v>
      </c>
      <c r="BD94" s="31">
        <f t="shared" si="27"/>
        <v>672.27</v>
      </c>
      <c r="BE94" s="31">
        <f t="shared" si="27"/>
        <v>254.18</v>
      </c>
      <c r="BF94" s="31">
        <f t="shared" si="27"/>
        <v>692.43</v>
      </c>
      <c r="BG94" s="31">
        <f t="shared" si="42"/>
        <v>0</v>
      </c>
      <c r="BH94" s="31">
        <f t="shared" si="42"/>
        <v>0</v>
      </c>
      <c r="BI94" s="31">
        <f t="shared" si="42"/>
        <v>0.16</v>
      </c>
      <c r="BJ94" s="31">
        <f t="shared" si="42"/>
        <v>-44.92</v>
      </c>
      <c r="BK94" s="31">
        <f t="shared" si="42"/>
        <v>-165.66</v>
      </c>
      <c r="BL94" s="31">
        <f t="shared" si="42"/>
        <v>-149.96</v>
      </c>
      <c r="BM94" s="6">
        <f t="shared" ca="1" si="45"/>
        <v>0.12</v>
      </c>
      <c r="BN94" s="6">
        <f t="shared" ca="1" si="45"/>
        <v>0.12</v>
      </c>
      <c r="BO94" s="6">
        <f t="shared" ca="1" si="45"/>
        <v>0.12</v>
      </c>
      <c r="BP94" s="6">
        <f t="shared" ca="1" si="45"/>
        <v>0.12</v>
      </c>
      <c r="BQ94" s="6">
        <f t="shared" ca="1" si="45"/>
        <v>0.12</v>
      </c>
      <c r="BR94" s="6">
        <f t="shared" ca="1" si="45"/>
        <v>0.12</v>
      </c>
      <c r="BS94" s="6">
        <f t="shared" ca="1" si="45"/>
        <v>0.12</v>
      </c>
      <c r="BT94" s="6">
        <f t="shared" ca="1" si="45"/>
        <v>0.12</v>
      </c>
      <c r="BU94" s="6">
        <f t="shared" ca="1" si="45"/>
        <v>0.12</v>
      </c>
      <c r="BV94" s="6">
        <f t="shared" ca="1" si="45"/>
        <v>0.12</v>
      </c>
      <c r="BW94" s="6">
        <f t="shared" ca="1" si="45"/>
        <v>0.12</v>
      </c>
      <c r="BX94" s="6">
        <f t="shared" ca="1" si="45"/>
        <v>0.12</v>
      </c>
      <c r="BY94" s="31">
        <f t="shared" ca="1" si="46"/>
        <v>14118.18</v>
      </c>
      <c r="BZ94" s="31">
        <f t="shared" ca="1" si="46"/>
        <v>12406.36</v>
      </c>
      <c r="CA94" s="31">
        <f t="shared" ca="1" si="46"/>
        <v>7767.65</v>
      </c>
      <c r="CB94" s="31">
        <f t="shared" ca="1" si="46"/>
        <v>13909.05</v>
      </c>
      <c r="CC94" s="31">
        <f t="shared" ca="1" si="46"/>
        <v>5258.98</v>
      </c>
      <c r="CD94" s="31">
        <f t="shared" ca="1" si="46"/>
        <v>14326.05</v>
      </c>
      <c r="CE94" s="31">
        <f t="shared" ca="1" si="46"/>
        <v>0.01</v>
      </c>
      <c r="CF94" s="31">
        <f t="shared" ca="1" si="46"/>
        <v>0</v>
      </c>
      <c r="CG94" s="31">
        <f t="shared" ca="1" si="46"/>
        <v>27.4</v>
      </c>
      <c r="CH94" s="31">
        <f t="shared" ca="1" si="46"/>
        <v>1796.81</v>
      </c>
      <c r="CI94" s="31">
        <f t="shared" ca="1" si="46"/>
        <v>6626.56</v>
      </c>
      <c r="CJ94" s="31">
        <f t="shared" ca="1" si="46"/>
        <v>5998.44</v>
      </c>
      <c r="CK94" s="32">
        <f t="shared" ca="1" si="28"/>
        <v>188.24</v>
      </c>
      <c r="CL94" s="32">
        <f t="shared" ca="1" si="28"/>
        <v>165.42</v>
      </c>
      <c r="CM94" s="32">
        <f t="shared" ca="1" si="28"/>
        <v>103.57</v>
      </c>
      <c r="CN94" s="32">
        <f t="shared" ca="1" si="28"/>
        <v>185.45</v>
      </c>
      <c r="CO94" s="32">
        <f t="shared" ca="1" si="28"/>
        <v>70.12</v>
      </c>
      <c r="CP94" s="32">
        <f t="shared" ca="1" si="28"/>
        <v>191.01</v>
      </c>
      <c r="CQ94" s="32">
        <f t="shared" ca="1" si="43"/>
        <v>0</v>
      </c>
      <c r="CR94" s="32">
        <f t="shared" ca="1" si="43"/>
        <v>0</v>
      </c>
      <c r="CS94" s="32">
        <f t="shared" ca="1" si="43"/>
        <v>0.37</v>
      </c>
      <c r="CT94" s="32">
        <f t="shared" ca="1" si="43"/>
        <v>23.96</v>
      </c>
      <c r="CU94" s="32">
        <f t="shared" ca="1" si="43"/>
        <v>88.35</v>
      </c>
      <c r="CV94" s="32">
        <f t="shared" ca="1" si="43"/>
        <v>79.98</v>
      </c>
      <c r="CW94" s="31">
        <f t="shared" ca="1" si="30"/>
        <v>11506.31</v>
      </c>
      <c r="CX94" s="31">
        <f t="shared" ca="1" si="30"/>
        <v>10111.180000000002</v>
      </c>
      <c r="CY94" s="31">
        <f t="shared" ca="1" si="30"/>
        <v>6330.63</v>
      </c>
      <c r="CZ94" s="31">
        <f t="shared" ca="1" si="30"/>
        <v>10617.24</v>
      </c>
      <c r="DA94" s="31">
        <f t="shared" ca="1" si="30"/>
        <v>4014.3599999999992</v>
      </c>
      <c r="DB94" s="31">
        <f t="shared" ca="1" si="30"/>
        <v>10935.539999999999</v>
      </c>
      <c r="DC94" s="31">
        <f t="shared" ca="1" si="44"/>
        <v>0.01</v>
      </c>
      <c r="DD94" s="31">
        <f t="shared" ca="1" si="44"/>
        <v>0</v>
      </c>
      <c r="DE94" s="31">
        <f t="shared" ca="1" si="44"/>
        <v>18.82</v>
      </c>
      <c r="DF94" s="31">
        <f t="shared" ca="1" si="44"/>
        <v>1289.21</v>
      </c>
      <c r="DG94" s="31">
        <f t="shared" ca="1" si="44"/>
        <v>4754.5500000000011</v>
      </c>
      <c r="DH94" s="31">
        <f t="shared" ca="1" si="44"/>
        <v>4303.8799999999992</v>
      </c>
      <c r="DI94" s="32">
        <f t="shared" ca="1" si="37"/>
        <v>575.32000000000005</v>
      </c>
      <c r="DJ94" s="32">
        <f t="shared" ca="1" si="37"/>
        <v>505.56</v>
      </c>
      <c r="DK94" s="32">
        <f t="shared" ca="1" si="37"/>
        <v>316.52999999999997</v>
      </c>
      <c r="DL94" s="32">
        <f t="shared" ca="1" si="37"/>
        <v>530.86</v>
      </c>
      <c r="DM94" s="32">
        <f t="shared" ca="1" si="37"/>
        <v>200.72</v>
      </c>
      <c r="DN94" s="32">
        <f t="shared" ca="1" si="37"/>
        <v>546.78</v>
      </c>
      <c r="DO94" s="32">
        <f t="shared" ca="1" si="47"/>
        <v>0</v>
      </c>
      <c r="DP94" s="32">
        <f t="shared" ca="1" si="47"/>
        <v>0</v>
      </c>
      <c r="DQ94" s="32">
        <f t="shared" ca="1" si="47"/>
        <v>0.94</v>
      </c>
      <c r="DR94" s="32">
        <f t="shared" ca="1" si="47"/>
        <v>64.459999999999994</v>
      </c>
      <c r="DS94" s="32">
        <f t="shared" ca="1" si="47"/>
        <v>237.73</v>
      </c>
      <c r="DT94" s="32">
        <f t="shared" ca="1" si="47"/>
        <v>215.19</v>
      </c>
      <c r="DU94" s="31">
        <f t="shared" ca="1" si="38"/>
        <v>3133.25</v>
      </c>
      <c r="DV94" s="31">
        <f t="shared" ca="1" si="38"/>
        <v>2729.73</v>
      </c>
      <c r="DW94" s="31">
        <f t="shared" ca="1" si="38"/>
        <v>1695.73</v>
      </c>
      <c r="DX94" s="31">
        <f t="shared" ca="1" si="38"/>
        <v>2819.16</v>
      </c>
      <c r="DY94" s="31">
        <f t="shared" ca="1" si="38"/>
        <v>1056.8399999999999</v>
      </c>
      <c r="DZ94" s="31">
        <f t="shared" ca="1" si="38"/>
        <v>2853.42</v>
      </c>
      <c r="EA94" s="31">
        <f t="shared" ca="1" si="48"/>
        <v>0</v>
      </c>
      <c r="EB94" s="31">
        <f t="shared" ca="1" si="48"/>
        <v>0</v>
      </c>
      <c r="EC94" s="31">
        <f t="shared" ca="1" si="48"/>
        <v>4.78</v>
      </c>
      <c r="ED94" s="31">
        <f t="shared" ca="1" si="48"/>
        <v>324.54000000000002</v>
      </c>
      <c r="EE94" s="31">
        <f t="shared" ca="1" si="48"/>
        <v>1185.8</v>
      </c>
      <c r="EF94" s="31">
        <f t="shared" ca="1" si="48"/>
        <v>1063.67</v>
      </c>
      <c r="EG94" s="32">
        <f t="shared" ca="1" si="39"/>
        <v>15214.88</v>
      </c>
      <c r="EH94" s="32">
        <f t="shared" ca="1" si="39"/>
        <v>13346.470000000001</v>
      </c>
      <c r="EI94" s="32">
        <f t="shared" ca="1" si="39"/>
        <v>8342.89</v>
      </c>
      <c r="EJ94" s="32">
        <f t="shared" ca="1" si="39"/>
        <v>13967.26</v>
      </c>
      <c r="EK94" s="32">
        <f t="shared" ca="1" si="39"/>
        <v>5271.9199999999992</v>
      </c>
      <c r="EL94" s="32">
        <f t="shared" ca="1" si="39"/>
        <v>14335.74</v>
      </c>
      <c r="EM94" s="32">
        <f t="shared" ca="1" si="49"/>
        <v>0.01</v>
      </c>
      <c r="EN94" s="32">
        <f t="shared" ca="1" si="49"/>
        <v>0</v>
      </c>
      <c r="EO94" s="32">
        <f t="shared" ca="1" si="49"/>
        <v>24.540000000000003</v>
      </c>
      <c r="EP94" s="32">
        <f t="shared" ca="1" si="49"/>
        <v>1678.21</v>
      </c>
      <c r="EQ94" s="32">
        <f t="shared" ca="1" si="49"/>
        <v>6178.0800000000008</v>
      </c>
      <c r="ER94" s="32">
        <f t="shared" ca="1" si="49"/>
        <v>5582.7399999999989</v>
      </c>
    </row>
    <row r="95" spans="1:148" x14ac:dyDescent="0.25">
      <c r="A95" t="s">
        <v>444</v>
      </c>
      <c r="B95" s="1" t="s">
        <v>131</v>
      </c>
      <c r="C95" t="str">
        <f t="shared" ca="1" si="40"/>
        <v>POC</v>
      </c>
      <c r="D95" t="str">
        <f t="shared" ca="1" si="41"/>
        <v>Pocaterra Hydro Facility</v>
      </c>
      <c r="E95" s="51">
        <v>3823.9249294000001</v>
      </c>
      <c r="F95" s="51">
        <v>2999.0198393999999</v>
      </c>
      <c r="G95" s="51">
        <v>3312.0169798000002</v>
      </c>
      <c r="H95" s="51">
        <v>2054.8911600000001</v>
      </c>
      <c r="I95" s="51">
        <v>1181.9138404</v>
      </c>
      <c r="J95" s="51">
        <v>479.45266479999998</v>
      </c>
      <c r="K95" s="51">
        <v>1816.4511821999999</v>
      </c>
      <c r="L95" s="51">
        <v>2591.2496749000002</v>
      </c>
      <c r="M95" s="51">
        <v>1919.2824905</v>
      </c>
      <c r="N95" s="51">
        <v>1835.7232068999999</v>
      </c>
      <c r="O95" s="51">
        <v>2722.0318655000001</v>
      </c>
      <c r="P95" s="51">
        <v>3288.4235331999998</v>
      </c>
      <c r="Q95" s="32">
        <v>453582.44</v>
      </c>
      <c r="R95" s="32">
        <v>643655.17000000004</v>
      </c>
      <c r="S95" s="32">
        <v>231916.51</v>
      </c>
      <c r="T95" s="32">
        <v>169180.62</v>
      </c>
      <c r="U95" s="32">
        <v>62743.11</v>
      </c>
      <c r="V95" s="32">
        <v>132383.78</v>
      </c>
      <c r="W95" s="32">
        <v>250581.64</v>
      </c>
      <c r="X95" s="32">
        <v>660215.56999999995</v>
      </c>
      <c r="Y95" s="32">
        <v>451812.83</v>
      </c>
      <c r="Z95" s="32">
        <v>141064.54999999999</v>
      </c>
      <c r="AA95" s="32">
        <v>516332.93</v>
      </c>
      <c r="AB95" s="32">
        <v>251738.84</v>
      </c>
      <c r="AC95" s="2">
        <v>-1.03</v>
      </c>
      <c r="AD95" s="2">
        <v>-1.03</v>
      </c>
      <c r="AE95" s="2">
        <v>-1.03</v>
      </c>
      <c r="AF95" s="2">
        <v>-1.03</v>
      </c>
      <c r="AG95" s="2">
        <v>-1.03</v>
      </c>
      <c r="AH95" s="2">
        <v>-1.03</v>
      </c>
      <c r="AI95" s="2">
        <v>0.41</v>
      </c>
      <c r="AJ95" s="2">
        <v>0.41</v>
      </c>
      <c r="AK95" s="2">
        <v>0.41</v>
      </c>
      <c r="AL95" s="2">
        <v>0.41</v>
      </c>
      <c r="AM95" s="2">
        <v>0.41</v>
      </c>
      <c r="AN95" s="2">
        <v>0.41</v>
      </c>
      <c r="AO95" s="33">
        <v>-4671.8999999999996</v>
      </c>
      <c r="AP95" s="33">
        <v>-6629.65</v>
      </c>
      <c r="AQ95" s="33">
        <v>-2388.7399999999998</v>
      </c>
      <c r="AR95" s="33">
        <v>-1742.56</v>
      </c>
      <c r="AS95" s="33">
        <v>-646.25</v>
      </c>
      <c r="AT95" s="33">
        <v>-1363.55</v>
      </c>
      <c r="AU95" s="33">
        <v>1027.3800000000001</v>
      </c>
      <c r="AV95" s="33">
        <v>2706.88</v>
      </c>
      <c r="AW95" s="33">
        <v>1852.43</v>
      </c>
      <c r="AX95" s="33">
        <v>578.36</v>
      </c>
      <c r="AY95" s="33">
        <v>2116.9699999999998</v>
      </c>
      <c r="AZ95" s="33">
        <v>1032.1300000000001</v>
      </c>
      <c r="BA95" s="31">
        <f t="shared" si="27"/>
        <v>-181.43</v>
      </c>
      <c r="BB95" s="31">
        <f t="shared" si="27"/>
        <v>-257.45999999999998</v>
      </c>
      <c r="BC95" s="31">
        <f t="shared" si="27"/>
        <v>-92.77</v>
      </c>
      <c r="BD95" s="31">
        <f t="shared" si="27"/>
        <v>981.25</v>
      </c>
      <c r="BE95" s="31">
        <f t="shared" si="27"/>
        <v>363.91</v>
      </c>
      <c r="BF95" s="31">
        <f t="shared" si="27"/>
        <v>767.83</v>
      </c>
      <c r="BG95" s="31">
        <f t="shared" si="42"/>
        <v>175.41</v>
      </c>
      <c r="BH95" s="31">
        <f t="shared" si="42"/>
        <v>462.15</v>
      </c>
      <c r="BI95" s="31">
        <f t="shared" si="42"/>
        <v>316.27</v>
      </c>
      <c r="BJ95" s="31">
        <f t="shared" si="42"/>
        <v>-423.19</v>
      </c>
      <c r="BK95" s="31">
        <f t="shared" si="42"/>
        <v>-1549</v>
      </c>
      <c r="BL95" s="31">
        <f t="shared" si="42"/>
        <v>-755.22</v>
      </c>
      <c r="BM95" s="6">
        <f t="shared" ca="1" si="45"/>
        <v>2.3099999999999999E-2</v>
      </c>
      <c r="BN95" s="6">
        <f t="shared" ca="1" si="45"/>
        <v>2.3099999999999999E-2</v>
      </c>
      <c r="BO95" s="6">
        <f t="shared" ca="1" si="45"/>
        <v>2.3099999999999999E-2</v>
      </c>
      <c r="BP95" s="6">
        <f t="shared" ca="1" si="45"/>
        <v>2.3099999999999999E-2</v>
      </c>
      <c r="BQ95" s="6">
        <f t="shared" ca="1" si="45"/>
        <v>2.3099999999999999E-2</v>
      </c>
      <c r="BR95" s="6">
        <f t="shared" ca="1" si="45"/>
        <v>2.3099999999999999E-2</v>
      </c>
      <c r="BS95" s="6">
        <f t="shared" ca="1" si="45"/>
        <v>2.3099999999999999E-2</v>
      </c>
      <c r="BT95" s="6">
        <f t="shared" ca="1" si="45"/>
        <v>2.3099999999999999E-2</v>
      </c>
      <c r="BU95" s="6">
        <f t="shared" ca="1" si="45"/>
        <v>2.3099999999999999E-2</v>
      </c>
      <c r="BV95" s="6">
        <f t="shared" ca="1" si="45"/>
        <v>2.3099999999999999E-2</v>
      </c>
      <c r="BW95" s="6">
        <f t="shared" ca="1" si="45"/>
        <v>2.3099999999999999E-2</v>
      </c>
      <c r="BX95" s="6">
        <f t="shared" ca="1" si="45"/>
        <v>2.3099999999999999E-2</v>
      </c>
      <c r="BY95" s="31">
        <f t="shared" ca="1" si="46"/>
        <v>10477.75</v>
      </c>
      <c r="BZ95" s="31">
        <f t="shared" ca="1" si="46"/>
        <v>14868.43</v>
      </c>
      <c r="CA95" s="31">
        <f t="shared" ca="1" si="46"/>
        <v>5357.27</v>
      </c>
      <c r="CB95" s="31">
        <f t="shared" ca="1" si="46"/>
        <v>3908.07</v>
      </c>
      <c r="CC95" s="31">
        <f t="shared" ca="1" si="46"/>
        <v>1449.37</v>
      </c>
      <c r="CD95" s="31">
        <f t="shared" ca="1" si="46"/>
        <v>3058.07</v>
      </c>
      <c r="CE95" s="31">
        <f t="shared" ca="1" si="46"/>
        <v>5788.44</v>
      </c>
      <c r="CF95" s="31">
        <f t="shared" ca="1" si="46"/>
        <v>15250.98</v>
      </c>
      <c r="CG95" s="31">
        <f t="shared" ca="1" si="46"/>
        <v>10436.879999999999</v>
      </c>
      <c r="CH95" s="31">
        <f t="shared" ca="1" si="46"/>
        <v>3258.59</v>
      </c>
      <c r="CI95" s="31">
        <f t="shared" ca="1" si="46"/>
        <v>11927.29</v>
      </c>
      <c r="CJ95" s="31">
        <f t="shared" ca="1" si="46"/>
        <v>5815.17</v>
      </c>
      <c r="CK95" s="32">
        <f t="shared" ca="1" si="28"/>
        <v>725.73</v>
      </c>
      <c r="CL95" s="32">
        <f t="shared" ca="1" si="28"/>
        <v>1029.8499999999999</v>
      </c>
      <c r="CM95" s="32">
        <f t="shared" ca="1" si="28"/>
        <v>371.07</v>
      </c>
      <c r="CN95" s="32">
        <f t="shared" ca="1" si="28"/>
        <v>270.69</v>
      </c>
      <c r="CO95" s="32">
        <f t="shared" ca="1" si="28"/>
        <v>100.39</v>
      </c>
      <c r="CP95" s="32">
        <f t="shared" ca="1" si="28"/>
        <v>211.81</v>
      </c>
      <c r="CQ95" s="32">
        <f t="shared" ca="1" si="43"/>
        <v>400.93</v>
      </c>
      <c r="CR95" s="32">
        <f t="shared" ca="1" si="43"/>
        <v>1056.3399999999999</v>
      </c>
      <c r="CS95" s="32">
        <f t="shared" ca="1" si="43"/>
        <v>722.9</v>
      </c>
      <c r="CT95" s="32">
        <f t="shared" ca="1" si="43"/>
        <v>225.7</v>
      </c>
      <c r="CU95" s="32">
        <f t="shared" ca="1" si="43"/>
        <v>826.13</v>
      </c>
      <c r="CV95" s="32">
        <f t="shared" ca="1" si="43"/>
        <v>402.78</v>
      </c>
      <c r="CW95" s="31">
        <f t="shared" ca="1" si="30"/>
        <v>16056.81</v>
      </c>
      <c r="CX95" s="31">
        <f t="shared" ca="1" si="30"/>
        <v>22785.39</v>
      </c>
      <c r="CY95" s="31">
        <f t="shared" ca="1" si="30"/>
        <v>8209.85</v>
      </c>
      <c r="CZ95" s="31">
        <f t="shared" ca="1" si="30"/>
        <v>4940.07</v>
      </c>
      <c r="DA95" s="31">
        <f t="shared" ca="1" si="30"/>
        <v>1832.1000000000001</v>
      </c>
      <c r="DB95" s="31">
        <f t="shared" ca="1" si="30"/>
        <v>3865.6000000000004</v>
      </c>
      <c r="DC95" s="31">
        <f t="shared" ca="1" si="44"/>
        <v>4986.58</v>
      </c>
      <c r="DD95" s="31">
        <f t="shared" ca="1" si="44"/>
        <v>13138.289999999999</v>
      </c>
      <c r="DE95" s="31">
        <f t="shared" ca="1" si="44"/>
        <v>8991.0799999999981</v>
      </c>
      <c r="DF95" s="31">
        <f t="shared" ca="1" si="44"/>
        <v>3329.12</v>
      </c>
      <c r="DG95" s="31">
        <f t="shared" ca="1" si="44"/>
        <v>12185.45</v>
      </c>
      <c r="DH95" s="31">
        <f t="shared" ca="1" si="44"/>
        <v>5941.04</v>
      </c>
      <c r="DI95" s="32">
        <f t="shared" ca="1" si="37"/>
        <v>802.84</v>
      </c>
      <c r="DJ95" s="32">
        <f t="shared" ca="1" si="37"/>
        <v>1139.27</v>
      </c>
      <c r="DK95" s="32">
        <f t="shared" ca="1" si="37"/>
        <v>410.49</v>
      </c>
      <c r="DL95" s="32">
        <f t="shared" ca="1" si="37"/>
        <v>247</v>
      </c>
      <c r="DM95" s="32">
        <f t="shared" ca="1" si="37"/>
        <v>91.61</v>
      </c>
      <c r="DN95" s="32">
        <f t="shared" ca="1" si="37"/>
        <v>193.28</v>
      </c>
      <c r="DO95" s="32">
        <f t="shared" ca="1" si="47"/>
        <v>249.33</v>
      </c>
      <c r="DP95" s="32">
        <f t="shared" ca="1" si="47"/>
        <v>656.91</v>
      </c>
      <c r="DQ95" s="32">
        <f t="shared" ca="1" si="47"/>
        <v>449.55</v>
      </c>
      <c r="DR95" s="32">
        <f t="shared" ca="1" si="47"/>
        <v>166.46</v>
      </c>
      <c r="DS95" s="32">
        <f t="shared" ca="1" si="47"/>
        <v>609.27</v>
      </c>
      <c r="DT95" s="32">
        <f t="shared" ca="1" si="47"/>
        <v>297.05</v>
      </c>
      <c r="DU95" s="31">
        <f t="shared" ca="1" si="38"/>
        <v>4372.38</v>
      </c>
      <c r="DV95" s="31">
        <f t="shared" ca="1" si="38"/>
        <v>6151.41</v>
      </c>
      <c r="DW95" s="31">
        <f t="shared" ca="1" si="38"/>
        <v>2199.11</v>
      </c>
      <c r="DX95" s="31">
        <f t="shared" ca="1" si="38"/>
        <v>1311.72</v>
      </c>
      <c r="DY95" s="31">
        <f t="shared" ca="1" si="38"/>
        <v>482.33</v>
      </c>
      <c r="DZ95" s="31">
        <f t="shared" ca="1" si="38"/>
        <v>1008.65</v>
      </c>
      <c r="EA95" s="31">
        <f t="shared" ca="1" si="48"/>
        <v>1289.8800000000001</v>
      </c>
      <c r="EB95" s="31">
        <f t="shared" ca="1" si="48"/>
        <v>3367.8</v>
      </c>
      <c r="EC95" s="31">
        <f t="shared" ca="1" si="48"/>
        <v>2283.7199999999998</v>
      </c>
      <c r="ED95" s="31">
        <f t="shared" ca="1" si="48"/>
        <v>838.07</v>
      </c>
      <c r="EE95" s="31">
        <f t="shared" ca="1" si="48"/>
        <v>3039.09</v>
      </c>
      <c r="EF95" s="31">
        <f t="shared" ca="1" si="48"/>
        <v>1468.29</v>
      </c>
      <c r="EG95" s="32">
        <f t="shared" ca="1" si="39"/>
        <v>21232.03</v>
      </c>
      <c r="EH95" s="32">
        <f t="shared" ca="1" si="39"/>
        <v>30076.07</v>
      </c>
      <c r="EI95" s="32">
        <f t="shared" ca="1" si="39"/>
        <v>10819.45</v>
      </c>
      <c r="EJ95" s="32">
        <f t="shared" ca="1" si="39"/>
        <v>6498.79</v>
      </c>
      <c r="EK95" s="32">
        <f t="shared" ca="1" si="39"/>
        <v>2406.04</v>
      </c>
      <c r="EL95" s="32">
        <f t="shared" ca="1" si="39"/>
        <v>5067.5300000000007</v>
      </c>
      <c r="EM95" s="32">
        <f t="shared" ca="1" si="49"/>
        <v>6525.79</v>
      </c>
      <c r="EN95" s="32">
        <f t="shared" ca="1" si="49"/>
        <v>17163</v>
      </c>
      <c r="EO95" s="32">
        <f t="shared" ca="1" si="49"/>
        <v>11724.349999999997</v>
      </c>
      <c r="EP95" s="32">
        <f t="shared" ca="1" si="49"/>
        <v>4333.6499999999996</v>
      </c>
      <c r="EQ95" s="32">
        <f t="shared" ca="1" si="49"/>
        <v>15833.810000000001</v>
      </c>
      <c r="ER95" s="32">
        <f t="shared" ca="1" si="49"/>
        <v>7706.38</v>
      </c>
    </row>
    <row r="96" spans="1:148" x14ac:dyDescent="0.25">
      <c r="A96" t="s">
        <v>475</v>
      </c>
      <c r="B96" s="1" t="s">
        <v>11</v>
      </c>
      <c r="C96" t="str">
        <f t="shared" ca="1" si="40"/>
        <v>PR1</v>
      </c>
      <c r="D96" t="str">
        <f t="shared" ca="1" si="41"/>
        <v>Primrose #1</v>
      </c>
      <c r="E96" s="51">
        <v>4413.0864097000003</v>
      </c>
      <c r="F96" s="51">
        <v>7687.1176445999999</v>
      </c>
      <c r="G96" s="51">
        <v>635.86833960000001</v>
      </c>
      <c r="H96" s="51">
        <v>3710.9990585999999</v>
      </c>
      <c r="I96" s="51">
        <v>3418.5796796</v>
      </c>
      <c r="J96" s="51">
        <v>7748.9788589999998</v>
      </c>
      <c r="K96" s="51">
        <v>2568.6798201000001</v>
      </c>
      <c r="L96" s="51">
        <v>2916.3397623999999</v>
      </c>
      <c r="M96" s="51">
        <v>6905.4023029</v>
      </c>
      <c r="N96" s="51">
        <v>12559.391105999999</v>
      </c>
      <c r="O96" s="51">
        <v>993.79955259999997</v>
      </c>
      <c r="P96" s="51">
        <v>4886.0229446000003</v>
      </c>
      <c r="Q96" s="32">
        <v>421947.98</v>
      </c>
      <c r="R96" s="32">
        <v>1109937.1499999999</v>
      </c>
      <c r="S96" s="32">
        <v>27388.12</v>
      </c>
      <c r="T96" s="32">
        <v>130434.51</v>
      </c>
      <c r="U96" s="32">
        <v>83385.929999999993</v>
      </c>
      <c r="V96" s="32">
        <v>431737.52</v>
      </c>
      <c r="W96" s="32">
        <v>90653.04</v>
      </c>
      <c r="X96" s="32">
        <v>399996.25</v>
      </c>
      <c r="Y96" s="32">
        <v>362912.23</v>
      </c>
      <c r="Z96" s="32">
        <v>886125.87</v>
      </c>
      <c r="AA96" s="32">
        <v>68613.33</v>
      </c>
      <c r="AB96" s="32">
        <v>276693.05</v>
      </c>
      <c r="AC96" s="2">
        <v>3.81</v>
      </c>
      <c r="AD96" s="2">
        <v>3.81</v>
      </c>
      <c r="AE96" s="2">
        <v>3.81</v>
      </c>
      <c r="AF96" s="2">
        <v>3.81</v>
      </c>
      <c r="AG96" s="2">
        <v>3.81</v>
      </c>
      <c r="AH96" s="2">
        <v>3.81</v>
      </c>
      <c r="AI96" s="2">
        <v>4.49</v>
      </c>
      <c r="AJ96" s="2">
        <v>4.49</v>
      </c>
      <c r="AK96" s="2">
        <v>4.49</v>
      </c>
      <c r="AL96" s="2">
        <v>4.49</v>
      </c>
      <c r="AM96" s="2">
        <v>4.49</v>
      </c>
      <c r="AN96" s="2">
        <v>4.49</v>
      </c>
      <c r="AO96" s="33">
        <v>16076.22</v>
      </c>
      <c r="AP96" s="33">
        <v>42288.61</v>
      </c>
      <c r="AQ96" s="33">
        <v>1043.49</v>
      </c>
      <c r="AR96" s="33">
        <v>4969.55</v>
      </c>
      <c r="AS96" s="33">
        <v>3177</v>
      </c>
      <c r="AT96" s="33">
        <v>16449.2</v>
      </c>
      <c r="AU96" s="33">
        <v>4070.32</v>
      </c>
      <c r="AV96" s="33">
        <v>17959.830000000002</v>
      </c>
      <c r="AW96" s="33">
        <v>16294.76</v>
      </c>
      <c r="AX96" s="33">
        <v>39787.050000000003</v>
      </c>
      <c r="AY96" s="33">
        <v>3080.74</v>
      </c>
      <c r="AZ96" s="33">
        <v>12423.52</v>
      </c>
      <c r="BA96" s="31">
        <f t="shared" si="27"/>
        <v>-168.78</v>
      </c>
      <c r="BB96" s="31">
        <f t="shared" si="27"/>
        <v>-443.97</v>
      </c>
      <c r="BC96" s="31">
        <f t="shared" si="27"/>
        <v>-10.96</v>
      </c>
      <c r="BD96" s="31">
        <f t="shared" si="27"/>
        <v>756.52</v>
      </c>
      <c r="BE96" s="31">
        <f t="shared" si="27"/>
        <v>483.64</v>
      </c>
      <c r="BF96" s="31">
        <f t="shared" si="27"/>
        <v>2504.08</v>
      </c>
      <c r="BG96" s="31">
        <f t="shared" si="42"/>
        <v>63.46</v>
      </c>
      <c r="BH96" s="31">
        <f t="shared" si="42"/>
        <v>280</v>
      </c>
      <c r="BI96" s="31">
        <f t="shared" si="42"/>
        <v>254.04</v>
      </c>
      <c r="BJ96" s="31">
        <f t="shared" si="42"/>
        <v>-2658.38</v>
      </c>
      <c r="BK96" s="31">
        <f t="shared" si="42"/>
        <v>-205.84</v>
      </c>
      <c r="BL96" s="31">
        <f t="shared" si="42"/>
        <v>-830.08</v>
      </c>
      <c r="BM96" s="6">
        <f t="shared" ca="1" si="45"/>
        <v>3.0599999999999999E-2</v>
      </c>
      <c r="BN96" s="6">
        <f t="shared" ca="1" si="45"/>
        <v>3.0599999999999999E-2</v>
      </c>
      <c r="BO96" s="6">
        <f t="shared" ca="1" si="45"/>
        <v>3.0599999999999999E-2</v>
      </c>
      <c r="BP96" s="6">
        <f t="shared" ca="1" si="45"/>
        <v>3.0599999999999999E-2</v>
      </c>
      <c r="BQ96" s="6">
        <f t="shared" ca="1" si="45"/>
        <v>3.0599999999999999E-2</v>
      </c>
      <c r="BR96" s="6">
        <f t="shared" ca="1" si="45"/>
        <v>3.0599999999999999E-2</v>
      </c>
      <c r="BS96" s="6">
        <f t="shared" ca="1" si="45"/>
        <v>3.0599999999999999E-2</v>
      </c>
      <c r="BT96" s="6">
        <f t="shared" ca="1" si="45"/>
        <v>3.0599999999999999E-2</v>
      </c>
      <c r="BU96" s="6">
        <f t="shared" ca="1" si="45"/>
        <v>3.0599999999999999E-2</v>
      </c>
      <c r="BV96" s="6">
        <f t="shared" ca="1" si="45"/>
        <v>3.0599999999999999E-2</v>
      </c>
      <c r="BW96" s="6">
        <f t="shared" ca="1" si="45"/>
        <v>3.0599999999999999E-2</v>
      </c>
      <c r="BX96" s="6">
        <f t="shared" ca="1" si="45"/>
        <v>3.0599999999999999E-2</v>
      </c>
      <c r="BY96" s="31">
        <f t="shared" ca="1" si="46"/>
        <v>12911.61</v>
      </c>
      <c r="BZ96" s="31">
        <f t="shared" ca="1" si="46"/>
        <v>33964.080000000002</v>
      </c>
      <c r="CA96" s="31">
        <f t="shared" ca="1" si="46"/>
        <v>838.08</v>
      </c>
      <c r="CB96" s="31">
        <f t="shared" ca="1" si="46"/>
        <v>3991.3</v>
      </c>
      <c r="CC96" s="31">
        <f t="shared" ca="1" si="46"/>
        <v>2551.61</v>
      </c>
      <c r="CD96" s="31">
        <f t="shared" ca="1" si="46"/>
        <v>13211.17</v>
      </c>
      <c r="CE96" s="31">
        <f t="shared" ca="1" si="46"/>
        <v>2773.98</v>
      </c>
      <c r="CF96" s="31">
        <f t="shared" ca="1" si="46"/>
        <v>12239.89</v>
      </c>
      <c r="CG96" s="31">
        <f t="shared" ca="1" si="46"/>
        <v>11105.11</v>
      </c>
      <c r="CH96" s="31">
        <f t="shared" ca="1" si="46"/>
        <v>27115.45</v>
      </c>
      <c r="CI96" s="31">
        <f t="shared" ca="1" si="46"/>
        <v>2099.5700000000002</v>
      </c>
      <c r="CJ96" s="31">
        <f t="shared" ca="1" si="46"/>
        <v>8466.81</v>
      </c>
      <c r="CK96" s="32">
        <f t="shared" ca="1" si="28"/>
        <v>675.12</v>
      </c>
      <c r="CL96" s="32">
        <f t="shared" ca="1" si="28"/>
        <v>1775.9</v>
      </c>
      <c r="CM96" s="32">
        <f t="shared" ca="1" si="28"/>
        <v>43.82</v>
      </c>
      <c r="CN96" s="32">
        <f t="shared" ca="1" si="28"/>
        <v>208.7</v>
      </c>
      <c r="CO96" s="32">
        <f t="shared" ca="1" si="28"/>
        <v>133.41999999999999</v>
      </c>
      <c r="CP96" s="32">
        <f t="shared" ca="1" si="28"/>
        <v>690.78</v>
      </c>
      <c r="CQ96" s="32">
        <f t="shared" ca="1" si="43"/>
        <v>145.04</v>
      </c>
      <c r="CR96" s="32">
        <f t="shared" ca="1" si="43"/>
        <v>639.99</v>
      </c>
      <c r="CS96" s="32">
        <f t="shared" ca="1" si="43"/>
        <v>580.66</v>
      </c>
      <c r="CT96" s="32">
        <f t="shared" ca="1" si="43"/>
        <v>1417.8</v>
      </c>
      <c r="CU96" s="32">
        <f t="shared" ca="1" si="43"/>
        <v>109.78</v>
      </c>
      <c r="CV96" s="32">
        <f t="shared" ca="1" si="43"/>
        <v>442.71</v>
      </c>
      <c r="CW96" s="31">
        <f t="shared" ref="CW96:DE130" ca="1" si="50">BY96+CK96-AO96-BA96</f>
        <v>-2320.7099999999978</v>
      </c>
      <c r="CX96" s="31">
        <f t="shared" ca="1" si="50"/>
        <v>-6104.6599999999971</v>
      </c>
      <c r="CY96" s="31">
        <f t="shared" ca="1" si="50"/>
        <v>-150.62999999999991</v>
      </c>
      <c r="CZ96" s="31">
        <f t="shared" ca="1" si="50"/>
        <v>-1526.0700000000002</v>
      </c>
      <c r="DA96" s="31">
        <f t="shared" ca="1" si="50"/>
        <v>-975.60999999999979</v>
      </c>
      <c r="DB96" s="31">
        <f t="shared" ca="1" si="50"/>
        <v>-5051.33</v>
      </c>
      <c r="DC96" s="31">
        <f t="shared" ca="1" si="44"/>
        <v>-1214.7600000000002</v>
      </c>
      <c r="DD96" s="31">
        <f t="shared" ca="1" si="44"/>
        <v>-5359.9500000000025</v>
      </c>
      <c r="DE96" s="31">
        <f t="shared" ca="1" si="44"/>
        <v>-4863.03</v>
      </c>
      <c r="DF96" s="31">
        <f t="shared" ca="1" si="44"/>
        <v>-8595.4200000000019</v>
      </c>
      <c r="DG96" s="31">
        <f t="shared" ca="1" si="44"/>
        <v>-665.54999999999939</v>
      </c>
      <c r="DH96" s="31">
        <f t="shared" ca="1" si="44"/>
        <v>-2683.9200000000019</v>
      </c>
      <c r="DI96" s="32">
        <f t="shared" ca="1" si="37"/>
        <v>-116.04</v>
      </c>
      <c r="DJ96" s="32">
        <f t="shared" ca="1" si="37"/>
        <v>-305.23</v>
      </c>
      <c r="DK96" s="32">
        <f t="shared" ca="1" si="37"/>
        <v>-7.53</v>
      </c>
      <c r="DL96" s="32">
        <f t="shared" ca="1" si="37"/>
        <v>-76.3</v>
      </c>
      <c r="DM96" s="32">
        <f t="shared" ca="1" si="37"/>
        <v>-48.78</v>
      </c>
      <c r="DN96" s="32">
        <f t="shared" ca="1" si="37"/>
        <v>-252.57</v>
      </c>
      <c r="DO96" s="32">
        <f t="shared" ca="1" si="47"/>
        <v>-60.74</v>
      </c>
      <c r="DP96" s="32">
        <f t="shared" ca="1" si="47"/>
        <v>-268</v>
      </c>
      <c r="DQ96" s="32">
        <f t="shared" ca="1" si="47"/>
        <v>-243.15</v>
      </c>
      <c r="DR96" s="32">
        <f t="shared" ca="1" si="47"/>
        <v>-429.77</v>
      </c>
      <c r="DS96" s="32">
        <f t="shared" ca="1" si="47"/>
        <v>-33.28</v>
      </c>
      <c r="DT96" s="32">
        <f t="shared" ca="1" si="47"/>
        <v>-134.19999999999999</v>
      </c>
      <c r="DU96" s="31">
        <f t="shared" ca="1" si="38"/>
        <v>-631.95000000000005</v>
      </c>
      <c r="DV96" s="31">
        <f t="shared" ca="1" si="38"/>
        <v>-1648.08</v>
      </c>
      <c r="DW96" s="31">
        <f t="shared" ca="1" si="38"/>
        <v>-40.35</v>
      </c>
      <c r="DX96" s="31">
        <f t="shared" ca="1" si="38"/>
        <v>-405.21</v>
      </c>
      <c r="DY96" s="31">
        <f t="shared" ca="1" si="38"/>
        <v>-256.85000000000002</v>
      </c>
      <c r="DZ96" s="31">
        <f t="shared" ca="1" si="38"/>
        <v>-1318.05</v>
      </c>
      <c r="EA96" s="31">
        <f t="shared" ca="1" si="48"/>
        <v>-314.22000000000003</v>
      </c>
      <c r="EB96" s="31">
        <f t="shared" ca="1" si="48"/>
        <v>-1373.94</v>
      </c>
      <c r="EC96" s="31">
        <f t="shared" ca="1" si="48"/>
        <v>-1235.2</v>
      </c>
      <c r="ED96" s="31">
        <f t="shared" ca="1" si="48"/>
        <v>-2163.8000000000002</v>
      </c>
      <c r="EE96" s="31">
        <f t="shared" ca="1" si="48"/>
        <v>-165.99</v>
      </c>
      <c r="EF96" s="31">
        <f t="shared" ca="1" si="48"/>
        <v>-663.31</v>
      </c>
      <c r="EG96" s="32">
        <f t="shared" ca="1" si="39"/>
        <v>-3068.699999999998</v>
      </c>
      <c r="EH96" s="32">
        <f t="shared" ca="1" si="39"/>
        <v>-8057.9699999999975</v>
      </c>
      <c r="EI96" s="32">
        <f t="shared" ca="1" si="39"/>
        <v>-198.50999999999991</v>
      </c>
      <c r="EJ96" s="32">
        <f t="shared" ca="1" si="39"/>
        <v>-2007.5800000000002</v>
      </c>
      <c r="EK96" s="32">
        <f t="shared" ca="1" si="39"/>
        <v>-1281.2399999999998</v>
      </c>
      <c r="EL96" s="32">
        <f t="shared" ca="1" si="39"/>
        <v>-6621.95</v>
      </c>
      <c r="EM96" s="32">
        <f t="shared" ca="1" si="49"/>
        <v>-1589.7200000000003</v>
      </c>
      <c r="EN96" s="32">
        <f t="shared" ca="1" si="49"/>
        <v>-7001.8900000000031</v>
      </c>
      <c r="EO96" s="32">
        <f t="shared" ca="1" si="49"/>
        <v>-6341.3799999999992</v>
      </c>
      <c r="EP96" s="32">
        <f t="shared" ca="1" si="49"/>
        <v>-11188.990000000002</v>
      </c>
      <c r="EQ96" s="32">
        <f t="shared" ca="1" si="49"/>
        <v>-864.81999999999937</v>
      </c>
      <c r="ER96" s="32">
        <f t="shared" ca="1" si="49"/>
        <v>-3481.4300000000017</v>
      </c>
    </row>
    <row r="97" spans="1:148" x14ac:dyDescent="0.25">
      <c r="A97" t="s">
        <v>457</v>
      </c>
      <c r="B97" s="1" t="s">
        <v>107</v>
      </c>
      <c r="C97" t="str">
        <f t="shared" ca="1" si="40"/>
        <v>BCHEXP</v>
      </c>
      <c r="D97" t="str">
        <f t="shared" ca="1" si="41"/>
        <v>Alberta-BC Intertie - Export</v>
      </c>
      <c r="E97" s="51">
        <v>9562.5</v>
      </c>
      <c r="I97" s="51">
        <v>1825</v>
      </c>
      <c r="M97" s="51">
        <v>4862.5</v>
      </c>
      <c r="N97" s="51">
        <v>15212.75</v>
      </c>
      <c r="O97" s="51">
        <v>1937.5</v>
      </c>
      <c r="P97" s="51">
        <v>5135</v>
      </c>
      <c r="Q97" s="32">
        <v>258788.12</v>
      </c>
      <c r="R97" s="32"/>
      <c r="S97" s="32"/>
      <c r="T97" s="32"/>
      <c r="U97" s="32">
        <v>28577.5</v>
      </c>
      <c r="V97" s="32"/>
      <c r="W97" s="32"/>
      <c r="X97" s="32"/>
      <c r="Y97" s="32">
        <v>110933.88</v>
      </c>
      <c r="Z97" s="32">
        <v>274213.09999999998</v>
      </c>
      <c r="AA97" s="32">
        <v>37427.879999999997</v>
      </c>
      <c r="AB97" s="32">
        <v>95584.95</v>
      </c>
      <c r="AC97" s="2">
        <v>1.02</v>
      </c>
      <c r="AG97" s="2">
        <v>1.02</v>
      </c>
      <c r="AK97" s="2">
        <v>1.02</v>
      </c>
      <c r="AL97" s="2">
        <v>1.02</v>
      </c>
      <c r="AM97" s="2">
        <v>1.02</v>
      </c>
      <c r="AN97" s="2">
        <v>1.02</v>
      </c>
      <c r="AO97" s="33">
        <v>2639.64</v>
      </c>
      <c r="AP97" s="33"/>
      <c r="AQ97" s="33"/>
      <c r="AR97" s="33"/>
      <c r="AS97" s="33">
        <v>291.49</v>
      </c>
      <c r="AT97" s="33"/>
      <c r="AU97" s="33"/>
      <c r="AV97" s="33"/>
      <c r="AW97" s="33">
        <v>1131.53</v>
      </c>
      <c r="AX97" s="33">
        <v>2796.97</v>
      </c>
      <c r="AY97" s="33">
        <v>381.76</v>
      </c>
      <c r="AZ97" s="33">
        <v>974.97</v>
      </c>
      <c r="BA97" s="31">
        <f t="shared" si="27"/>
        <v>-103.52</v>
      </c>
      <c r="BB97" s="31">
        <f t="shared" si="27"/>
        <v>0</v>
      </c>
      <c r="BC97" s="31">
        <f t="shared" si="27"/>
        <v>0</v>
      </c>
      <c r="BD97" s="31">
        <f t="shared" si="27"/>
        <v>0</v>
      </c>
      <c r="BE97" s="31">
        <f t="shared" si="27"/>
        <v>165.75</v>
      </c>
      <c r="BF97" s="31">
        <f t="shared" si="27"/>
        <v>0</v>
      </c>
      <c r="BG97" s="31">
        <f t="shared" si="42"/>
        <v>0</v>
      </c>
      <c r="BH97" s="31">
        <f t="shared" si="42"/>
        <v>0</v>
      </c>
      <c r="BI97" s="31">
        <f t="shared" si="42"/>
        <v>77.650000000000006</v>
      </c>
      <c r="BJ97" s="31">
        <f t="shared" si="42"/>
        <v>-822.64</v>
      </c>
      <c r="BK97" s="31">
        <f t="shared" si="42"/>
        <v>-112.28</v>
      </c>
      <c r="BL97" s="31">
        <f t="shared" si="42"/>
        <v>-286.75</v>
      </c>
      <c r="BM97" s="6">
        <f t="shared" ca="1" si="45"/>
        <v>8.5000000000000006E-3</v>
      </c>
      <c r="BN97" s="6">
        <f t="shared" ca="1" si="45"/>
        <v>8.5000000000000006E-3</v>
      </c>
      <c r="BO97" s="6">
        <f t="shared" ca="1" si="45"/>
        <v>8.5000000000000006E-3</v>
      </c>
      <c r="BP97" s="6">
        <f t="shared" ca="1" si="45"/>
        <v>8.5000000000000006E-3</v>
      </c>
      <c r="BQ97" s="6">
        <f t="shared" ca="1" si="45"/>
        <v>8.5000000000000006E-3</v>
      </c>
      <c r="BR97" s="6">
        <f t="shared" ca="1" si="45"/>
        <v>8.5000000000000006E-3</v>
      </c>
      <c r="BS97" s="6">
        <f t="shared" ca="1" si="45"/>
        <v>8.5000000000000006E-3</v>
      </c>
      <c r="BT97" s="6">
        <f t="shared" ca="1" si="45"/>
        <v>8.5000000000000006E-3</v>
      </c>
      <c r="BU97" s="6">
        <f t="shared" ca="1" si="45"/>
        <v>8.5000000000000006E-3</v>
      </c>
      <c r="BV97" s="6">
        <f t="shared" ca="1" si="45"/>
        <v>8.5000000000000006E-3</v>
      </c>
      <c r="BW97" s="6">
        <f t="shared" ca="1" si="45"/>
        <v>8.5000000000000006E-3</v>
      </c>
      <c r="BX97" s="6">
        <f t="shared" ca="1" si="45"/>
        <v>8.5000000000000006E-3</v>
      </c>
      <c r="BY97" s="31">
        <f t="shared" ca="1" si="46"/>
        <v>2199.6999999999998</v>
      </c>
      <c r="BZ97" s="31">
        <f t="shared" ca="1" si="46"/>
        <v>0</v>
      </c>
      <c r="CA97" s="31">
        <f t="shared" ca="1" si="46"/>
        <v>0</v>
      </c>
      <c r="CB97" s="31">
        <f t="shared" ca="1" si="46"/>
        <v>0</v>
      </c>
      <c r="CC97" s="31">
        <f t="shared" ca="1" si="46"/>
        <v>242.91</v>
      </c>
      <c r="CD97" s="31">
        <f t="shared" ca="1" si="46"/>
        <v>0</v>
      </c>
      <c r="CE97" s="31">
        <f t="shared" ca="1" si="46"/>
        <v>0</v>
      </c>
      <c r="CF97" s="31">
        <f t="shared" ca="1" si="46"/>
        <v>0</v>
      </c>
      <c r="CG97" s="31">
        <f t="shared" ca="1" si="46"/>
        <v>942.94</v>
      </c>
      <c r="CH97" s="31">
        <f t="shared" ca="1" si="46"/>
        <v>2330.81</v>
      </c>
      <c r="CI97" s="31">
        <f t="shared" ca="1" si="46"/>
        <v>318.14</v>
      </c>
      <c r="CJ97" s="31">
        <f t="shared" ca="1" si="46"/>
        <v>812.47</v>
      </c>
      <c r="CK97" s="32">
        <f t="shared" ca="1" si="28"/>
        <v>414.06</v>
      </c>
      <c r="CL97" s="32">
        <f t="shared" ca="1" si="28"/>
        <v>0</v>
      </c>
      <c r="CM97" s="32">
        <f t="shared" ca="1" si="28"/>
        <v>0</v>
      </c>
      <c r="CN97" s="32">
        <f t="shared" ca="1" si="28"/>
        <v>0</v>
      </c>
      <c r="CO97" s="32">
        <f t="shared" ca="1" si="28"/>
        <v>45.72</v>
      </c>
      <c r="CP97" s="32">
        <f t="shared" ca="1" si="28"/>
        <v>0</v>
      </c>
      <c r="CQ97" s="32">
        <f t="shared" ca="1" si="43"/>
        <v>0</v>
      </c>
      <c r="CR97" s="32">
        <f t="shared" ca="1" si="43"/>
        <v>0</v>
      </c>
      <c r="CS97" s="32">
        <f t="shared" ca="1" si="43"/>
        <v>177.49</v>
      </c>
      <c r="CT97" s="32">
        <f t="shared" ca="1" si="43"/>
        <v>438.74</v>
      </c>
      <c r="CU97" s="32">
        <f t="shared" ca="1" si="43"/>
        <v>59.88</v>
      </c>
      <c r="CV97" s="32">
        <f t="shared" ca="1" si="43"/>
        <v>152.94</v>
      </c>
      <c r="CW97" s="31">
        <f t="shared" ca="1" si="50"/>
        <v>77.639999999999887</v>
      </c>
      <c r="CX97" s="31">
        <f t="shared" ca="1" si="50"/>
        <v>0</v>
      </c>
      <c r="CY97" s="31">
        <f t="shared" ca="1" si="50"/>
        <v>0</v>
      </c>
      <c r="CZ97" s="31">
        <f t="shared" ca="1" si="50"/>
        <v>0</v>
      </c>
      <c r="DA97" s="31">
        <f t="shared" ca="1" si="50"/>
        <v>-168.61</v>
      </c>
      <c r="DB97" s="31">
        <f t="shared" ca="1" si="50"/>
        <v>0</v>
      </c>
      <c r="DC97" s="31">
        <f t="shared" ca="1" si="44"/>
        <v>0</v>
      </c>
      <c r="DD97" s="31">
        <f t="shared" ca="1" si="44"/>
        <v>0</v>
      </c>
      <c r="DE97" s="31">
        <f t="shared" ca="1" si="44"/>
        <v>-88.749999999999915</v>
      </c>
      <c r="DF97" s="31">
        <f t="shared" ca="1" si="44"/>
        <v>795.22000000000037</v>
      </c>
      <c r="DG97" s="31">
        <f t="shared" ca="1" si="44"/>
        <v>108.53999999999999</v>
      </c>
      <c r="DH97" s="31">
        <f t="shared" ca="1" si="44"/>
        <v>277.19000000000005</v>
      </c>
      <c r="DI97" s="32">
        <f t="shared" ca="1" si="37"/>
        <v>3.88</v>
      </c>
      <c r="DJ97" s="32">
        <f t="shared" ca="1" si="37"/>
        <v>0</v>
      </c>
      <c r="DK97" s="32">
        <f t="shared" ca="1" si="37"/>
        <v>0</v>
      </c>
      <c r="DL97" s="32">
        <f t="shared" ca="1" si="37"/>
        <v>0</v>
      </c>
      <c r="DM97" s="32">
        <f t="shared" ca="1" si="37"/>
        <v>-8.43</v>
      </c>
      <c r="DN97" s="32">
        <f t="shared" ca="1" si="37"/>
        <v>0</v>
      </c>
      <c r="DO97" s="32">
        <f t="shared" ca="1" si="47"/>
        <v>0</v>
      </c>
      <c r="DP97" s="32">
        <f t="shared" ca="1" si="47"/>
        <v>0</v>
      </c>
      <c r="DQ97" s="32">
        <f t="shared" ca="1" si="47"/>
        <v>-4.4400000000000004</v>
      </c>
      <c r="DR97" s="32">
        <f t="shared" ca="1" si="47"/>
        <v>39.76</v>
      </c>
      <c r="DS97" s="32">
        <f t="shared" ca="1" si="47"/>
        <v>5.43</v>
      </c>
      <c r="DT97" s="32">
        <f t="shared" ca="1" si="47"/>
        <v>13.86</v>
      </c>
      <c r="DU97" s="31">
        <f t="shared" ca="1" si="38"/>
        <v>21.14</v>
      </c>
      <c r="DV97" s="31">
        <f t="shared" ca="1" si="38"/>
        <v>0</v>
      </c>
      <c r="DW97" s="31">
        <f t="shared" ca="1" si="38"/>
        <v>0</v>
      </c>
      <c r="DX97" s="31">
        <f t="shared" ca="1" si="38"/>
        <v>0</v>
      </c>
      <c r="DY97" s="31">
        <f t="shared" ca="1" si="38"/>
        <v>-44.39</v>
      </c>
      <c r="DZ97" s="31">
        <f t="shared" ca="1" si="38"/>
        <v>0</v>
      </c>
      <c r="EA97" s="31">
        <f t="shared" ca="1" si="48"/>
        <v>0</v>
      </c>
      <c r="EB97" s="31">
        <f t="shared" ca="1" si="48"/>
        <v>0</v>
      </c>
      <c r="EC97" s="31">
        <f t="shared" ca="1" si="48"/>
        <v>-22.54</v>
      </c>
      <c r="ED97" s="31">
        <f t="shared" ca="1" si="48"/>
        <v>200.19</v>
      </c>
      <c r="EE97" s="31">
        <f t="shared" ca="1" si="48"/>
        <v>27.07</v>
      </c>
      <c r="EF97" s="31">
        <f t="shared" ca="1" si="48"/>
        <v>68.510000000000005</v>
      </c>
      <c r="EG97" s="32">
        <f t="shared" ca="1" si="39"/>
        <v>102.65999999999988</v>
      </c>
      <c r="EH97" s="32">
        <f t="shared" ca="1" si="39"/>
        <v>0</v>
      </c>
      <c r="EI97" s="32">
        <f t="shared" ca="1" si="39"/>
        <v>0</v>
      </c>
      <c r="EJ97" s="32">
        <f t="shared" ca="1" si="39"/>
        <v>0</v>
      </c>
      <c r="EK97" s="32">
        <f t="shared" ca="1" si="39"/>
        <v>-221.43</v>
      </c>
      <c r="EL97" s="32">
        <f t="shared" ca="1" si="39"/>
        <v>0</v>
      </c>
      <c r="EM97" s="32">
        <f t="shared" ca="1" si="49"/>
        <v>0</v>
      </c>
      <c r="EN97" s="32">
        <f t="shared" ca="1" si="49"/>
        <v>0</v>
      </c>
      <c r="EO97" s="32">
        <f t="shared" ca="1" si="49"/>
        <v>-115.7299999999999</v>
      </c>
      <c r="EP97" s="32">
        <f t="shared" ca="1" si="49"/>
        <v>1035.1700000000003</v>
      </c>
      <c r="EQ97" s="32">
        <f t="shared" ca="1" si="49"/>
        <v>141.04</v>
      </c>
      <c r="ER97" s="32">
        <f t="shared" ca="1" si="49"/>
        <v>359.56000000000006</v>
      </c>
    </row>
    <row r="98" spans="1:148" x14ac:dyDescent="0.25">
      <c r="A98" t="s">
        <v>457</v>
      </c>
      <c r="B98" s="1" t="s">
        <v>346</v>
      </c>
      <c r="C98" t="str">
        <f t="shared" ca="1" si="40"/>
        <v>SPCEXP</v>
      </c>
      <c r="D98" t="str">
        <f t="shared" ca="1" si="41"/>
        <v>Alberta-Saskatchewan Intertie - Export</v>
      </c>
      <c r="E98" s="51">
        <v>34.5</v>
      </c>
      <c r="Q98" s="32">
        <v>928.91</v>
      </c>
      <c r="R98" s="32"/>
      <c r="S98" s="32"/>
      <c r="T98" s="32"/>
      <c r="U98" s="32"/>
      <c r="V98" s="32"/>
      <c r="W98" s="32"/>
      <c r="X98" s="32"/>
      <c r="Y98" s="32"/>
      <c r="Z98" s="32"/>
      <c r="AA98" s="32"/>
      <c r="AB98" s="32"/>
      <c r="AC98" s="2">
        <v>2.2999999999999998</v>
      </c>
      <c r="AO98" s="33">
        <v>21.36</v>
      </c>
      <c r="AP98" s="33"/>
      <c r="AQ98" s="33"/>
      <c r="AR98" s="33"/>
      <c r="AS98" s="33"/>
      <c r="AT98" s="33"/>
      <c r="AU98" s="33"/>
      <c r="AV98" s="33"/>
      <c r="AW98" s="33"/>
      <c r="AX98" s="33"/>
      <c r="AY98" s="33"/>
      <c r="AZ98" s="33"/>
      <c r="BA98" s="31">
        <f t="shared" si="27"/>
        <v>-0.37</v>
      </c>
      <c r="BB98" s="31">
        <f t="shared" si="27"/>
        <v>0</v>
      </c>
      <c r="BC98" s="31">
        <f t="shared" si="27"/>
        <v>0</v>
      </c>
      <c r="BD98" s="31">
        <f t="shared" si="27"/>
        <v>0</v>
      </c>
      <c r="BE98" s="31">
        <f t="shared" si="27"/>
        <v>0</v>
      </c>
      <c r="BF98" s="31">
        <f t="shared" si="27"/>
        <v>0</v>
      </c>
      <c r="BG98" s="31">
        <f t="shared" si="42"/>
        <v>0</v>
      </c>
      <c r="BH98" s="31">
        <f t="shared" si="42"/>
        <v>0</v>
      </c>
      <c r="BI98" s="31">
        <f t="shared" si="42"/>
        <v>0</v>
      </c>
      <c r="BJ98" s="31">
        <f t="shared" si="42"/>
        <v>0</v>
      </c>
      <c r="BK98" s="31">
        <f t="shared" si="42"/>
        <v>0</v>
      </c>
      <c r="BL98" s="31">
        <f t="shared" si="42"/>
        <v>0</v>
      </c>
      <c r="BM98" s="6">
        <f t="shared" ca="1" si="45"/>
        <v>2.29E-2</v>
      </c>
      <c r="BN98" s="6">
        <f t="shared" ca="1" si="45"/>
        <v>2.29E-2</v>
      </c>
      <c r="BO98" s="6">
        <f t="shared" ca="1" si="45"/>
        <v>2.29E-2</v>
      </c>
      <c r="BP98" s="6">
        <f t="shared" ca="1" si="45"/>
        <v>2.29E-2</v>
      </c>
      <c r="BQ98" s="6">
        <f t="shared" ca="1" si="45"/>
        <v>2.29E-2</v>
      </c>
      <c r="BR98" s="6">
        <f t="shared" ca="1" si="45"/>
        <v>2.29E-2</v>
      </c>
      <c r="BS98" s="6">
        <f t="shared" ca="1" si="45"/>
        <v>2.29E-2</v>
      </c>
      <c r="BT98" s="6">
        <f t="shared" ca="1" si="45"/>
        <v>2.29E-2</v>
      </c>
      <c r="BU98" s="6">
        <f t="shared" ca="1" si="45"/>
        <v>2.29E-2</v>
      </c>
      <c r="BV98" s="6">
        <f t="shared" ca="1" si="45"/>
        <v>2.29E-2</v>
      </c>
      <c r="BW98" s="6">
        <f t="shared" ca="1" si="45"/>
        <v>2.29E-2</v>
      </c>
      <c r="BX98" s="6">
        <f t="shared" ca="1" si="45"/>
        <v>2.29E-2</v>
      </c>
      <c r="BY98" s="31">
        <f t="shared" ca="1" si="46"/>
        <v>21.27</v>
      </c>
      <c r="BZ98" s="31">
        <f t="shared" ca="1" si="46"/>
        <v>0</v>
      </c>
      <c r="CA98" s="31">
        <f t="shared" ca="1" si="46"/>
        <v>0</v>
      </c>
      <c r="CB98" s="31">
        <f t="shared" ca="1" si="46"/>
        <v>0</v>
      </c>
      <c r="CC98" s="31">
        <f t="shared" ca="1" si="46"/>
        <v>0</v>
      </c>
      <c r="CD98" s="31">
        <f t="shared" ca="1" si="46"/>
        <v>0</v>
      </c>
      <c r="CE98" s="31">
        <f t="shared" ca="1" si="46"/>
        <v>0</v>
      </c>
      <c r="CF98" s="31">
        <f t="shared" ca="1" si="46"/>
        <v>0</v>
      </c>
      <c r="CG98" s="31">
        <f t="shared" ca="1" si="46"/>
        <v>0</v>
      </c>
      <c r="CH98" s="31">
        <f t="shared" ca="1" si="46"/>
        <v>0</v>
      </c>
      <c r="CI98" s="31">
        <f t="shared" ca="1" si="46"/>
        <v>0</v>
      </c>
      <c r="CJ98" s="31">
        <f t="shared" ca="1" si="46"/>
        <v>0</v>
      </c>
      <c r="CK98" s="32">
        <f t="shared" ca="1" si="28"/>
        <v>1.49</v>
      </c>
      <c r="CL98" s="32">
        <f t="shared" ca="1" si="28"/>
        <v>0</v>
      </c>
      <c r="CM98" s="32">
        <f t="shared" ca="1" si="28"/>
        <v>0</v>
      </c>
      <c r="CN98" s="32">
        <f t="shared" ca="1" si="28"/>
        <v>0</v>
      </c>
      <c r="CO98" s="32">
        <f t="shared" ca="1" si="28"/>
        <v>0</v>
      </c>
      <c r="CP98" s="32">
        <f t="shared" ca="1" si="28"/>
        <v>0</v>
      </c>
      <c r="CQ98" s="32">
        <f t="shared" ca="1" si="43"/>
        <v>0</v>
      </c>
      <c r="CR98" s="32">
        <f t="shared" ca="1" si="43"/>
        <v>0</v>
      </c>
      <c r="CS98" s="32">
        <f t="shared" ca="1" si="43"/>
        <v>0</v>
      </c>
      <c r="CT98" s="32">
        <f t="shared" ca="1" si="43"/>
        <v>0</v>
      </c>
      <c r="CU98" s="32">
        <f t="shared" ca="1" si="43"/>
        <v>0</v>
      </c>
      <c r="CV98" s="32">
        <f t="shared" ca="1" si="43"/>
        <v>0</v>
      </c>
      <c r="CW98" s="31">
        <f t="shared" ca="1" si="50"/>
        <v>1.7699999999999987</v>
      </c>
      <c r="CX98" s="31">
        <f t="shared" ca="1" si="50"/>
        <v>0</v>
      </c>
      <c r="CY98" s="31">
        <f t="shared" ca="1" si="50"/>
        <v>0</v>
      </c>
      <c r="CZ98" s="31">
        <f t="shared" ca="1" si="50"/>
        <v>0</v>
      </c>
      <c r="DA98" s="31">
        <f t="shared" ca="1" si="50"/>
        <v>0</v>
      </c>
      <c r="DB98" s="31">
        <f t="shared" ca="1" si="50"/>
        <v>0</v>
      </c>
      <c r="DC98" s="31">
        <f t="shared" ca="1" si="44"/>
        <v>0</v>
      </c>
      <c r="DD98" s="31">
        <f t="shared" ca="1" si="44"/>
        <v>0</v>
      </c>
      <c r="DE98" s="31">
        <f t="shared" ca="1" si="44"/>
        <v>0</v>
      </c>
      <c r="DF98" s="31">
        <f t="shared" ca="1" si="44"/>
        <v>0</v>
      </c>
      <c r="DG98" s="31">
        <f t="shared" ca="1" si="44"/>
        <v>0</v>
      </c>
      <c r="DH98" s="31">
        <f t="shared" ca="1" si="44"/>
        <v>0</v>
      </c>
      <c r="DI98" s="32">
        <f t="shared" ca="1" si="37"/>
        <v>0.09</v>
      </c>
      <c r="DJ98" s="32">
        <f t="shared" ca="1" si="37"/>
        <v>0</v>
      </c>
      <c r="DK98" s="32">
        <f t="shared" ca="1" si="37"/>
        <v>0</v>
      </c>
      <c r="DL98" s="32">
        <f t="shared" ca="1" si="37"/>
        <v>0</v>
      </c>
      <c r="DM98" s="32">
        <f t="shared" ca="1" si="37"/>
        <v>0</v>
      </c>
      <c r="DN98" s="32">
        <f t="shared" ca="1" si="37"/>
        <v>0</v>
      </c>
      <c r="DO98" s="32">
        <f t="shared" ca="1" si="47"/>
        <v>0</v>
      </c>
      <c r="DP98" s="32">
        <f t="shared" ca="1" si="47"/>
        <v>0</v>
      </c>
      <c r="DQ98" s="32">
        <f t="shared" ca="1" si="47"/>
        <v>0</v>
      </c>
      <c r="DR98" s="32">
        <f t="shared" ca="1" si="47"/>
        <v>0</v>
      </c>
      <c r="DS98" s="32">
        <f t="shared" ca="1" si="47"/>
        <v>0</v>
      </c>
      <c r="DT98" s="32">
        <f t="shared" ca="1" si="47"/>
        <v>0</v>
      </c>
      <c r="DU98" s="31">
        <f t="shared" ca="1" si="38"/>
        <v>0.48</v>
      </c>
      <c r="DV98" s="31">
        <f t="shared" ca="1" si="38"/>
        <v>0</v>
      </c>
      <c r="DW98" s="31">
        <f t="shared" ca="1" si="38"/>
        <v>0</v>
      </c>
      <c r="DX98" s="31">
        <f t="shared" ca="1" si="38"/>
        <v>0</v>
      </c>
      <c r="DY98" s="31">
        <f t="shared" ca="1" si="38"/>
        <v>0</v>
      </c>
      <c r="DZ98" s="31">
        <f t="shared" ca="1" si="38"/>
        <v>0</v>
      </c>
      <c r="EA98" s="31">
        <f t="shared" ca="1" si="48"/>
        <v>0</v>
      </c>
      <c r="EB98" s="31">
        <f t="shared" ca="1" si="48"/>
        <v>0</v>
      </c>
      <c r="EC98" s="31">
        <f t="shared" ca="1" si="48"/>
        <v>0</v>
      </c>
      <c r="ED98" s="31">
        <f t="shared" ca="1" si="48"/>
        <v>0</v>
      </c>
      <c r="EE98" s="31">
        <f t="shared" ca="1" si="48"/>
        <v>0</v>
      </c>
      <c r="EF98" s="31">
        <f t="shared" ca="1" si="48"/>
        <v>0</v>
      </c>
      <c r="EG98" s="32">
        <f t="shared" ca="1" si="39"/>
        <v>2.339999999999999</v>
      </c>
      <c r="EH98" s="32">
        <f t="shared" ca="1" si="39"/>
        <v>0</v>
      </c>
      <c r="EI98" s="32">
        <f t="shared" ca="1" si="39"/>
        <v>0</v>
      </c>
      <c r="EJ98" s="32">
        <f t="shared" ca="1" si="39"/>
        <v>0</v>
      </c>
      <c r="EK98" s="32">
        <f t="shared" ca="1" si="39"/>
        <v>0</v>
      </c>
      <c r="EL98" s="32">
        <f t="shared" ca="1" si="39"/>
        <v>0</v>
      </c>
      <c r="EM98" s="32">
        <f t="shared" ca="1" si="49"/>
        <v>0</v>
      </c>
      <c r="EN98" s="32">
        <f t="shared" ca="1" si="49"/>
        <v>0</v>
      </c>
      <c r="EO98" s="32">
        <f t="shared" ca="1" si="49"/>
        <v>0</v>
      </c>
      <c r="EP98" s="32">
        <f t="shared" ca="1" si="49"/>
        <v>0</v>
      </c>
      <c r="EQ98" s="32">
        <f t="shared" ca="1" si="49"/>
        <v>0</v>
      </c>
      <c r="ER98" s="32">
        <f t="shared" ca="1" si="49"/>
        <v>0</v>
      </c>
    </row>
    <row r="99" spans="1:148" x14ac:dyDescent="0.25">
      <c r="A99" t="s">
        <v>457</v>
      </c>
      <c r="B99" s="1" t="s">
        <v>108</v>
      </c>
      <c r="C99" t="str">
        <f t="shared" ca="1" si="40"/>
        <v>BCHIMP</v>
      </c>
      <c r="D99" t="str">
        <f t="shared" ca="1" si="41"/>
        <v>Alberta-BC Intertie - Import</v>
      </c>
      <c r="E99" s="51">
        <v>218120</v>
      </c>
      <c r="F99" s="51">
        <v>230842</v>
      </c>
      <c r="G99" s="51">
        <v>255160</v>
      </c>
      <c r="H99" s="51">
        <v>236517</v>
      </c>
      <c r="I99" s="51">
        <v>194552</v>
      </c>
      <c r="J99" s="51">
        <v>177998</v>
      </c>
      <c r="K99" s="51">
        <v>209779</v>
      </c>
      <c r="L99" s="51">
        <v>208969</v>
      </c>
      <c r="M99" s="51">
        <v>152372</v>
      </c>
      <c r="N99" s="51">
        <v>122607</v>
      </c>
      <c r="O99" s="51">
        <v>156632</v>
      </c>
      <c r="P99" s="51">
        <v>129407</v>
      </c>
      <c r="Q99" s="32">
        <v>18726401.260000002</v>
      </c>
      <c r="R99" s="32">
        <v>27174096.859999999</v>
      </c>
      <c r="S99" s="32">
        <v>11288682.33</v>
      </c>
      <c r="T99" s="32">
        <v>12307428.82</v>
      </c>
      <c r="U99" s="32">
        <v>6564696.3799999999</v>
      </c>
      <c r="V99" s="32">
        <v>10690631.07</v>
      </c>
      <c r="W99" s="32">
        <v>12261173.92</v>
      </c>
      <c r="X99" s="32">
        <v>27214505.77</v>
      </c>
      <c r="Y99" s="32">
        <v>18591936.440000001</v>
      </c>
      <c r="Z99" s="32">
        <v>12272417.74</v>
      </c>
      <c r="AA99" s="32">
        <v>20333990.280000001</v>
      </c>
      <c r="AB99" s="32">
        <v>8566778.6500000004</v>
      </c>
      <c r="AC99" s="2">
        <v>0.53</v>
      </c>
      <c r="AD99" s="2">
        <v>0.53</v>
      </c>
      <c r="AE99" s="2">
        <v>0.53</v>
      </c>
      <c r="AF99" s="2">
        <v>0.53</v>
      </c>
      <c r="AG99" s="2">
        <v>0.53</v>
      </c>
      <c r="AH99" s="2">
        <v>0.53</v>
      </c>
      <c r="AI99" s="2">
        <v>1.92</v>
      </c>
      <c r="AJ99" s="2">
        <v>1.92</v>
      </c>
      <c r="AK99" s="2">
        <v>1.92</v>
      </c>
      <c r="AL99" s="2">
        <v>1.92</v>
      </c>
      <c r="AM99" s="2">
        <v>1.92</v>
      </c>
      <c r="AN99" s="2">
        <v>1.92</v>
      </c>
      <c r="AO99" s="33">
        <v>99249.93</v>
      </c>
      <c r="AP99" s="33">
        <v>144022.71</v>
      </c>
      <c r="AQ99" s="33">
        <v>59830.02</v>
      </c>
      <c r="AR99" s="33">
        <v>65229.37</v>
      </c>
      <c r="AS99" s="33">
        <v>34792.89</v>
      </c>
      <c r="AT99" s="33">
        <v>56660.34</v>
      </c>
      <c r="AU99" s="33">
        <v>235414.54</v>
      </c>
      <c r="AV99" s="33">
        <v>522518.51</v>
      </c>
      <c r="AW99" s="33">
        <v>356965.18</v>
      </c>
      <c r="AX99" s="33">
        <v>235630.42</v>
      </c>
      <c r="AY99" s="33">
        <v>390412.61</v>
      </c>
      <c r="AZ99" s="33">
        <v>164482.15</v>
      </c>
      <c r="BA99" s="31">
        <f t="shared" si="27"/>
        <v>-7490.56</v>
      </c>
      <c r="BB99" s="31">
        <f t="shared" si="27"/>
        <v>-10869.64</v>
      </c>
      <c r="BC99" s="31">
        <f t="shared" si="27"/>
        <v>-4515.47</v>
      </c>
      <c r="BD99" s="31">
        <f t="shared" ref="BD99:BI145" si="51">ROUND(T99*BD$3,2)</f>
        <v>71383.09</v>
      </c>
      <c r="BE99" s="31">
        <f t="shared" si="51"/>
        <v>38075.24</v>
      </c>
      <c r="BF99" s="31">
        <f t="shared" si="51"/>
        <v>62005.66</v>
      </c>
      <c r="BG99" s="31">
        <f t="shared" si="42"/>
        <v>8582.82</v>
      </c>
      <c r="BH99" s="31">
        <f t="shared" si="42"/>
        <v>19050.150000000001</v>
      </c>
      <c r="BI99" s="31">
        <f t="shared" si="42"/>
        <v>13014.36</v>
      </c>
      <c r="BJ99" s="31">
        <f t="shared" si="42"/>
        <v>-36817.25</v>
      </c>
      <c r="BK99" s="31">
        <f t="shared" si="42"/>
        <v>-61001.97</v>
      </c>
      <c r="BL99" s="31">
        <f t="shared" si="42"/>
        <v>-25700.34</v>
      </c>
      <c r="BM99" s="6">
        <f t="shared" ca="1" si="45"/>
        <v>1.04E-2</v>
      </c>
      <c r="BN99" s="6">
        <f t="shared" ca="1" si="45"/>
        <v>1.04E-2</v>
      </c>
      <c r="BO99" s="6">
        <f t="shared" ca="1" si="45"/>
        <v>1.04E-2</v>
      </c>
      <c r="BP99" s="6">
        <f t="shared" ca="1" si="45"/>
        <v>1.04E-2</v>
      </c>
      <c r="BQ99" s="6">
        <f t="shared" ca="1" si="45"/>
        <v>1.04E-2</v>
      </c>
      <c r="BR99" s="6">
        <f t="shared" ca="1" si="45"/>
        <v>1.04E-2</v>
      </c>
      <c r="BS99" s="6">
        <f t="shared" ca="1" si="45"/>
        <v>1.04E-2</v>
      </c>
      <c r="BT99" s="6">
        <f t="shared" ca="1" si="45"/>
        <v>1.04E-2</v>
      </c>
      <c r="BU99" s="6">
        <f t="shared" ca="1" si="45"/>
        <v>1.04E-2</v>
      </c>
      <c r="BV99" s="6">
        <f t="shared" ca="1" si="45"/>
        <v>1.04E-2</v>
      </c>
      <c r="BW99" s="6">
        <f t="shared" ca="1" si="45"/>
        <v>1.04E-2</v>
      </c>
      <c r="BX99" s="6">
        <f t="shared" ca="1" si="45"/>
        <v>1.04E-2</v>
      </c>
      <c r="BY99" s="31">
        <f t="shared" ca="1" si="46"/>
        <v>194754.57</v>
      </c>
      <c r="BZ99" s="31">
        <f t="shared" ca="1" si="46"/>
        <v>282610.61</v>
      </c>
      <c r="CA99" s="31">
        <f t="shared" ca="1" si="46"/>
        <v>117402.3</v>
      </c>
      <c r="CB99" s="31">
        <f t="shared" ca="1" si="46"/>
        <v>127997.26</v>
      </c>
      <c r="CC99" s="31">
        <f t="shared" ca="1" si="46"/>
        <v>68272.84</v>
      </c>
      <c r="CD99" s="31">
        <f t="shared" ca="1" si="46"/>
        <v>111182.56</v>
      </c>
      <c r="CE99" s="31">
        <f t="shared" ca="1" si="46"/>
        <v>127516.21</v>
      </c>
      <c r="CF99" s="31">
        <f t="shared" ca="1" si="46"/>
        <v>283030.86</v>
      </c>
      <c r="CG99" s="31">
        <f t="shared" ca="1" si="46"/>
        <v>193356.14</v>
      </c>
      <c r="CH99" s="31">
        <f t="shared" ca="1" si="46"/>
        <v>127633.14</v>
      </c>
      <c r="CI99" s="31">
        <f t="shared" ca="1" si="46"/>
        <v>211473.5</v>
      </c>
      <c r="CJ99" s="31">
        <f t="shared" ca="1" si="46"/>
        <v>89094.5</v>
      </c>
      <c r="CK99" s="32">
        <f t="shared" ca="1" si="28"/>
        <v>29962.240000000002</v>
      </c>
      <c r="CL99" s="32">
        <f t="shared" ca="1" si="28"/>
        <v>43478.55</v>
      </c>
      <c r="CM99" s="32">
        <f t="shared" ca="1" si="28"/>
        <v>18061.89</v>
      </c>
      <c r="CN99" s="32">
        <f t="shared" ref="CN99:CS145" ca="1" si="52">ROUND(T99*$CV$3,2)</f>
        <v>19691.89</v>
      </c>
      <c r="CO99" s="32">
        <f t="shared" ca="1" si="52"/>
        <v>10503.51</v>
      </c>
      <c r="CP99" s="32">
        <f t="shared" ca="1" si="52"/>
        <v>17105.009999999998</v>
      </c>
      <c r="CQ99" s="32">
        <f t="shared" ca="1" si="43"/>
        <v>19617.88</v>
      </c>
      <c r="CR99" s="32">
        <f t="shared" ca="1" si="43"/>
        <v>43543.21</v>
      </c>
      <c r="CS99" s="32">
        <f t="shared" ca="1" si="43"/>
        <v>29747.1</v>
      </c>
      <c r="CT99" s="32">
        <f t="shared" ca="1" si="43"/>
        <v>19635.87</v>
      </c>
      <c r="CU99" s="32">
        <f t="shared" ca="1" si="43"/>
        <v>32534.38</v>
      </c>
      <c r="CV99" s="32">
        <f t="shared" ca="1" si="43"/>
        <v>13706.85</v>
      </c>
      <c r="CW99" s="31">
        <f t="shared" ca="1" si="50"/>
        <v>132957.44</v>
      </c>
      <c r="CX99" s="31">
        <f t="shared" ca="1" si="50"/>
        <v>192936.08999999997</v>
      </c>
      <c r="CY99" s="31">
        <f t="shared" ca="1" si="50"/>
        <v>80149.640000000014</v>
      </c>
      <c r="CZ99" s="31">
        <f t="shared" ca="1" si="50"/>
        <v>11076.690000000002</v>
      </c>
      <c r="DA99" s="31">
        <f t="shared" ca="1" si="50"/>
        <v>5908.2199999999939</v>
      </c>
      <c r="DB99" s="31">
        <f t="shared" ca="1" si="50"/>
        <v>9621.5699999999924</v>
      </c>
      <c r="DC99" s="31">
        <f t="shared" ca="1" si="44"/>
        <v>-96863.270000000019</v>
      </c>
      <c r="DD99" s="31">
        <f t="shared" ca="1" si="44"/>
        <v>-214994.59</v>
      </c>
      <c r="DE99" s="31">
        <f t="shared" ca="1" si="44"/>
        <v>-146876.29999999999</v>
      </c>
      <c r="DF99" s="31">
        <f t="shared" ca="1" si="44"/>
        <v>-51544.160000000003</v>
      </c>
      <c r="DG99" s="31">
        <f t="shared" ca="1" si="44"/>
        <v>-85402.75999999998</v>
      </c>
      <c r="DH99" s="31">
        <f t="shared" ca="1" si="44"/>
        <v>-35980.459999999992</v>
      </c>
      <c r="DI99" s="32">
        <f t="shared" ca="1" si="37"/>
        <v>6647.87</v>
      </c>
      <c r="DJ99" s="32">
        <f t="shared" ca="1" si="37"/>
        <v>9646.7999999999993</v>
      </c>
      <c r="DK99" s="32">
        <f t="shared" ca="1" si="37"/>
        <v>4007.48</v>
      </c>
      <c r="DL99" s="32">
        <f t="shared" ca="1" si="37"/>
        <v>553.83000000000004</v>
      </c>
      <c r="DM99" s="32">
        <f t="shared" ca="1" si="37"/>
        <v>295.41000000000003</v>
      </c>
      <c r="DN99" s="32">
        <f t="shared" ca="1" si="37"/>
        <v>481.08</v>
      </c>
      <c r="DO99" s="32">
        <f t="shared" ca="1" si="47"/>
        <v>-4843.16</v>
      </c>
      <c r="DP99" s="32">
        <f t="shared" ca="1" si="47"/>
        <v>-10749.73</v>
      </c>
      <c r="DQ99" s="32">
        <f t="shared" ca="1" si="47"/>
        <v>-7343.82</v>
      </c>
      <c r="DR99" s="32">
        <f t="shared" ca="1" si="47"/>
        <v>-2577.21</v>
      </c>
      <c r="DS99" s="32">
        <f t="shared" ca="1" si="47"/>
        <v>-4270.1400000000003</v>
      </c>
      <c r="DT99" s="32">
        <f t="shared" ca="1" si="47"/>
        <v>-1799.02</v>
      </c>
      <c r="DU99" s="31">
        <f t="shared" ca="1" si="38"/>
        <v>36205.26</v>
      </c>
      <c r="DV99" s="31">
        <f t="shared" ca="1" si="38"/>
        <v>52087.26</v>
      </c>
      <c r="DW99" s="31">
        <f t="shared" ca="1" si="38"/>
        <v>21469.040000000001</v>
      </c>
      <c r="DX99" s="31">
        <f t="shared" ca="1" si="38"/>
        <v>2941.15</v>
      </c>
      <c r="DY99" s="31">
        <f t="shared" ca="1" si="38"/>
        <v>1555.43</v>
      </c>
      <c r="DZ99" s="31">
        <f t="shared" ca="1" si="38"/>
        <v>2510.56</v>
      </c>
      <c r="EA99" s="31">
        <f t="shared" ca="1" si="48"/>
        <v>-25055.64</v>
      </c>
      <c r="EB99" s="31">
        <f t="shared" ca="1" si="48"/>
        <v>-55110.55</v>
      </c>
      <c r="EC99" s="31">
        <f t="shared" ca="1" si="48"/>
        <v>-37306.43</v>
      </c>
      <c r="ED99" s="31">
        <f t="shared" ca="1" si="48"/>
        <v>-12975.66</v>
      </c>
      <c r="EE99" s="31">
        <f t="shared" ca="1" si="48"/>
        <v>-21299.71</v>
      </c>
      <c r="EF99" s="31">
        <f t="shared" ca="1" si="48"/>
        <v>-8892.31</v>
      </c>
      <c r="EG99" s="32">
        <f t="shared" ca="1" si="39"/>
        <v>175810.57</v>
      </c>
      <c r="EH99" s="32">
        <f t="shared" ca="1" si="39"/>
        <v>254670.14999999997</v>
      </c>
      <c r="EI99" s="32">
        <f t="shared" ca="1" si="39"/>
        <v>105626.16</v>
      </c>
      <c r="EJ99" s="32">
        <f t="shared" ca="1" si="39"/>
        <v>14571.670000000002</v>
      </c>
      <c r="EK99" s="32">
        <f t="shared" ca="1" si="39"/>
        <v>7759.059999999994</v>
      </c>
      <c r="EL99" s="32">
        <f t="shared" ca="1" si="39"/>
        <v>12613.209999999992</v>
      </c>
      <c r="EM99" s="32">
        <f t="shared" ca="1" si="49"/>
        <v>-126762.07000000002</v>
      </c>
      <c r="EN99" s="32">
        <f t="shared" ca="1" si="49"/>
        <v>-280854.87</v>
      </c>
      <c r="EO99" s="32">
        <f t="shared" ca="1" si="49"/>
        <v>-191526.55</v>
      </c>
      <c r="EP99" s="32">
        <f t="shared" ca="1" si="49"/>
        <v>-67097.03</v>
      </c>
      <c r="EQ99" s="32">
        <f t="shared" ca="1" si="49"/>
        <v>-110972.60999999999</v>
      </c>
      <c r="ER99" s="32">
        <f t="shared" ca="1" si="49"/>
        <v>-46671.789999999986</v>
      </c>
    </row>
    <row r="100" spans="1:148" x14ac:dyDescent="0.25">
      <c r="A100" t="s">
        <v>457</v>
      </c>
      <c r="B100" s="1" t="s">
        <v>401</v>
      </c>
      <c r="C100" t="str">
        <f t="shared" ca="1" si="40"/>
        <v>SPCIMP</v>
      </c>
      <c r="D100" t="str">
        <f t="shared" ca="1" si="41"/>
        <v>Alberta-Saskatchewan Intertie - Import</v>
      </c>
      <c r="E100" s="51">
        <v>15665</v>
      </c>
      <c r="F100" s="51">
        <v>17244</v>
      </c>
      <c r="G100" s="51">
        <v>29106</v>
      </c>
      <c r="H100" s="51">
        <v>25804</v>
      </c>
      <c r="I100" s="51">
        <v>18593</v>
      </c>
      <c r="J100" s="51">
        <v>5322</v>
      </c>
      <c r="K100" s="51">
        <v>13623</v>
      </c>
      <c r="L100" s="51">
        <v>4</v>
      </c>
      <c r="M100" s="51">
        <v>9408</v>
      </c>
      <c r="N100" s="51">
        <v>1316</v>
      </c>
      <c r="O100" s="51">
        <v>73</v>
      </c>
      <c r="P100" s="51">
        <v>192</v>
      </c>
      <c r="Q100" s="32">
        <v>1269256.77</v>
      </c>
      <c r="R100" s="32">
        <v>1515517.97</v>
      </c>
      <c r="S100" s="32">
        <v>1305214.3700000001</v>
      </c>
      <c r="T100" s="32">
        <v>1408938.03</v>
      </c>
      <c r="U100" s="32">
        <v>546093.19999999995</v>
      </c>
      <c r="V100" s="32">
        <v>822740.99</v>
      </c>
      <c r="W100" s="32">
        <v>962485.07</v>
      </c>
      <c r="X100" s="32">
        <v>137.16</v>
      </c>
      <c r="Y100" s="32">
        <v>531353.99</v>
      </c>
      <c r="Z100" s="32">
        <v>31637.69</v>
      </c>
      <c r="AA100" s="32">
        <v>1041.8900000000001</v>
      </c>
      <c r="AB100" s="32">
        <v>4383.1499999999996</v>
      </c>
      <c r="AC100" s="2">
        <v>3.41</v>
      </c>
      <c r="AD100" s="2">
        <v>3.41</v>
      </c>
      <c r="AE100" s="2">
        <v>3.41</v>
      </c>
      <c r="AF100" s="2">
        <v>3.41</v>
      </c>
      <c r="AG100" s="2">
        <v>3.41</v>
      </c>
      <c r="AH100" s="2">
        <v>3.41</v>
      </c>
      <c r="AI100" s="2">
        <v>5.17</v>
      </c>
      <c r="AJ100" s="2">
        <v>5.17</v>
      </c>
      <c r="AK100" s="2">
        <v>5.17</v>
      </c>
      <c r="AL100" s="2">
        <v>5.17</v>
      </c>
      <c r="AM100" s="2">
        <v>5.17</v>
      </c>
      <c r="AN100" s="2">
        <v>5.17</v>
      </c>
      <c r="AO100" s="33">
        <v>43281.66</v>
      </c>
      <c r="AP100" s="33">
        <v>51679.16</v>
      </c>
      <c r="AQ100" s="33">
        <v>44507.81</v>
      </c>
      <c r="AR100" s="33">
        <v>48044.79</v>
      </c>
      <c r="AS100" s="33">
        <v>18621.78</v>
      </c>
      <c r="AT100" s="33">
        <v>28055.47</v>
      </c>
      <c r="AU100" s="33">
        <v>49760.480000000003</v>
      </c>
      <c r="AV100" s="33">
        <v>7.09</v>
      </c>
      <c r="AW100" s="33">
        <v>27471</v>
      </c>
      <c r="AX100" s="33">
        <v>1635.67</v>
      </c>
      <c r="AY100" s="33">
        <v>53.87</v>
      </c>
      <c r="AZ100" s="33">
        <v>226.61</v>
      </c>
      <c r="BA100" s="31">
        <f t="shared" ref="BA100:BC145" si="53">ROUND(Q100*BA$3,2)</f>
        <v>-507.7</v>
      </c>
      <c r="BB100" s="31">
        <f t="shared" si="53"/>
        <v>-606.21</v>
      </c>
      <c r="BC100" s="31">
        <f t="shared" si="53"/>
        <v>-522.09</v>
      </c>
      <c r="BD100" s="31">
        <f t="shared" si="51"/>
        <v>8171.84</v>
      </c>
      <c r="BE100" s="31">
        <f t="shared" si="51"/>
        <v>3167.34</v>
      </c>
      <c r="BF100" s="31">
        <f t="shared" si="51"/>
        <v>4771.8999999999996</v>
      </c>
      <c r="BG100" s="31">
        <f t="shared" si="42"/>
        <v>673.74</v>
      </c>
      <c r="BH100" s="31">
        <f t="shared" si="42"/>
        <v>0.1</v>
      </c>
      <c r="BI100" s="31">
        <f t="shared" si="42"/>
        <v>371.95</v>
      </c>
      <c r="BJ100" s="31">
        <f t="shared" si="42"/>
        <v>-94.91</v>
      </c>
      <c r="BK100" s="31">
        <f t="shared" si="42"/>
        <v>-3.13</v>
      </c>
      <c r="BL100" s="31">
        <f t="shared" si="42"/>
        <v>-13.15</v>
      </c>
      <c r="BM100" s="6">
        <f t="shared" ca="1" si="45"/>
        <v>6.9900000000000004E-2</v>
      </c>
      <c r="BN100" s="6">
        <f t="shared" ca="1" si="45"/>
        <v>6.9900000000000004E-2</v>
      </c>
      <c r="BO100" s="6">
        <f t="shared" ca="1" si="45"/>
        <v>6.9900000000000004E-2</v>
      </c>
      <c r="BP100" s="6">
        <f t="shared" ca="1" si="45"/>
        <v>6.9900000000000004E-2</v>
      </c>
      <c r="BQ100" s="6">
        <f t="shared" ca="1" si="45"/>
        <v>6.9900000000000004E-2</v>
      </c>
      <c r="BR100" s="6">
        <f t="shared" ca="1" si="45"/>
        <v>6.9900000000000004E-2</v>
      </c>
      <c r="BS100" s="6">
        <f t="shared" ca="1" si="45"/>
        <v>6.9900000000000004E-2</v>
      </c>
      <c r="BT100" s="6">
        <f t="shared" ca="1" si="45"/>
        <v>6.9900000000000004E-2</v>
      </c>
      <c r="BU100" s="6">
        <f t="shared" ca="1" si="45"/>
        <v>6.9900000000000004E-2</v>
      </c>
      <c r="BV100" s="6">
        <f t="shared" ca="1" si="45"/>
        <v>6.9900000000000004E-2</v>
      </c>
      <c r="BW100" s="6">
        <f t="shared" ca="1" si="45"/>
        <v>6.9900000000000004E-2</v>
      </c>
      <c r="BX100" s="6">
        <f t="shared" ca="1" si="45"/>
        <v>6.9900000000000004E-2</v>
      </c>
      <c r="BY100" s="31">
        <f t="shared" ca="1" si="46"/>
        <v>88721.05</v>
      </c>
      <c r="BZ100" s="31">
        <f t="shared" ca="1" si="46"/>
        <v>105934.71</v>
      </c>
      <c r="CA100" s="31">
        <f t="shared" ca="1" si="46"/>
        <v>91234.48</v>
      </c>
      <c r="CB100" s="31">
        <f t="shared" ca="1" si="46"/>
        <v>98484.77</v>
      </c>
      <c r="CC100" s="31">
        <f t="shared" ca="1" si="46"/>
        <v>38171.910000000003</v>
      </c>
      <c r="CD100" s="31">
        <f t="shared" ca="1" si="46"/>
        <v>57509.599999999999</v>
      </c>
      <c r="CE100" s="31">
        <f t="shared" ca="1" si="46"/>
        <v>67277.710000000006</v>
      </c>
      <c r="CF100" s="31">
        <f t="shared" ca="1" si="46"/>
        <v>9.59</v>
      </c>
      <c r="CG100" s="31">
        <f t="shared" ca="1" si="46"/>
        <v>37141.64</v>
      </c>
      <c r="CH100" s="31">
        <f t="shared" ca="1" si="46"/>
        <v>2211.4699999999998</v>
      </c>
      <c r="CI100" s="31">
        <f t="shared" ca="1" si="46"/>
        <v>72.83</v>
      </c>
      <c r="CJ100" s="31">
        <f t="shared" ca="1" si="46"/>
        <v>306.38</v>
      </c>
      <c r="CK100" s="32">
        <f t="shared" ref="CK100:CM145" ca="1" si="54">ROUND(Q100*$CV$3,2)</f>
        <v>2030.81</v>
      </c>
      <c r="CL100" s="32">
        <f t="shared" ca="1" si="54"/>
        <v>2424.83</v>
      </c>
      <c r="CM100" s="32">
        <f t="shared" ca="1" si="54"/>
        <v>2088.34</v>
      </c>
      <c r="CN100" s="32">
        <f t="shared" ca="1" si="52"/>
        <v>2254.3000000000002</v>
      </c>
      <c r="CO100" s="32">
        <f t="shared" ca="1" si="52"/>
        <v>873.75</v>
      </c>
      <c r="CP100" s="32">
        <f t="shared" ca="1" si="52"/>
        <v>1316.39</v>
      </c>
      <c r="CQ100" s="32">
        <f t="shared" ca="1" si="43"/>
        <v>1539.98</v>
      </c>
      <c r="CR100" s="32">
        <f t="shared" ca="1" si="43"/>
        <v>0.22</v>
      </c>
      <c r="CS100" s="32">
        <f t="shared" ca="1" si="43"/>
        <v>850.17</v>
      </c>
      <c r="CT100" s="32">
        <f t="shared" ca="1" si="43"/>
        <v>50.62</v>
      </c>
      <c r="CU100" s="32">
        <f t="shared" ca="1" si="43"/>
        <v>1.67</v>
      </c>
      <c r="CV100" s="32">
        <f t="shared" ca="1" si="43"/>
        <v>7.01</v>
      </c>
      <c r="CW100" s="31">
        <f t="shared" ca="1" si="50"/>
        <v>47977.899999999994</v>
      </c>
      <c r="CX100" s="31">
        <f t="shared" ca="1" si="50"/>
        <v>57286.590000000004</v>
      </c>
      <c r="CY100" s="31">
        <f t="shared" ca="1" si="50"/>
        <v>49337.099999999991</v>
      </c>
      <c r="CZ100" s="31">
        <f t="shared" ca="1" si="50"/>
        <v>44522.44</v>
      </c>
      <c r="DA100" s="31">
        <f t="shared" ca="1" si="50"/>
        <v>17256.540000000005</v>
      </c>
      <c r="DB100" s="31">
        <f t="shared" ca="1" si="50"/>
        <v>25998.619999999995</v>
      </c>
      <c r="DC100" s="31">
        <f t="shared" ca="1" si="44"/>
        <v>18383.469999999998</v>
      </c>
      <c r="DD100" s="31">
        <f t="shared" ca="1" si="44"/>
        <v>2.6200000000000006</v>
      </c>
      <c r="DE100" s="31">
        <f t="shared" ca="1" si="44"/>
        <v>10148.859999999997</v>
      </c>
      <c r="DF100" s="31">
        <f t="shared" ca="1" si="44"/>
        <v>721.32999999999959</v>
      </c>
      <c r="DG100" s="31">
        <f t="shared" ca="1" si="44"/>
        <v>23.76</v>
      </c>
      <c r="DH100" s="31">
        <f t="shared" ca="1" si="44"/>
        <v>99.929999999999978</v>
      </c>
      <c r="DI100" s="32">
        <f t="shared" ca="1" si="37"/>
        <v>2398.9</v>
      </c>
      <c r="DJ100" s="32">
        <f t="shared" ca="1" si="37"/>
        <v>2864.33</v>
      </c>
      <c r="DK100" s="32">
        <f t="shared" ca="1" si="37"/>
        <v>2466.86</v>
      </c>
      <c r="DL100" s="32">
        <f t="shared" ca="1" si="37"/>
        <v>2226.12</v>
      </c>
      <c r="DM100" s="32">
        <f t="shared" ca="1" si="37"/>
        <v>862.83</v>
      </c>
      <c r="DN100" s="32">
        <f t="shared" ca="1" si="37"/>
        <v>1299.93</v>
      </c>
      <c r="DO100" s="32">
        <f t="shared" ca="1" si="47"/>
        <v>919.17</v>
      </c>
      <c r="DP100" s="32">
        <f t="shared" ca="1" si="47"/>
        <v>0.13</v>
      </c>
      <c r="DQ100" s="32">
        <f t="shared" ca="1" si="47"/>
        <v>507.44</v>
      </c>
      <c r="DR100" s="32">
        <f t="shared" ca="1" si="47"/>
        <v>36.07</v>
      </c>
      <c r="DS100" s="32">
        <f t="shared" ca="1" si="47"/>
        <v>1.19</v>
      </c>
      <c r="DT100" s="32">
        <f t="shared" ca="1" si="47"/>
        <v>5</v>
      </c>
      <c r="DU100" s="31">
        <f t="shared" ca="1" si="38"/>
        <v>13064.73</v>
      </c>
      <c r="DV100" s="31">
        <f t="shared" ca="1" si="38"/>
        <v>15465.75</v>
      </c>
      <c r="DW100" s="31">
        <f t="shared" ca="1" si="38"/>
        <v>13215.53</v>
      </c>
      <c r="DX100" s="31">
        <f t="shared" ca="1" si="38"/>
        <v>11821.88</v>
      </c>
      <c r="DY100" s="31">
        <f t="shared" ca="1" si="38"/>
        <v>4543.0600000000004</v>
      </c>
      <c r="DZ100" s="31">
        <f t="shared" ca="1" si="38"/>
        <v>6783.83</v>
      </c>
      <c r="EA100" s="31">
        <f t="shared" ca="1" si="48"/>
        <v>4755.26</v>
      </c>
      <c r="EB100" s="31">
        <f t="shared" ca="1" si="48"/>
        <v>0.67</v>
      </c>
      <c r="EC100" s="31">
        <f t="shared" ca="1" si="48"/>
        <v>2577.8000000000002</v>
      </c>
      <c r="ED100" s="31">
        <f t="shared" ca="1" si="48"/>
        <v>181.59</v>
      </c>
      <c r="EE100" s="31">
        <f t="shared" ca="1" si="48"/>
        <v>5.93</v>
      </c>
      <c r="EF100" s="31">
        <f t="shared" ca="1" si="48"/>
        <v>24.7</v>
      </c>
      <c r="EG100" s="32">
        <f t="shared" ca="1" si="39"/>
        <v>63441.53</v>
      </c>
      <c r="EH100" s="32">
        <f t="shared" ca="1" si="39"/>
        <v>75616.670000000013</v>
      </c>
      <c r="EI100" s="32">
        <f t="shared" ca="1" si="39"/>
        <v>65019.489999999991</v>
      </c>
      <c r="EJ100" s="32">
        <f t="shared" ca="1" si="39"/>
        <v>58570.44</v>
      </c>
      <c r="EK100" s="32">
        <f t="shared" ca="1" si="39"/>
        <v>22662.430000000008</v>
      </c>
      <c r="EL100" s="32">
        <f t="shared" ca="1" si="39"/>
        <v>34082.379999999997</v>
      </c>
      <c r="EM100" s="32">
        <f t="shared" ca="1" si="49"/>
        <v>24057.899999999994</v>
      </c>
      <c r="EN100" s="32">
        <f t="shared" ca="1" si="49"/>
        <v>3.4200000000000004</v>
      </c>
      <c r="EO100" s="32">
        <f t="shared" ca="1" si="49"/>
        <v>13234.099999999999</v>
      </c>
      <c r="EP100" s="32">
        <f t="shared" ca="1" si="49"/>
        <v>938.98999999999967</v>
      </c>
      <c r="EQ100" s="32">
        <f t="shared" ca="1" si="49"/>
        <v>30.880000000000003</v>
      </c>
      <c r="ER100" s="32">
        <f t="shared" ca="1" si="49"/>
        <v>129.62999999999997</v>
      </c>
    </row>
    <row r="101" spans="1:148" x14ac:dyDescent="0.25">
      <c r="A101" t="s">
        <v>474</v>
      </c>
      <c r="B101" s="1" t="s">
        <v>278</v>
      </c>
      <c r="C101" t="str">
        <f t="shared" ca="1" si="40"/>
        <v>RB1</v>
      </c>
      <c r="D101" t="str">
        <f t="shared" ca="1" si="41"/>
        <v>Rainbow #1</v>
      </c>
      <c r="E101" s="51">
        <v>0</v>
      </c>
      <c r="F101" s="51">
        <v>0</v>
      </c>
      <c r="G101" s="51">
        <v>0</v>
      </c>
      <c r="H101" s="51">
        <v>0</v>
      </c>
      <c r="I101" s="51">
        <v>0</v>
      </c>
      <c r="J101" s="51">
        <v>0</v>
      </c>
      <c r="K101" s="51">
        <v>0</v>
      </c>
      <c r="L101" s="51">
        <v>0</v>
      </c>
      <c r="M101" s="51">
        <v>0</v>
      </c>
      <c r="N101" s="51">
        <v>0</v>
      </c>
      <c r="O101" s="51">
        <v>0</v>
      </c>
      <c r="P101" s="51">
        <v>0</v>
      </c>
      <c r="Q101" s="32">
        <v>0</v>
      </c>
      <c r="R101" s="32">
        <v>0</v>
      </c>
      <c r="S101" s="32">
        <v>0</v>
      </c>
      <c r="T101" s="32">
        <v>0</v>
      </c>
      <c r="U101" s="32">
        <v>0</v>
      </c>
      <c r="V101" s="32">
        <v>0</v>
      </c>
      <c r="W101" s="32">
        <v>0</v>
      </c>
      <c r="X101" s="32">
        <v>0</v>
      </c>
      <c r="Y101" s="32">
        <v>0</v>
      </c>
      <c r="Z101" s="32">
        <v>0</v>
      </c>
      <c r="AA101" s="32">
        <v>0</v>
      </c>
      <c r="AB101" s="32">
        <v>0</v>
      </c>
      <c r="AC101" s="2">
        <v>0.85</v>
      </c>
      <c r="AD101" s="2">
        <v>0.85</v>
      </c>
      <c r="AE101" s="2">
        <v>0.85</v>
      </c>
      <c r="AF101" s="2">
        <v>0.85</v>
      </c>
      <c r="AG101" s="2">
        <v>0.85</v>
      </c>
      <c r="AH101" s="2">
        <v>0.85</v>
      </c>
      <c r="AI101" s="2">
        <v>2.46</v>
      </c>
      <c r="AJ101" s="2">
        <v>2.46</v>
      </c>
      <c r="AK101" s="2">
        <v>2.46</v>
      </c>
      <c r="AL101" s="2">
        <v>2.46</v>
      </c>
      <c r="AM101" s="2">
        <v>2.46</v>
      </c>
      <c r="AN101" s="2">
        <v>2.46</v>
      </c>
      <c r="AO101" s="33">
        <v>0</v>
      </c>
      <c r="AP101" s="33">
        <v>0</v>
      </c>
      <c r="AQ101" s="33">
        <v>0</v>
      </c>
      <c r="AR101" s="33">
        <v>0</v>
      </c>
      <c r="AS101" s="33">
        <v>0</v>
      </c>
      <c r="AT101" s="33">
        <v>0</v>
      </c>
      <c r="AU101" s="33">
        <v>0</v>
      </c>
      <c r="AV101" s="33">
        <v>0</v>
      </c>
      <c r="AW101" s="33">
        <v>0</v>
      </c>
      <c r="AX101" s="33">
        <v>0</v>
      </c>
      <c r="AY101" s="33">
        <v>0</v>
      </c>
      <c r="AZ101" s="33">
        <v>0</v>
      </c>
      <c r="BA101" s="31">
        <f t="shared" si="53"/>
        <v>0</v>
      </c>
      <c r="BB101" s="31">
        <f t="shared" si="53"/>
        <v>0</v>
      </c>
      <c r="BC101" s="31">
        <f t="shared" si="53"/>
        <v>0</v>
      </c>
      <c r="BD101" s="31">
        <f t="shared" si="51"/>
        <v>0</v>
      </c>
      <c r="BE101" s="31">
        <f t="shared" si="51"/>
        <v>0</v>
      </c>
      <c r="BF101" s="31">
        <f t="shared" si="51"/>
        <v>0</v>
      </c>
      <c r="BG101" s="31">
        <f t="shared" si="42"/>
        <v>0</v>
      </c>
      <c r="BH101" s="31">
        <f t="shared" si="42"/>
        <v>0</v>
      </c>
      <c r="BI101" s="31">
        <f t="shared" si="42"/>
        <v>0</v>
      </c>
      <c r="BJ101" s="31">
        <f t="shared" si="42"/>
        <v>0</v>
      </c>
      <c r="BK101" s="31">
        <f t="shared" si="42"/>
        <v>0</v>
      </c>
      <c r="BL101" s="31">
        <f t="shared" si="42"/>
        <v>0</v>
      </c>
      <c r="BM101" s="6">
        <f t="shared" ca="1" si="45"/>
        <v>4.9500000000000002E-2</v>
      </c>
      <c r="BN101" s="6">
        <f t="shared" ca="1" si="45"/>
        <v>4.9500000000000002E-2</v>
      </c>
      <c r="BO101" s="6">
        <f t="shared" ca="1" si="45"/>
        <v>4.9500000000000002E-2</v>
      </c>
      <c r="BP101" s="6">
        <f t="shared" ca="1" si="45"/>
        <v>4.9500000000000002E-2</v>
      </c>
      <c r="BQ101" s="6">
        <f t="shared" ca="1" si="45"/>
        <v>4.9500000000000002E-2</v>
      </c>
      <c r="BR101" s="6">
        <f t="shared" ca="1" si="45"/>
        <v>4.9500000000000002E-2</v>
      </c>
      <c r="BS101" s="6">
        <f t="shared" ca="1" si="45"/>
        <v>4.9500000000000002E-2</v>
      </c>
      <c r="BT101" s="6">
        <f t="shared" ca="1" si="45"/>
        <v>4.9500000000000002E-2</v>
      </c>
      <c r="BU101" s="6">
        <f t="shared" ca="1" si="45"/>
        <v>4.9500000000000002E-2</v>
      </c>
      <c r="BV101" s="6">
        <f t="shared" ca="1" si="45"/>
        <v>4.9500000000000002E-2</v>
      </c>
      <c r="BW101" s="6">
        <f t="shared" ca="1" si="45"/>
        <v>4.9500000000000002E-2</v>
      </c>
      <c r="BX101" s="6">
        <f t="shared" ca="1" si="45"/>
        <v>4.9500000000000002E-2</v>
      </c>
      <c r="BY101" s="31">
        <f t="shared" ca="1" si="46"/>
        <v>0</v>
      </c>
      <c r="BZ101" s="31">
        <f t="shared" ca="1" si="46"/>
        <v>0</v>
      </c>
      <c r="CA101" s="31">
        <f t="shared" ca="1" si="46"/>
        <v>0</v>
      </c>
      <c r="CB101" s="31">
        <f t="shared" ca="1" si="46"/>
        <v>0</v>
      </c>
      <c r="CC101" s="31">
        <f t="shared" ca="1" si="46"/>
        <v>0</v>
      </c>
      <c r="CD101" s="31">
        <f t="shared" ca="1" si="46"/>
        <v>0</v>
      </c>
      <c r="CE101" s="31">
        <f t="shared" ca="1" si="46"/>
        <v>0</v>
      </c>
      <c r="CF101" s="31">
        <f t="shared" ca="1" si="46"/>
        <v>0</v>
      </c>
      <c r="CG101" s="31">
        <f t="shared" ca="1" si="46"/>
        <v>0</v>
      </c>
      <c r="CH101" s="31">
        <f t="shared" ca="1" si="46"/>
        <v>0</v>
      </c>
      <c r="CI101" s="31">
        <f t="shared" ca="1" si="46"/>
        <v>0</v>
      </c>
      <c r="CJ101" s="31">
        <f t="shared" ca="1" si="46"/>
        <v>0</v>
      </c>
      <c r="CK101" s="32">
        <f t="shared" ca="1" si="54"/>
        <v>0</v>
      </c>
      <c r="CL101" s="32">
        <f t="shared" ca="1" si="54"/>
        <v>0</v>
      </c>
      <c r="CM101" s="32">
        <f t="shared" ca="1" si="54"/>
        <v>0</v>
      </c>
      <c r="CN101" s="32">
        <f t="shared" ca="1" si="52"/>
        <v>0</v>
      </c>
      <c r="CO101" s="32">
        <f t="shared" ca="1" si="52"/>
        <v>0</v>
      </c>
      <c r="CP101" s="32">
        <f t="shared" ca="1" si="52"/>
        <v>0</v>
      </c>
      <c r="CQ101" s="32">
        <f t="shared" ca="1" si="43"/>
        <v>0</v>
      </c>
      <c r="CR101" s="32">
        <f t="shared" ca="1" si="43"/>
        <v>0</v>
      </c>
      <c r="CS101" s="32">
        <f t="shared" ca="1" si="43"/>
        <v>0</v>
      </c>
      <c r="CT101" s="32">
        <f t="shared" ca="1" si="43"/>
        <v>0</v>
      </c>
      <c r="CU101" s="32">
        <f t="shared" ca="1" si="43"/>
        <v>0</v>
      </c>
      <c r="CV101" s="32">
        <f t="shared" ca="1" si="43"/>
        <v>0</v>
      </c>
      <c r="CW101" s="31">
        <f t="shared" ca="1" si="50"/>
        <v>0</v>
      </c>
      <c r="CX101" s="31">
        <f t="shared" ca="1" si="50"/>
        <v>0</v>
      </c>
      <c r="CY101" s="31">
        <f t="shared" ca="1" si="50"/>
        <v>0</v>
      </c>
      <c r="CZ101" s="31">
        <f t="shared" ca="1" si="50"/>
        <v>0</v>
      </c>
      <c r="DA101" s="31">
        <f t="shared" ca="1" si="50"/>
        <v>0</v>
      </c>
      <c r="DB101" s="31">
        <f t="shared" ca="1" si="50"/>
        <v>0</v>
      </c>
      <c r="DC101" s="31">
        <f t="shared" ca="1" si="44"/>
        <v>0</v>
      </c>
      <c r="DD101" s="31">
        <f t="shared" ca="1" si="44"/>
        <v>0</v>
      </c>
      <c r="DE101" s="31">
        <f t="shared" ca="1" si="44"/>
        <v>0</v>
      </c>
      <c r="DF101" s="31">
        <f t="shared" ca="1" si="44"/>
        <v>0</v>
      </c>
      <c r="DG101" s="31">
        <f t="shared" ca="1" si="44"/>
        <v>0</v>
      </c>
      <c r="DH101" s="31">
        <f t="shared" ca="1" si="44"/>
        <v>0</v>
      </c>
      <c r="DI101" s="32">
        <f t="shared" ca="1" si="37"/>
        <v>0</v>
      </c>
      <c r="DJ101" s="32">
        <f t="shared" ca="1" si="37"/>
        <v>0</v>
      </c>
      <c r="DK101" s="32">
        <f t="shared" ca="1" si="37"/>
        <v>0</v>
      </c>
      <c r="DL101" s="32">
        <f t="shared" ca="1" si="37"/>
        <v>0</v>
      </c>
      <c r="DM101" s="32">
        <f t="shared" ca="1" si="37"/>
        <v>0</v>
      </c>
      <c r="DN101" s="32">
        <f t="shared" ca="1" si="37"/>
        <v>0</v>
      </c>
      <c r="DO101" s="32">
        <f t="shared" ca="1" si="47"/>
        <v>0</v>
      </c>
      <c r="DP101" s="32">
        <f t="shared" ca="1" si="47"/>
        <v>0</v>
      </c>
      <c r="DQ101" s="32">
        <f t="shared" ca="1" si="47"/>
        <v>0</v>
      </c>
      <c r="DR101" s="32">
        <f t="shared" ca="1" si="47"/>
        <v>0</v>
      </c>
      <c r="DS101" s="32">
        <f t="shared" ca="1" si="47"/>
        <v>0</v>
      </c>
      <c r="DT101" s="32">
        <f t="shared" ca="1" si="47"/>
        <v>0</v>
      </c>
      <c r="DU101" s="31">
        <f t="shared" ca="1" si="38"/>
        <v>0</v>
      </c>
      <c r="DV101" s="31">
        <f t="shared" ca="1" si="38"/>
        <v>0</v>
      </c>
      <c r="DW101" s="31">
        <f t="shared" ca="1" si="38"/>
        <v>0</v>
      </c>
      <c r="DX101" s="31">
        <f t="shared" ca="1" si="38"/>
        <v>0</v>
      </c>
      <c r="DY101" s="31">
        <f t="shared" ca="1" si="38"/>
        <v>0</v>
      </c>
      <c r="DZ101" s="31">
        <f t="shared" ca="1" si="38"/>
        <v>0</v>
      </c>
      <c r="EA101" s="31">
        <f t="shared" ca="1" si="48"/>
        <v>0</v>
      </c>
      <c r="EB101" s="31">
        <f t="shared" ca="1" si="48"/>
        <v>0</v>
      </c>
      <c r="EC101" s="31">
        <f t="shared" ca="1" si="48"/>
        <v>0</v>
      </c>
      <c r="ED101" s="31">
        <f t="shared" ca="1" si="48"/>
        <v>0</v>
      </c>
      <c r="EE101" s="31">
        <f t="shared" ca="1" si="48"/>
        <v>0</v>
      </c>
      <c r="EF101" s="31">
        <f t="shared" ca="1" si="48"/>
        <v>0</v>
      </c>
      <c r="EG101" s="32">
        <f t="shared" ca="1" si="39"/>
        <v>0</v>
      </c>
      <c r="EH101" s="32">
        <f t="shared" ca="1" si="39"/>
        <v>0</v>
      </c>
      <c r="EI101" s="32">
        <f t="shared" ca="1" si="39"/>
        <v>0</v>
      </c>
      <c r="EJ101" s="32">
        <f t="shared" ca="1" si="39"/>
        <v>0</v>
      </c>
      <c r="EK101" s="32">
        <f t="shared" ca="1" si="39"/>
        <v>0</v>
      </c>
      <c r="EL101" s="32">
        <f t="shared" ca="1" si="39"/>
        <v>0</v>
      </c>
      <c r="EM101" s="32">
        <f t="shared" ca="1" si="49"/>
        <v>0</v>
      </c>
      <c r="EN101" s="32">
        <f t="shared" ca="1" si="49"/>
        <v>0</v>
      </c>
      <c r="EO101" s="32">
        <f t="shared" ca="1" si="49"/>
        <v>0</v>
      </c>
      <c r="EP101" s="32">
        <f t="shared" ca="1" si="49"/>
        <v>0</v>
      </c>
      <c r="EQ101" s="32">
        <f t="shared" ca="1" si="49"/>
        <v>0</v>
      </c>
      <c r="ER101" s="32">
        <f t="shared" ca="1" si="49"/>
        <v>0</v>
      </c>
    </row>
    <row r="102" spans="1:148" x14ac:dyDescent="0.25">
      <c r="A102" t="s">
        <v>474</v>
      </c>
      <c r="B102" s="1" t="s">
        <v>280</v>
      </c>
      <c r="C102" t="str">
        <f t="shared" ca="1" si="40"/>
        <v>RB2</v>
      </c>
      <c r="D102" t="str">
        <f t="shared" ca="1" si="41"/>
        <v>Rainbow #2</v>
      </c>
      <c r="E102" s="51">
        <v>658.91639999999995</v>
      </c>
      <c r="F102" s="51">
        <v>1671.6084000000001</v>
      </c>
      <c r="G102" s="51">
        <v>1371.0840000000001</v>
      </c>
      <c r="H102" s="51">
        <v>669.2604</v>
      </c>
      <c r="I102" s="51">
        <v>1650.5940000000001</v>
      </c>
      <c r="J102" s="51">
        <v>5448.4044000000004</v>
      </c>
      <c r="K102" s="51">
        <v>7302.558</v>
      </c>
      <c r="L102" s="51">
        <v>8818.7016000000003</v>
      </c>
      <c r="M102" s="51">
        <v>703.62</v>
      </c>
      <c r="N102" s="51">
        <v>3601.9776000000002</v>
      </c>
      <c r="O102" s="51">
        <v>5521.0860000000002</v>
      </c>
      <c r="P102" s="51">
        <v>3064.692</v>
      </c>
      <c r="Q102" s="32">
        <v>162920.84</v>
      </c>
      <c r="R102" s="32">
        <v>444067.11</v>
      </c>
      <c r="S102" s="32">
        <v>125790.62</v>
      </c>
      <c r="T102" s="32">
        <v>19606.59</v>
      </c>
      <c r="U102" s="32">
        <v>46526.95</v>
      </c>
      <c r="V102" s="32">
        <v>301509.21000000002</v>
      </c>
      <c r="W102" s="32">
        <v>475630.56</v>
      </c>
      <c r="X102" s="32">
        <v>1066889.8400000001</v>
      </c>
      <c r="Y102" s="32">
        <v>29030.11</v>
      </c>
      <c r="Z102" s="32">
        <v>419397.88</v>
      </c>
      <c r="AA102" s="32">
        <v>797640.3</v>
      </c>
      <c r="AB102" s="32">
        <v>341280.88</v>
      </c>
      <c r="AC102" s="2">
        <v>0.26</v>
      </c>
      <c r="AD102" s="2">
        <v>0.26</v>
      </c>
      <c r="AE102" s="2">
        <v>0.26</v>
      </c>
      <c r="AF102" s="2">
        <v>0.26</v>
      </c>
      <c r="AG102" s="2">
        <v>0.26</v>
      </c>
      <c r="AH102" s="2">
        <v>0.26</v>
      </c>
      <c r="AI102" s="2">
        <v>1.88</v>
      </c>
      <c r="AJ102" s="2">
        <v>1.88</v>
      </c>
      <c r="AK102" s="2">
        <v>1.88</v>
      </c>
      <c r="AL102" s="2">
        <v>1.88</v>
      </c>
      <c r="AM102" s="2">
        <v>1.88</v>
      </c>
      <c r="AN102" s="2">
        <v>1.88</v>
      </c>
      <c r="AO102" s="33">
        <v>423.59</v>
      </c>
      <c r="AP102" s="33">
        <v>1154.57</v>
      </c>
      <c r="AQ102" s="33">
        <v>327.06</v>
      </c>
      <c r="AR102" s="33">
        <v>50.98</v>
      </c>
      <c r="AS102" s="33">
        <v>120.97</v>
      </c>
      <c r="AT102" s="33">
        <v>783.92</v>
      </c>
      <c r="AU102" s="33">
        <v>8941.85</v>
      </c>
      <c r="AV102" s="33">
        <v>20057.53</v>
      </c>
      <c r="AW102" s="33">
        <v>545.77</v>
      </c>
      <c r="AX102" s="33">
        <v>7884.68</v>
      </c>
      <c r="AY102" s="33">
        <v>14995.64</v>
      </c>
      <c r="AZ102" s="33">
        <v>6416.08</v>
      </c>
      <c r="BA102" s="31">
        <f t="shared" si="53"/>
        <v>-65.17</v>
      </c>
      <c r="BB102" s="31">
        <f t="shared" si="53"/>
        <v>-177.63</v>
      </c>
      <c r="BC102" s="31">
        <f t="shared" si="53"/>
        <v>-50.32</v>
      </c>
      <c r="BD102" s="31">
        <f t="shared" si="51"/>
        <v>113.72</v>
      </c>
      <c r="BE102" s="31">
        <f t="shared" si="51"/>
        <v>269.86</v>
      </c>
      <c r="BF102" s="31">
        <f t="shared" si="51"/>
        <v>1748.75</v>
      </c>
      <c r="BG102" s="31">
        <f t="shared" si="42"/>
        <v>332.94</v>
      </c>
      <c r="BH102" s="31">
        <f t="shared" si="42"/>
        <v>746.82</v>
      </c>
      <c r="BI102" s="31">
        <f t="shared" si="42"/>
        <v>20.32</v>
      </c>
      <c r="BJ102" s="31">
        <f t="shared" si="42"/>
        <v>-1258.19</v>
      </c>
      <c r="BK102" s="31">
        <f t="shared" si="42"/>
        <v>-2392.92</v>
      </c>
      <c r="BL102" s="31">
        <f t="shared" si="42"/>
        <v>-1023.84</v>
      </c>
      <c r="BM102" s="6">
        <f t="shared" ca="1" si="45"/>
        <v>-2.1100000000000001E-2</v>
      </c>
      <c r="BN102" s="6">
        <f t="shared" ca="1" si="45"/>
        <v>-2.1100000000000001E-2</v>
      </c>
      <c r="BO102" s="6">
        <f t="shared" ca="1" si="45"/>
        <v>-2.1100000000000001E-2</v>
      </c>
      <c r="BP102" s="6">
        <f t="shared" ca="1" si="45"/>
        <v>-2.1100000000000001E-2</v>
      </c>
      <c r="BQ102" s="6">
        <f t="shared" ca="1" si="45"/>
        <v>-2.1100000000000001E-2</v>
      </c>
      <c r="BR102" s="6">
        <f t="shared" ca="1" si="45"/>
        <v>-2.1100000000000001E-2</v>
      </c>
      <c r="BS102" s="6">
        <f t="shared" ca="1" si="45"/>
        <v>-2.1100000000000001E-2</v>
      </c>
      <c r="BT102" s="6">
        <f t="shared" ca="1" si="45"/>
        <v>-2.1100000000000001E-2</v>
      </c>
      <c r="BU102" s="6">
        <f t="shared" ca="1" si="45"/>
        <v>-2.1100000000000001E-2</v>
      </c>
      <c r="BV102" s="6">
        <f t="shared" ca="1" si="45"/>
        <v>-2.1100000000000001E-2</v>
      </c>
      <c r="BW102" s="6">
        <f t="shared" ca="1" si="45"/>
        <v>-2.1100000000000001E-2</v>
      </c>
      <c r="BX102" s="6">
        <f t="shared" ca="1" si="45"/>
        <v>-2.1100000000000001E-2</v>
      </c>
      <c r="BY102" s="31">
        <f t="shared" ca="1" si="46"/>
        <v>-3437.63</v>
      </c>
      <c r="BZ102" s="31">
        <f t="shared" ca="1" si="46"/>
        <v>-9369.82</v>
      </c>
      <c r="CA102" s="31">
        <f t="shared" ca="1" si="46"/>
        <v>-2654.18</v>
      </c>
      <c r="CB102" s="31">
        <f t="shared" ca="1" si="46"/>
        <v>-413.7</v>
      </c>
      <c r="CC102" s="31">
        <f t="shared" ca="1" si="46"/>
        <v>-981.72</v>
      </c>
      <c r="CD102" s="31">
        <f t="shared" ca="1" si="46"/>
        <v>-6361.84</v>
      </c>
      <c r="CE102" s="31">
        <f t="shared" ca="1" si="46"/>
        <v>-10035.799999999999</v>
      </c>
      <c r="CF102" s="31">
        <f t="shared" ca="1" si="46"/>
        <v>-22511.38</v>
      </c>
      <c r="CG102" s="31">
        <f t="shared" ca="1" si="46"/>
        <v>-612.54</v>
      </c>
      <c r="CH102" s="31">
        <f t="shared" ca="1" si="46"/>
        <v>-8849.2999999999993</v>
      </c>
      <c r="CI102" s="31">
        <f t="shared" ca="1" si="46"/>
        <v>-16830.21</v>
      </c>
      <c r="CJ102" s="31">
        <f t="shared" ca="1" si="46"/>
        <v>-7201.03</v>
      </c>
      <c r="CK102" s="32">
        <f t="shared" ca="1" si="54"/>
        <v>260.67</v>
      </c>
      <c r="CL102" s="32">
        <f t="shared" ca="1" si="54"/>
        <v>710.51</v>
      </c>
      <c r="CM102" s="32">
        <f t="shared" ca="1" si="54"/>
        <v>201.26</v>
      </c>
      <c r="CN102" s="32">
        <f t="shared" ca="1" si="52"/>
        <v>31.37</v>
      </c>
      <c r="CO102" s="32">
        <f t="shared" ca="1" si="52"/>
        <v>74.44</v>
      </c>
      <c r="CP102" s="32">
        <f t="shared" ca="1" si="52"/>
        <v>482.41</v>
      </c>
      <c r="CQ102" s="32">
        <f t="shared" ca="1" si="43"/>
        <v>761.01</v>
      </c>
      <c r="CR102" s="32">
        <f t="shared" ca="1" si="43"/>
        <v>1707.02</v>
      </c>
      <c r="CS102" s="32">
        <f t="shared" ca="1" si="43"/>
        <v>46.45</v>
      </c>
      <c r="CT102" s="32">
        <f t="shared" ca="1" si="43"/>
        <v>671.04</v>
      </c>
      <c r="CU102" s="32">
        <f t="shared" ca="1" si="43"/>
        <v>1276.22</v>
      </c>
      <c r="CV102" s="32">
        <f t="shared" ca="1" si="43"/>
        <v>546.04999999999995</v>
      </c>
      <c r="CW102" s="31">
        <f t="shared" ca="1" si="50"/>
        <v>-3535.38</v>
      </c>
      <c r="CX102" s="31">
        <f t="shared" ca="1" si="50"/>
        <v>-9636.25</v>
      </c>
      <c r="CY102" s="31">
        <f t="shared" ca="1" si="50"/>
        <v>-2729.66</v>
      </c>
      <c r="CZ102" s="31">
        <f t="shared" ca="1" si="50"/>
        <v>-547.03</v>
      </c>
      <c r="DA102" s="31">
        <f t="shared" ca="1" si="50"/>
        <v>-1298.1100000000001</v>
      </c>
      <c r="DB102" s="31">
        <f t="shared" ca="1" si="50"/>
        <v>-8412.1</v>
      </c>
      <c r="DC102" s="31">
        <f t="shared" ca="1" si="44"/>
        <v>-18549.579999999998</v>
      </c>
      <c r="DD102" s="31">
        <f t="shared" ca="1" si="44"/>
        <v>-41608.71</v>
      </c>
      <c r="DE102" s="31">
        <f t="shared" ca="1" si="44"/>
        <v>-1132.1799999999998</v>
      </c>
      <c r="DF102" s="31">
        <f t="shared" ca="1" si="44"/>
        <v>-14804.749999999998</v>
      </c>
      <c r="DG102" s="31">
        <f t="shared" ca="1" si="44"/>
        <v>-28156.71</v>
      </c>
      <c r="DH102" s="31">
        <f t="shared" ca="1" si="44"/>
        <v>-12047.22</v>
      </c>
      <c r="DI102" s="32">
        <f t="shared" ca="1" si="37"/>
        <v>-176.77</v>
      </c>
      <c r="DJ102" s="32">
        <f t="shared" ca="1" si="37"/>
        <v>-481.81</v>
      </c>
      <c r="DK102" s="32">
        <f t="shared" ca="1" si="37"/>
        <v>-136.47999999999999</v>
      </c>
      <c r="DL102" s="32">
        <f t="shared" ca="1" si="37"/>
        <v>-27.35</v>
      </c>
      <c r="DM102" s="32">
        <f t="shared" ca="1" si="37"/>
        <v>-64.91</v>
      </c>
      <c r="DN102" s="32">
        <f t="shared" ca="1" si="37"/>
        <v>-420.61</v>
      </c>
      <c r="DO102" s="32">
        <f t="shared" ca="1" si="47"/>
        <v>-927.48</v>
      </c>
      <c r="DP102" s="32">
        <f t="shared" ca="1" si="47"/>
        <v>-2080.44</v>
      </c>
      <c r="DQ102" s="32">
        <f t="shared" ca="1" si="47"/>
        <v>-56.61</v>
      </c>
      <c r="DR102" s="32">
        <f t="shared" ca="1" si="47"/>
        <v>-740.24</v>
      </c>
      <c r="DS102" s="32">
        <f t="shared" ca="1" si="47"/>
        <v>-1407.84</v>
      </c>
      <c r="DT102" s="32">
        <f t="shared" ca="1" si="47"/>
        <v>-602.36</v>
      </c>
      <c r="DU102" s="31">
        <f t="shared" ca="1" si="38"/>
        <v>-962.71</v>
      </c>
      <c r="DV102" s="31">
        <f t="shared" ca="1" si="38"/>
        <v>-2601.5100000000002</v>
      </c>
      <c r="DW102" s="31">
        <f t="shared" ca="1" si="38"/>
        <v>-731.17</v>
      </c>
      <c r="DX102" s="31">
        <f t="shared" ca="1" si="38"/>
        <v>-145.25</v>
      </c>
      <c r="DY102" s="31">
        <f t="shared" ca="1" si="38"/>
        <v>-341.75</v>
      </c>
      <c r="DZ102" s="31">
        <f t="shared" ca="1" si="38"/>
        <v>-2194.9699999999998</v>
      </c>
      <c r="EA102" s="31">
        <f t="shared" ca="1" si="48"/>
        <v>-4798.22</v>
      </c>
      <c r="EB102" s="31">
        <f t="shared" ca="1" si="48"/>
        <v>-10665.75</v>
      </c>
      <c r="EC102" s="31">
        <f t="shared" ca="1" si="48"/>
        <v>-287.57</v>
      </c>
      <c r="ED102" s="31">
        <f t="shared" ca="1" si="48"/>
        <v>-3726.93</v>
      </c>
      <c r="EE102" s="31">
        <f t="shared" ca="1" si="48"/>
        <v>-7022.37</v>
      </c>
      <c r="EF102" s="31">
        <f t="shared" ca="1" si="48"/>
        <v>-2977.38</v>
      </c>
      <c r="EG102" s="32">
        <f t="shared" ca="1" si="39"/>
        <v>-4674.8600000000006</v>
      </c>
      <c r="EH102" s="32">
        <f t="shared" ca="1" si="39"/>
        <v>-12719.57</v>
      </c>
      <c r="EI102" s="32">
        <f t="shared" ca="1" si="39"/>
        <v>-3597.31</v>
      </c>
      <c r="EJ102" s="32">
        <f t="shared" ca="1" si="39"/>
        <v>-719.63</v>
      </c>
      <c r="EK102" s="32">
        <f t="shared" ca="1" si="39"/>
        <v>-1704.7700000000002</v>
      </c>
      <c r="EL102" s="32">
        <f t="shared" ca="1" si="39"/>
        <v>-11027.68</v>
      </c>
      <c r="EM102" s="32">
        <f t="shared" ca="1" si="49"/>
        <v>-24275.279999999999</v>
      </c>
      <c r="EN102" s="32">
        <f t="shared" ca="1" si="49"/>
        <v>-54354.9</v>
      </c>
      <c r="EO102" s="32">
        <f t="shared" ca="1" si="49"/>
        <v>-1476.3599999999997</v>
      </c>
      <c r="EP102" s="32">
        <f t="shared" ca="1" si="49"/>
        <v>-19271.919999999998</v>
      </c>
      <c r="EQ102" s="32">
        <f t="shared" ca="1" si="49"/>
        <v>-36586.92</v>
      </c>
      <c r="ER102" s="32">
        <f t="shared" ca="1" si="49"/>
        <v>-15626.96</v>
      </c>
    </row>
    <row r="103" spans="1:148" x14ac:dyDescent="0.25">
      <c r="A103" t="s">
        <v>474</v>
      </c>
      <c r="B103" s="1" t="s">
        <v>282</v>
      </c>
      <c r="C103" t="str">
        <f t="shared" ca="1" si="40"/>
        <v>RB3</v>
      </c>
      <c r="D103" t="str">
        <f t="shared" ca="1" si="41"/>
        <v>Rainbow #3</v>
      </c>
      <c r="E103" s="51">
        <v>0</v>
      </c>
      <c r="F103" s="51">
        <v>0</v>
      </c>
      <c r="G103" s="51">
        <v>0</v>
      </c>
      <c r="H103" s="51">
        <v>0</v>
      </c>
      <c r="I103" s="51">
        <v>0</v>
      </c>
      <c r="J103" s="51">
        <v>0</v>
      </c>
      <c r="K103" s="51">
        <v>0</v>
      </c>
      <c r="L103" s="51">
        <v>0</v>
      </c>
      <c r="M103" s="51">
        <v>0</v>
      </c>
      <c r="N103" s="51">
        <v>0</v>
      </c>
      <c r="O103" s="51">
        <v>0</v>
      </c>
      <c r="P103" s="51">
        <v>0</v>
      </c>
      <c r="Q103" s="32">
        <v>0</v>
      </c>
      <c r="R103" s="32">
        <v>0</v>
      </c>
      <c r="S103" s="32">
        <v>0</v>
      </c>
      <c r="T103" s="32">
        <v>0</v>
      </c>
      <c r="U103" s="32">
        <v>0</v>
      </c>
      <c r="V103" s="32">
        <v>0</v>
      </c>
      <c r="W103" s="32">
        <v>0</v>
      </c>
      <c r="X103" s="32">
        <v>0</v>
      </c>
      <c r="Y103" s="32">
        <v>0</v>
      </c>
      <c r="Z103" s="32">
        <v>0</v>
      </c>
      <c r="AA103" s="32">
        <v>0</v>
      </c>
      <c r="AB103" s="32">
        <v>0</v>
      </c>
      <c r="AC103" s="2">
        <v>1.05</v>
      </c>
      <c r="AD103" s="2">
        <v>1.05</v>
      </c>
      <c r="AE103" s="2">
        <v>1.05</v>
      </c>
      <c r="AF103" s="2">
        <v>1.05</v>
      </c>
      <c r="AG103" s="2">
        <v>1.05</v>
      </c>
      <c r="AH103" s="2">
        <v>1.05</v>
      </c>
      <c r="AI103" s="2">
        <v>2.64</v>
      </c>
      <c r="AJ103" s="2">
        <v>2.64</v>
      </c>
      <c r="AK103" s="2">
        <v>2.64</v>
      </c>
      <c r="AL103" s="2">
        <v>2.64</v>
      </c>
      <c r="AM103" s="2">
        <v>2.64</v>
      </c>
      <c r="AN103" s="2">
        <v>2.64</v>
      </c>
      <c r="AO103" s="33">
        <v>0</v>
      </c>
      <c r="AP103" s="33">
        <v>0</v>
      </c>
      <c r="AQ103" s="33">
        <v>0</v>
      </c>
      <c r="AR103" s="33">
        <v>0</v>
      </c>
      <c r="AS103" s="33">
        <v>0</v>
      </c>
      <c r="AT103" s="33">
        <v>0</v>
      </c>
      <c r="AU103" s="33">
        <v>0</v>
      </c>
      <c r="AV103" s="33">
        <v>0</v>
      </c>
      <c r="AW103" s="33">
        <v>0</v>
      </c>
      <c r="AX103" s="33">
        <v>0</v>
      </c>
      <c r="AY103" s="33">
        <v>0</v>
      </c>
      <c r="AZ103" s="33">
        <v>0</v>
      </c>
      <c r="BA103" s="31">
        <f t="shared" si="53"/>
        <v>0</v>
      </c>
      <c r="BB103" s="31">
        <f t="shared" si="53"/>
        <v>0</v>
      </c>
      <c r="BC103" s="31">
        <f t="shared" si="53"/>
        <v>0</v>
      </c>
      <c r="BD103" s="31">
        <f t="shared" si="51"/>
        <v>0</v>
      </c>
      <c r="BE103" s="31">
        <f t="shared" si="51"/>
        <v>0</v>
      </c>
      <c r="BF103" s="31">
        <f t="shared" si="51"/>
        <v>0</v>
      </c>
      <c r="BG103" s="31">
        <f t="shared" si="42"/>
        <v>0</v>
      </c>
      <c r="BH103" s="31">
        <f t="shared" si="42"/>
        <v>0</v>
      </c>
      <c r="BI103" s="31">
        <f t="shared" si="42"/>
        <v>0</v>
      </c>
      <c r="BJ103" s="31">
        <f t="shared" si="42"/>
        <v>0</v>
      </c>
      <c r="BK103" s="31">
        <f t="shared" si="42"/>
        <v>0</v>
      </c>
      <c r="BL103" s="31">
        <f t="shared" si="42"/>
        <v>0</v>
      </c>
      <c r="BM103" s="6">
        <f t="shared" ca="1" si="45"/>
        <v>4.9500000000000002E-2</v>
      </c>
      <c r="BN103" s="6">
        <f t="shared" ca="1" si="45"/>
        <v>4.9500000000000002E-2</v>
      </c>
      <c r="BO103" s="6">
        <f t="shared" ca="1" si="45"/>
        <v>4.9500000000000002E-2</v>
      </c>
      <c r="BP103" s="6">
        <f t="shared" ca="1" si="45"/>
        <v>4.9500000000000002E-2</v>
      </c>
      <c r="BQ103" s="6">
        <f t="shared" ca="1" si="45"/>
        <v>4.9500000000000002E-2</v>
      </c>
      <c r="BR103" s="6">
        <f t="shared" ca="1" si="45"/>
        <v>4.9500000000000002E-2</v>
      </c>
      <c r="BS103" s="6">
        <f t="shared" ca="1" si="45"/>
        <v>4.9500000000000002E-2</v>
      </c>
      <c r="BT103" s="6">
        <f t="shared" ca="1" si="45"/>
        <v>4.9500000000000002E-2</v>
      </c>
      <c r="BU103" s="6">
        <f t="shared" ca="1" si="45"/>
        <v>4.9500000000000002E-2</v>
      </c>
      <c r="BV103" s="6">
        <f t="shared" ca="1" si="45"/>
        <v>4.9500000000000002E-2</v>
      </c>
      <c r="BW103" s="6">
        <f t="shared" ca="1" si="45"/>
        <v>4.9500000000000002E-2</v>
      </c>
      <c r="BX103" s="6">
        <f t="shared" ca="1" si="45"/>
        <v>4.9500000000000002E-2</v>
      </c>
      <c r="BY103" s="31">
        <f t="shared" ca="1" si="46"/>
        <v>0</v>
      </c>
      <c r="BZ103" s="31">
        <f t="shared" ca="1" si="46"/>
        <v>0</v>
      </c>
      <c r="CA103" s="31">
        <f t="shared" ca="1" si="46"/>
        <v>0</v>
      </c>
      <c r="CB103" s="31">
        <f t="shared" ca="1" si="46"/>
        <v>0</v>
      </c>
      <c r="CC103" s="31">
        <f t="shared" ca="1" si="46"/>
        <v>0</v>
      </c>
      <c r="CD103" s="31">
        <f t="shared" ca="1" si="46"/>
        <v>0</v>
      </c>
      <c r="CE103" s="31">
        <f t="shared" ca="1" si="46"/>
        <v>0</v>
      </c>
      <c r="CF103" s="31">
        <f t="shared" ca="1" si="46"/>
        <v>0</v>
      </c>
      <c r="CG103" s="31">
        <f t="shared" ca="1" si="46"/>
        <v>0</v>
      </c>
      <c r="CH103" s="31">
        <f t="shared" ca="1" si="46"/>
        <v>0</v>
      </c>
      <c r="CI103" s="31">
        <f t="shared" ca="1" si="46"/>
        <v>0</v>
      </c>
      <c r="CJ103" s="31">
        <f t="shared" ca="1" si="46"/>
        <v>0</v>
      </c>
      <c r="CK103" s="32">
        <f t="shared" ca="1" si="54"/>
        <v>0</v>
      </c>
      <c r="CL103" s="32">
        <f t="shared" ca="1" si="54"/>
        <v>0</v>
      </c>
      <c r="CM103" s="32">
        <f t="shared" ca="1" si="54"/>
        <v>0</v>
      </c>
      <c r="CN103" s="32">
        <f t="shared" ca="1" si="52"/>
        <v>0</v>
      </c>
      <c r="CO103" s="32">
        <f t="shared" ca="1" si="52"/>
        <v>0</v>
      </c>
      <c r="CP103" s="32">
        <f t="shared" ca="1" si="52"/>
        <v>0</v>
      </c>
      <c r="CQ103" s="32">
        <f t="shared" ca="1" si="43"/>
        <v>0</v>
      </c>
      <c r="CR103" s="32">
        <f t="shared" ca="1" si="43"/>
        <v>0</v>
      </c>
      <c r="CS103" s="32">
        <f t="shared" ca="1" si="43"/>
        <v>0</v>
      </c>
      <c r="CT103" s="32">
        <f t="shared" ca="1" si="43"/>
        <v>0</v>
      </c>
      <c r="CU103" s="32">
        <f t="shared" ca="1" si="43"/>
        <v>0</v>
      </c>
      <c r="CV103" s="32">
        <f t="shared" ca="1" si="43"/>
        <v>0</v>
      </c>
      <c r="CW103" s="31">
        <f t="shared" ca="1" si="50"/>
        <v>0</v>
      </c>
      <c r="CX103" s="31">
        <f t="shared" ca="1" si="50"/>
        <v>0</v>
      </c>
      <c r="CY103" s="31">
        <f t="shared" ca="1" si="50"/>
        <v>0</v>
      </c>
      <c r="CZ103" s="31">
        <f t="shared" ca="1" si="50"/>
        <v>0</v>
      </c>
      <c r="DA103" s="31">
        <f t="shared" ca="1" si="50"/>
        <v>0</v>
      </c>
      <c r="DB103" s="31">
        <f t="shared" ca="1" si="50"/>
        <v>0</v>
      </c>
      <c r="DC103" s="31">
        <f t="shared" ca="1" si="44"/>
        <v>0</v>
      </c>
      <c r="DD103" s="31">
        <f t="shared" ca="1" si="44"/>
        <v>0</v>
      </c>
      <c r="DE103" s="31">
        <f t="shared" ca="1" si="44"/>
        <v>0</v>
      </c>
      <c r="DF103" s="31">
        <f t="shared" ca="1" si="44"/>
        <v>0</v>
      </c>
      <c r="DG103" s="31">
        <f t="shared" ca="1" si="44"/>
        <v>0</v>
      </c>
      <c r="DH103" s="31">
        <f t="shared" ca="1" si="44"/>
        <v>0</v>
      </c>
      <c r="DI103" s="32">
        <f t="shared" ca="1" si="37"/>
        <v>0</v>
      </c>
      <c r="DJ103" s="32">
        <f t="shared" ca="1" si="37"/>
        <v>0</v>
      </c>
      <c r="DK103" s="32">
        <f t="shared" ca="1" si="37"/>
        <v>0</v>
      </c>
      <c r="DL103" s="32">
        <f t="shared" ca="1" si="37"/>
        <v>0</v>
      </c>
      <c r="DM103" s="32">
        <f t="shared" ca="1" si="37"/>
        <v>0</v>
      </c>
      <c r="DN103" s="32">
        <f t="shared" ca="1" si="37"/>
        <v>0</v>
      </c>
      <c r="DO103" s="32">
        <f t="shared" ca="1" si="47"/>
        <v>0</v>
      </c>
      <c r="DP103" s="32">
        <f t="shared" ca="1" si="47"/>
        <v>0</v>
      </c>
      <c r="DQ103" s="32">
        <f t="shared" ca="1" si="47"/>
        <v>0</v>
      </c>
      <c r="DR103" s="32">
        <f t="shared" ca="1" si="47"/>
        <v>0</v>
      </c>
      <c r="DS103" s="32">
        <f t="shared" ca="1" si="47"/>
        <v>0</v>
      </c>
      <c r="DT103" s="32">
        <f t="shared" ca="1" si="47"/>
        <v>0</v>
      </c>
      <c r="DU103" s="31">
        <f t="shared" ca="1" si="38"/>
        <v>0</v>
      </c>
      <c r="DV103" s="31">
        <f t="shared" ca="1" si="38"/>
        <v>0</v>
      </c>
      <c r="DW103" s="31">
        <f t="shared" ca="1" si="38"/>
        <v>0</v>
      </c>
      <c r="DX103" s="31">
        <f t="shared" ca="1" si="38"/>
        <v>0</v>
      </c>
      <c r="DY103" s="31">
        <f t="shared" ca="1" si="38"/>
        <v>0</v>
      </c>
      <c r="DZ103" s="31">
        <f t="shared" ca="1" si="38"/>
        <v>0</v>
      </c>
      <c r="EA103" s="31">
        <f t="shared" ca="1" si="48"/>
        <v>0</v>
      </c>
      <c r="EB103" s="31">
        <f t="shared" ca="1" si="48"/>
        <v>0</v>
      </c>
      <c r="EC103" s="31">
        <f t="shared" ca="1" si="48"/>
        <v>0</v>
      </c>
      <c r="ED103" s="31">
        <f t="shared" ca="1" si="48"/>
        <v>0</v>
      </c>
      <c r="EE103" s="31">
        <f t="shared" ca="1" si="48"/>
        <v>0</v>
      </c>
      <c r="EF103" s="31">
        <f t="shared" ca="1" si="48"/>
        <v>0</v>
      </c>
      <c r="EG103" s="32">
        <f t="shared" ca="1" si="39"/>
        <v>0</v>
      </c>
      <c r="EH103" s="32">
        <f t="shared" ca="1" si="39"/>
        <v>0</v>
      </c>
      <c r="EI103" s="32">
        <f t="shared" ca="1" si="39"/>
        <v>0</v>
      </c>
      <c r="EJ103" s="32">
        <f t="shared" ca="1" si="39"/>
        <v>0</v>
      </c>
      <c r="EK103" s="32">
        <f t="shared" ca="1" si="39"/>
        <v>0</v>
      </c>
      <c r="EL103" s="32">
        <f t="shared" ca="1" si="39"/>
        <v>0</v>
      </c>
      <c r="EM103" s="32">
        <f t="shared" ca="1" si="49"/>
        <v>0</v>
      </c>
      <c r="EN103" s="32">
        <f t="shared" ca="1" si="49"/>
        <v>0</v>
      </c>
      <c r="EO103" s="32">
        <f t="shared" ca="1" si="49"/>
        <v>0</v>
      </c>
      <c r="EP103" s="32">
        <f t="shared" ca="1" si="49"/>
        <v>0</v>
      </c>
      <c r="EQ103" s="32">
        <f t="shared" ca="1" si="49"/>
        <v>0</v>
      </c>
      <c r="ER103" s="32">
        <f t="shared" ca="1" si="49"/>
        <v>0</v>
      </c>
    </row>
    <row r="104" spans="1:148" x14ac:dyDescent="0.25">
      <c r="A104" t="s">
        <v>474</v>
      </c>
      <c r="B104" s="1" t="s">
        <v>51</v>
      </c>
      <c r="C104" t="str">
        <f t="shared" ca="1" si="40"/>
        <v>RB5</v>
      </c>
      <c r="D104" t="str">
        <f t="shared" ca="1" si="41"/>
        <v>Rainbow #5</v>
      </c>
      <c r="E104" s="51">
        <v>12175.548000000001</v>
      </c>
      <c r="F104" s="51">
        <v>12848.84</v>
      </c>
      <c r="G104" s="51">
        <v>17445.828000000001</v>
      </c>
      <c r="H104" s="51">
        <v>12973.492</v>
      </c>
      <c r="I104" s="51">
        <v>9038.152</v>
      </c>
      <c r="J104" s="51">
        <v>19915.563999999998</v>
      </c>
      <c r="K104" s="51">
        <v>22683.5</v>
      </c>
      <c r="L104" s="51">
        <v>23546.227999999999</v>
      </c>
      <c r="M104" s="51">
        <v>16189.82</v>
      </c>
      <c r="N104" s="51">
        <v>15804.36</v>
      </c>
      <c r="O104" s="51">
        <v>19381.723999999998</v>
      </c>
      <c r="P104" s="51">
        <v>13585.348</v>
      </c>
      <c r="Q104" s="32">
        <v>1057471.79</v>
      </c>
      <c r="R104" s="32">
        <v>1442809.47</v>
      </c>
      <c r="S104" s="32">
        <v>802812.67</v>
      </c>
      <c r="T104" s="32">
        <v>710902.35</v>
      </c>
      <c r="U104" s="32">
        <v>329644.67</v>
      </c>
      <c r="V104" s="32">
        <v>1730855.34</v>
      </c>
      <c r="W104" s="32">
        <v>1409611.25</v>
      </c>
      <c r="X104" s="32">
        <v>2803677.02</v>
      </c>
      <c r="Y104" s="32">
        <v>2048508.46</v>
      </c>
      <c r="Z104" s="32">
        <v>1367705.49</v>
      </c>
      <c r="AA104" s="32">
        <v>2740379.47</v>
      </c>
      <c r="AB104" s="32">
        <v>932042.43</v>
      </c>
      <c r="AC104" s="2">
        <v>1.04</v>
      </c>
      <c r="AD104" s="2">
        <v>1.04</v>
      </c>
      <c r="AE104" s="2">
        <v>1.04</v>
      </c>
      <c r="AF104" s="2">
        <v>1.04</v>
      </c>
      <c r="AG104" s="2">
        <v>1.04</v>
      </c>
      <c r="AH104" s="2">
        <v>1.04</v>
      </c>
      <c r="AI104" s="2">
        <v>2.67</v>
      </c>
      <c r="AJ104" s="2">
        <v>2.67</v>
      </c>
      <c r="AK104" s="2">
        <v>2.67</v>
      </c>
      <c r="AL104" s="2">
        <v>2.67</v>
      </c>
      <c r="AM104" s="2">
        <v>2.67</v>
      </c>
      <c r="AN104" s="2">
        <v>2.67</v>
      </c>
      <c r="AO104" s="33">
        <v>10997.71</v>
      </c>
      <c r="AP104" s="33">
        <v>15005.22</v>
      </c>
      <c r="AQ104" s="33">
        <v>8349.25</v>
      </c>
      <c r="AR104" s="33">
        <v>7393.38</v>
      </c>
      <c r="AS104" s="33">
        <v>3428.3</v>
      </c>
      <c r="AT104" s="33">
        <v>18000.900000000001</v>
      </c>
      <c r="AU104" s="33">
        <v>37636.620000000003</v>
      </c>
      <c r="AV104" s="33">
        <v>74858.179999999993</v>
      </c>
      <c r="AW104" s="33">
        <v>54695.18</v>
      </c>
      <c r="AX104" s="33">
        <v>36517.74</v>
      </c>
      <c r="AY104" s="33">
        <v>73168.13</v>
      </c>
      <c r="AZ104" s="33">
        <v>24885.53</v>
      </c>
      <c r="BA104" s="31">
        <f t="shared" si="53"/>
        <v>-422.99</v>
      </c>
      <c r="BB104" s="31">
        <f t="shared" si="53"/>
        <v>-577.12</v>
      </c>
      <c r="BC104" s="31">
        <f t="shared" si="53"/>
        <v>-321.13</v>
      </c>
      <c r="BD104" s="31">
        <f t="shared" si="51"/>
        <v>4123.2299999999996</v>
      </c>
      <c r="BE104" s="31">
        <f t="shared" si="51"/>
        <v>1911.94</v>
      </c>
      <c r="BF104" s="31">
        <f t="shared" si="51"/>
        <v>10038.959999999999</v>
      </c>
      <c r="BG104" s="31">
        <f t="shared" si="42"/>
        <v>986.73</v>
      </c>
      <c r="BH104" s="31">
        <f t="shared" si="42"/>
        <v>1962.57</v>
      </c>
      <c r="BI104" s="31">
        <f t="shared" si="42"/>
        <v>1433.96</v>
      </c>
      <c r="BJ104" s="31">
        <f t="shared" si="42"/>
        <v>-4103.12</v>
      </c>
      <c r="BK104" s="31">
        <f t="shared" si="42"/>
        <v>-8221.14</v>
      </c>
      <c r="BL104" s="31">
        <f t="shared" si="42"/>
        <v>-2796.13</v>
      </c>
      <c r="BM104" s="6">
        <f t="shared" ca="1" si="45"/>
        <v>-5.8700000000000002E-2</v>
      </c>
      <c r="BN104" s="6">
        <f t="shared" ca="1" si="45"/>
        <v>-5.8700000000000002E-2</v>
      </c>
      <c r="BO104" s="6">
        <f t="shared" ca="1" si="45"/>
        <v>-5.8700000000000002E-2</v>
      </c>
      <c r="BP104" s="6">
        <f t="shared" ca="1" si="45"/>
        <v>-5.8700000000000002E-2</v>
      </c>
      <c r="BQ104" s="6">
        <f t="shared" ca="1" si="45"/>
        <v>-5.8700000000000002E-2</v>
      </c>
      <c r="BR104" s="6">
        <f t="shared" ca="1" si="45"/>
        <v>-5.8700000000000002E-2</v>
      </c>
      <c r="BS104" s="6">
        <f t="shared" ca="1" si="45"/>
        <v>-5.8700000000000002E-2</v>
      </c>
      <c r="BT104" s="6">
        <f t="shared" ca="1" si="45"/>
        <v>-5.8700000000000002E-2</v>
      </c>
      <c r="BU104" s="6">
        <f t="shared" ca="1" si="45"/>
        <v>-5.8700000000000002E-2</v>
      </c>
      <c r="BV104" s="6">
        <f t="shared" ca="1" si="45"/>
        <v>-5.8700000000000002E-2</v>
      </c>
      <c r="BW104" s="6">
        <f t="shared" ca="1" si="45"/>
        <v>-5.8700000000000002E-2</v>
      </c>
      <c r="BX104" s="6">
        <f t="shared" ca="1" si="45"/>
        <v>-5.8700000000000002E-2</v>
      </c>
      <c r="BY104" s="31">
        <f t="shared" ca="1" si="46"/>
        <v>-62073.59</v>
      </c>
      <c r="BZ104" s="31">
        <f t="shared" ca="1" si="46"/>
        <v>-84692.92</v>
      </c>
      <c r="CA104" s="31">
        <f t="shared" ca="1" si="46"/>
        <v>-47125.1</v>
      </c>
      <c r="CB104" s="31">
        <f t="shared" ca="1" si="46"/>
        <v>-41729.97</v>
      </c>
      <c r="CC104" s="31">
        <f t="shared" ca="1" si="46"/>
        <v>-19350.14</v>
      </c>
      <c r="CD104" s="31">
        <f t="shared" ca="1" si="46"/>
        <v>-101601.21</v>
      </c>
      <c r="CE104" s="31">
        <f t="shared" ca="1" si="46"/>
        <v>-82744.179999999993</v>
      </c>
      <c r="CF104" s="31">
        <f t="shared" ca="1" si="46"/>
        <v>-164575.84</v>
      </c>
      <c r="CG104" s="31">
        <f t="shared" ca="1" si="46"/>
        <v>-120247.45</v>
      </c>
      <c r="CH104" s="31">
        <f t="shared" ca="1" si="46"/>
        <v>-80284.31</v>
      </c>
      <c r="CI104" s="31">
        <f t="shared" ca="1" si="46"/>
        <v>-160860.26999999999</v>
      </c>
      <c r="CJ104" s="31">
        <f t="shared" ca="1" si="46"/>
        <v>-54710.89</v>
      </c>
      <c r="CK104" s="32">
        <f t="shared" ca="1" si="54"/>
        <v>1691.95</v>
      </c>
      <c r="CL104" s="32">
        <f t="shared" ca="1" si="54"/>
        <v>2308.5</v>
      </c>
      <c r="CM104" s="32">
        <f t="shared" ca="1" si="54"/>
        <v>1284.5</v>
      </c>
      <c r="CN104" s="32">
        <f t="shared" ca="1" si="52"/>
        <v>1137.44</v>
      </c>
      <c r="CO104" s="32">
        <f t="shared" ca="1" si="52"/>
        <v>527.42999999999995</v>
      </c>
      <c r="CP104" s="32">
        <f t="shared" ca="1" si="52"/>
        <v>2769.37</v>
      </c>
      <c r="CQ104" s="32">
        <f t="shared" ca="1" si="43"/>
        <v>2255.38</v>
      </c>
      <c r="CR104" s="32">
        <f t="shared" ca="1" si="43"/>
        <v>4485.88</v>
      </c>
      <c r="CS104" s="32">
        <f t="shared" ca="1" si="43"/>
        <v>3277.61</v>
      </c>
      <c r="CT104" s="32">
        <f t="shared" ca="1" si="43"/>
        <v>2188.33</v>
      </c>
      <c r="CU104" s="32">
        <f t="shared" ca="1" si="43"/>
        <v>4384.6099999999997</v>
      </c>
      <c r="CV104" s="32">
        <f t="shared" ca="1" si="43"/>
        <v>1491.27</v>
      </c>
      <c r="CW104" s="31">
        <f t="shared" ca="1" si="50"/>
        <v>-70956.36</v>
      </c>
      <c r="CX104" s="31">
        <f t="shared" ca="1" si="50"/>
        <v>-96812.52</v>
      </c>
      <c r="CY104" s="31">
        <f t="shared" ca="1" si="50"/>
        <v>-53868.72</v>
      </c>
      <c r="CZ104" s="31">
        <f t="shared" ca="1" si="50"/>
        <v>-52109.14</v>
      </c>
      <c r="DA104" s="31">
        <f t="shared" ca="1" si="50"/>
        <v>-24162.949999999997</v>
      </c>
      <c r="DB104" s="31">
        <f t="shared" ca="1" si="50"/>
        <v>-126871.70000000001</v>
      </c>
      <c r="DC104" s="31">
        <f t="shared" ca="1" si="44"/>
        <v>-119112.14999999998</v>
      </c>
      <c r="DD104" s="31">
        <f t="shared" ca="1" si="44"/>
        <v>-236910.71</v>
      </c>
      <c r="DE104" s="31">
        <f t="shared" ca="1" si="44"/>
        <v>-173098.97999999998</v>
      </c>
      <c r="DF104" s="31">
        <f t="shared" ca="1" si="44"/>
        <v>-110510.6</v>
      </c>
      <c r="DG104" s="31">
        <f t="shared" ca="1" si="44"/>
        <v>-221422.65000000002</v>
      </c>
      <c r="DH104" s="31">
        <f t="shared" ca="1" si="44"/>
        <v>-75309.01999999999</v>
      </c>
      <c r="DI104" s="32">
        <f t="shared" ca="1" si="37"/>
        <v>-3547.82</v>
      </c>
      <c r="DJ104" s="32">
        <f t="shared" ca="1" si="37"/>
        <v>-4840.63</v>
      </c>
      <c r="DK104" s="32">
        <f t="shared" ca="1" si="37"/>
        <v>-2693.44</v>
      </c>
      <c r="DL104" s="32">
        <f t="shared" ca="1" si="37"/>
        <v>-2605.46</v>
      </c>
      <c r="DM104" s="32">
        <f t="shared" ca="1" si="37"/>
        <v>-1208.1500000000001</v>
      </c>
      <c r="DN104" s="32">
        <f t="shared" ca="1" si="37"/>
        <v>-6343.59</v>
      </c>
      <c r="DO104" s="32">
        <f t="shared" ca="1" si="47"/>
        <v>-5955.61</v>
      </c>
      <c r="DP104" s="32">
        <f t="shared" ca="1" si="47"/>
        <v>-11845.54</v>
      </c>
      <c r="DQ104" s="32">
        <f t="shared" ca="1" si="47"/>
        <v>-8654.9500000000007</v>
      </c>
      <c r="DR104" s="32">
        <f t="shared" ca="1" si="47"/>
        <v>-5525.53</v>
      </c>
      <c r="DS104" s="32">
        <f t="shared" ca="1" si="47"/>
        <v>-11071.13</v>
      </c>
      <c r="DT104" s="32">
        <f t="shared" ca="1" si="47"/>
        <v>-3765.45</v>
      </c>
      <c r="DU104" s="31">
        <f t="shared" ca="1" si="38"/>
        <v>-19321.93</v>
      </c>
      <c r="DV104" s="31">
        <f t="shared" ca="1" si="38"/>
        <v>-26136.63</v>
      </c>
      <c r="DW104" s="31">
        <f t="shared" ca="1" si="38"/>
        <v>-14429.38</v>
      </c>
      <c r="DX104" s="31">
        <f t="shared" ca="1" si="38"/>
        <v>-13836.35</v>
      </c>
      <c r="DY104" s="31">
        <f t="shared" ca="1" si="38"/>
        <v>-6361.29</v>
      </c>
      <c r="DZ104" s="31">
        <f t="shared" ca="1" si="38"/>
        <v>-33104.69</v>
      </c>
      <c r="EA104" s="31">
        <f t="shared" ca="1" si="48"/>
        <v>-30810.76</v>
      </c>
      <c r="EB104" s="31">
        <f t="shared" ca="1" si="48"/>
        <v>-60728.4</v>
      </c>
      <c r="EC104" s="31">
        <f t="shared" ca="1" si="48"/>
        <v>-43966.96</v>
      </c>
      <c r="ED104" s="31">
        <f t="shared" ca="1" si="48"/>
        <v>-27819.79</v>
      </c>
      <c r="EE104" s="31">
        <f t="shared" ca="1" si="48"/>
        <v>-55223.49</v>
      </c>
      <c r="EF104" s="31">
        <f t="shared" ca="1" si="48"/>
        <v>-18612.080000000002</v>
      </c>
      <c r="EG104" s="32">
        <f t="shared" ca="1" si="39"/>
        <v>-93826.110000000015</v>
      </c>
      <c r="EH104" s="32">
        <f t="shared" ca="1" si="39"/>
        <v>-127789.78000000001</v>
      </c>
      <c r="EI104" s="32">
        <f t="shared" ca="1" si="39"/>
        <v>-70991.540000000008</v>
      </c>
      <c r="EJ104" s="32">
        <f t="shared" ca="1" si="39"/>
        <v>-68550.95</v>
      </c>
      <c r="EK104" s="32">
        <f t="shared" ca="1" si="39"/>
        <v>-31732.39</v>
      </c>
      <c r="EL104" s="32">
        <f t="shared" ca="1" si="39"/>
        <v>-166319.98000000001</v>
      </c>
      <c r="EM104" s="32">
        <f t="shared" ca="1" si="49"/>
        <v>-155878.51999999999</v>
      </c>
      <c r="EN104" s="32">
        <f t="shared" ca="1" si="49"/>
        <v>-309484.65000000002</v>
      </c>
      <c r="EO104" s="32">
        <f t="shared" ca="1" si="49"/>
        <v>-225720.88999999998</v>
      </c>
      <c r="EP104" s="32">
        <f t="shared" ca="1" si="49"/>
        <v>-143855.92000000001</v>
      </c>
      <c r="EQ104" s="32">
        <f t="shared" ca="1" si="49"/>
        <v>-287717.27</v>
      </c>
      <c r="ER104" s="32">
        <f t="shared" ca="1" si="49"/>
        <v>-97686.549999999988</v>
      </c>
    </row>
    <row r="105" spans="1:148" x14ac:dyDescent="0.25">
      <c r="A105" t="s">
        <v>476</v>
      </c>
      <c r="B105" s="1" t="s">
        <v>109</v>
      </c>
      <c r="C105" t="str">
        <f t="shared" ca="1" si="40"/>
        <v>BCHIMP</v>
      </c>
      <c r="D105" t="str">
        <f t="shared" ca="1" si="41"/>
        <v>Alberta-BC Intertie - Import</v>
      </c>
      <c r="E105" s="51">
        <v>1470</v>
      </c>
      <c r="F105" s="51">
        <v>341</v>
      </c>
      <c r="G105" s="51">
        <v>150</v>
      </c>
      <c r="H105" s="51">
        <v>533</v>
      </c>
      <c r="I105" s="51">
        <v>790</v>
      </c>
      <c r="J105" s="51">
        <v>25</v>
      </c>
      <c r="K105" s="51">
        <v>20</v>
      </c>
      <c r="L105" s="51">
        <v>5</v>
      </c>
      <c r="N105" s="51">
        <v>481</v>
      </c>
      <c r="Q105" s="32">
        <v>48889.61</v>
      </c>
      <c r="R105" s="32">
        <v>19429.38</v>
      </c>
      <c r="S105" s="32">
        <v>3456.92</v>
      </c>
      <c r="T105" s="32">
        <v>17733.34</v>
      </c>
      <c r="U105" s="32">
        <v>29476.9</v>
      </c>
      <c r="V105" s="32">
        <v>651.75</v>
      </c>
      <c r="W105" s="32">
        <v>722.2</v>
      </c>
      <c r="X105" s="32">
        <v>358.45</v>
      </c>
      <c r="Y105" s="32"/>
      <c r="Z105" s="32">
        <v>18412.97</v>
      </c>
      <c r="AA105" s="32"/>
      <c r="AB105" s="32"/>
      <c r="AC105" s="2">
        <v>0.53</v>
      </c>
      <c r="AD105" s="2">
        <v>0.53</v>
      </c>
      <c r="AE105" s="2">
        <v>0.53</v>
      </c>
      <c r="AF105" s="2">
        <v>0.53</v>
      </c>
      <c r="AG105" s="2">
        <v>0.53</v>
      </c>
      <c r="AH105" s="2">
        <v>0.53</v>
      </c>
      <c r="AI105" s="2">
        <v>1.92</v>
      </c>
      <c r="AJ105" s="2">
        <v>1.92</v>
      </c>
      <c r="AL105" s="2">
        <v>1.92</v>
      </c>
      <c r="AO105" s="33">
        <v>259.11</v>
      </c>
      <c r="AP105" s="33">
        <v>102.98</v>
      </c>
      <c r="AQ105" s="33">
        <v>18.32</v>
      </c>
      <c r="AR105" s="33">
        <v>93.99</v>
      </c>
      <c r="AS105" s="33">
        <v>156.22999999999999</v>
      </c>
      <c r="AT105" s="33">
        <v>3.45</v>
      </c>
      <c r="AU105" s="33">
        <v>13.87</v>
      </c>
      <c r="AV105" s="33">
        <v>6.88</v>
      </c>
      <c r="AW105" s="33"/>
      <c r="AX105" s="33">
        <v>353.53</v>
      </c>
      <c r="AY105" s="33"/>
      <c r="AZ105" s="33"/>
      <c r="BA105" s="31">
        <f t="shared" si="53"/>
        <v>-19.559999999999999</v>
      </c>
      <c r="BB105" s="31">
        <f t="shared" si="53"/>
        <v>-7.77</v>
      </c>
      <c r="BC105" s="31">
        <f t="shared" si="53"/>
        <v>-1.38</v>
      </c>
      <c r="BD105" s="31">
        <f t="shared" si="51"/>
        <v>102.85</v>
      </c>
      <c r="BE105" s="31">
        <f t="shared" si="51"/>
        <v>170.97</v>
      </c>
      <c r="BF105" s="31">
        <f t="shared" si="51"/>
        <v>3.78</v>
      </c>
      <c r="BG105" s="31">
        <f t="shared" si="42"/>
        <v>0.51</v>
      </c>
      <c r="BH105" s="31">
        <f t="shared" si="42"/>
        <v>0.25</v>
      </c>
      <c r="BI105" s="31">
        <f t="shared" si="42"/>
        <v>0</v>
      </c>
      <c r="BJ105" s="31">
        <f t="shared" si="42"/>
        <v>-55.24</v>
      </c>
      <c r="BK105" s="31">
        <f t="shared" si="42"/>
        <v>0</v>
      </c>
      <c r="BL105" s="31">
        <f t="shared" si="42"/>
        <v>0</v>
      </c>
      <c r="BM105" s="6">
        <f t="shared" ca="1" si="45"/>
        <v>1.04E-2</v>
      </c>
      <c r="BN105" s="6">
        <f t="shared" ca="1" si="45"/>
        <v>1.04E-2</v>
      </c>
      <c r="BO105" s="6">
        <f t="shared" ca="1" si="45"/>
        <v>1.04E-2</v>
      </c>
      <c r="BP105" s="6">
        <f t="shared" ca="1" si="45"/>
        <v>1.04E-2</v>
      </c>
      <c r="BQ105" s="6">
        <f t="shared" ca="1" si="45"/>
        <v>1.04E-2</v>
      </c>
      <c r="BR105" s="6">
        <f t="shared" ca="1" si="45"/>
        <v>1.04E-2</v>
      </c>
      <c r="BS105" s="6">
        <f t="shared" ref="BS105:BX105" ca="1" si="55">VLOOKUP($C105,LossFactorLookup,3,FALSE)</f>
        <v>1.04E-2</v>
      </c>
      <c r="BT105" s="6">
        <f t="shared" ca="1" si="55"/>
        <v>1.04E-2</v>
      </c>
      <c r="BU105" s="6">
        <f t="shared" ca="1" si="55"/>
        <v>1.04E-2</v>
      </c>
      <c r="BV105" s="6">
        <f t="shared" ca="1" si="55"/>
        <v>1.04E-2</v>
      </c>
      <c r="BW105" s="6">
        <f t="shared" ca="1" si="55"/>
        <v>1.04E-2</v>
      </c>
      <c r="BX105" s="6">
        <f t="shared" ca="1" si="55"/>
        <v>1.04E-2</v>
      </c>
      <c r="BY105" s="31">
        <f t="shared" ca="1" si="46"/>
        <v>508.45</v>
      </c>
      <c r="BZ105" s="31">
        <f t="shared" ca="1" si="46"/>
        <v>202.07</v>
      </c>
      <c r="CA105" s="31">
        <f t="shared" ca="1" si="46"/>
        <v>35.950000000000003</v>
      </c>
      <c r="CB105" s="31">
        <f t="shared" ca="1" si="46"/>
        <v>184.43</v>
      </c>
      <c r="CC105" s="31">
        <f t="shared" ca="1" si="46"/>
        <v>306.56</v>
      </c>
      <c r="CD105" s="31">
        <f t="shared" ca="1" si="46"/>
        <v>6.78</v>
      </c>
      <c r="CE105" s="31">
        <f t="shared" ca="1" si="46"/>
        <v>7.51</v>
      </c>
      <c r="CF105" s="31">
        <f t="shared" ca="1" si="46"/>
        <v>3.73</v>
      </c>
      <c r="CG105" s="31">
        <f t="shared" ca="1" si="46"/>
        <v>0</v>
      </c>
      <c r="CH105" s="31">
        <f t="shared" ca="1" si="46"/>
        <v>191.49</v>
      </c>
      <c r="CI105" s="31">
        <f t="shared" ca="1" si="46"/>
        <v>0</v>
      </c>
      <c r="CJ105" s="31">
        <f t="shared" ca="1" si="46"/>
        <v>0</v>
      </c>
      <c r="CK105" s="32">
        <f t="shared" ca="1" si="54"/>
        <v>78.22</v>
      </c>
      <c r="CL105" s="32">
        <f t="shared" ca="1" si="54"/>
        <v>31.09</v>
      </c>
      <c r="CM105" s="32">
        <f t="shared" ca="1" si="54"/>
        <v>5.53</v>
      </c>
      <c r="CN105" s="32">
        <f t="shared" ca="1" si="52"/>
        <v>28.37</v>
      </c>
      <c r="CO105" s="32">
        <f t="shared" ca="1" si="52"/>
        <v>47.16</v>
      </c>
      <c r="CP105" s="32">
        <f t="shared" ca="1" si="52"/>
        <v>1.04</v>
      </c>
      <c r="CQ105" s="32">
        <f t="shared" ca="1" si="43"/>
        <v>1.1599999999999999</v>
      </c>
      <c r="CR105" s="32">
        <f t="shared" ca="1" si="43"/>
        <v>0.56999999999999995</v>
      </c>
      <c r="CS105" s="32">
        <f t="shared" ca="1" si="43"/>
        <v>0</v>
      </c>
      <c r="CT105" s="32">
        <f t="shared" ca="1" si="43"/>
        <v>29.46</v>
      </c>
      <c r="CU105" s="32">
        <f t="shared" ca="1" si="43"/>
        <v>0</v>
      </c>
      <c r="CV105" s="32">
        <f t="shared" ca="1" si="43"/>
        <v>0</v>
      </c>
      <c r="CW105" s="31">
        <f t="shared" ca="1" si="50"/>
        <v>347.11999999999995</v>
      </c>
      <c r="CX105" s="31">
        <f t="shared" ca="1" si="50"/>
        <v>137.95000000000002</v>
      </c>
      <c r="CY105" s="31">
        <f t="shared" ca="1" si="50"/>
        <v>24.540000000000003</v>
      </c>
      <c r="CZ105" s="31">
        <f t="shared" ca="1" si="50"/>
        <v>15.960000000000022</v>
      </c>
      <c r="DA105" s="31">
        <f t="shared" ca="1" si="50"/>
        <v>26.520000000000039</v>
      </c>
      <c r="DB105" s="31">
        <f t="shared" ca="1" si="50"/>
        <v>0.5900000000000003</v>
      </c>
      <c r="DC105" s="31">
        <f t="shared" ca="1" si="44"/>
        <v>-5.7099999999999991</v>
      </c>
      <c r="DD105" s="31">
        <f t="shared" ca="1" si="44"/>
        <v>-2.83</v>
      </c>
      <c r="DE105" s="31">
        <f t="shared" ca="1" si="44"/>
        <v>0</v>
      </c>
      <c r="DF105" s="31">
        <f t="shared" ca="1" si="44"/>
        <v>-77.339999999999947</v>
      </c>
      <c r="DG105" s="31">
        <f t="shared" ca="1" si="44"/>
        <v>0</v>
      </c>
      <c r="DH105" s="31">
        <f t="shared" ca="1" si="44"/>
        <v>0</v>
      </c>
      <c r="DI105" s="32">
        <f t="shared" ca="1" si="37"/>
        <v>17.36</v>
      </c>
      <c r="DJ105" s="32">
        <f t="shared" ca="1" si="37"/>
        <v>6.9</v>
      </c>
      <c r="DK105" s="32">
        <f t="shared" ca="1" si="37"/>
        <v>1.23</v>
      </c>
      <c r="DL105" s="32">
        <f t="shared" ca="1" si="37"/>
        <v>0.8</v>
      </c>
      <c r="DM105" s="32">
        <f t="shared" ca="1" si="37"/>
        <v>1.33</v>
      </c>
      <c r="DN105" s="32">
        <f t="shared" ca="1" si="37"/>
        <v>0.03</v>
      </c>
      <c r="DO105" s="32">
        <f t="shared" ca="1" si="47"/>
        <v>-0.28999999999999998</v>
      </c>
      <c r="DP105" s="32">
        <f t="shared" ca="1" si="47"/>
        <v>-0.14000000000000001</v>
      </c>
      <c r="DQ105" s="32">
        <f t="shared" ca="1" si="47"/>
        <v>0</v>
      </c>
      <c r="DR105" s="32">
        <f t="shared" ca="1" si="47"/>
        <v>-3.87</v>
      </c>
      <c r="DS105" s="32">
        <f t="shared" ca="1" si="47"/>
        <v>0</v>
      </c>
      <c r="DT105" s="32">
        <f t="shared" ca="1" si="47"/>
        <v>0</v>
      </c>
      <c r="DU105" s="31">
        <f t="shared" ca="1" si="38"/>
        <v>94.52</v>
      </c>
      <c r="DV105" s="31">
        <f t="shared" ca="1" si="38"/>
        <v>37.24</v>
      </c>
      <c r="DW105" s="31">
        <f t="shared" ca="1" si="38"/>
        <v>6.57</v>
      </c>
      <c r="DX105" s="31">
        <f t="shared" ca="1" si="38"/>
        <v>4.24</v>
      </c>
      <c r="DY105" s="31">
        <f t="shared" ca="1" si="38"/>
        <v>6.98</v>
      </c>
      <c r="DZ105" s="31">
        <f t="shared" ca="1" si="38"/>
        <v>0.15</v>
      </c>
      <c r="EA105" s="31">
        <f t="shared" ca="1" si="48"/>
        <v>-1.48</v>
      </c>
      <c r="EB105" s="31">
        <f t="shared" ca="1" si="48"/>
        <v>-0.73</v>
      </c>
      <c r="EC105" s="31">
        <f t="shared" ca="1" si="48"/>
        <v>0</v>
      </c>
      <c r="ED105" s="31">
        <f t="shared" ca="1" si="48"/>
        <v>-19.47</v>
      </c>
      <c r="EE105" s="31">
        <f t="shared" ca="1" si="48"/>
        <v>0</v>
      </c>
      <c r="EF105" s="31">
        <f t="shared" ca="1" si="48"/>
        <v>0</v>
      </c>
      <c r="EG105" s="32">
        <f t="shared" ca="1" si="39"/>
        <v>458.99999999999994</v>
      </c>
      <c r="EH105" s="32">
        <f t="shared" ca="1" si="39"/>
        <v>182.09000000000003</v>
      </c>
      <c r="EI105" s="32">
        <f t="shared" ca="1" si="39"/>
        <v>32.340000000000003</v>
      </c>
      <c r="EJ105" s="32">
        <f t="shared" ca="1" si="39"/>
        <v>21.000000000000021</v>
      </c>
      <c r="EK105" s="32">
        <f t="shared" ca="1" si="39"/>
        <v>34.830000000000041</v>
      </c>
      <c r="EL105" s="32">
        <f t="shared" ca="1" si="39"/>
        <v>0.77000000000000035</v>
      </c>
      <c r="EM105" s="32">
        <f t="shared" ca="1" si="49"/>
        <v>-7.4799999999999986</v>
      </c>
      <c r="EN105" s="32">
        <f t="shared" ca="1" si="49"/>
        <v>-3.7</v>
      </c>
      <c r="EO105" s="32">
        <f t="shared" ca="1" si="49"/>
        <v>0</v>
      </c>
      <c r="EP105" s="32">
        <f t="shared" ca="1" si="49"/>
        <v>-100.67999999999995</v>
      </c>
      <c r="EQ105" s="32">
        <f t="shared" ca="1" si="49"/>
        <v>0</v>
      </c>
      <c r="ER105" s="32">
        <f t="shared" ca="1" si="49"/>
        <v>0</v>
      </c>
    </row>
    <row r="106" spans="1:148" x14ac:dyDescent="0.25">
      <c r="A106" t="s">
        <v>476</v>
      </c>
      <c r="B106" s="1" t="s">
        <v>110</v>
      </c>
      <c r="C106" t="str">
        <f t="shared" ca="1" si="40"/>
        <v>SPCIMP</v>
      </c>
      <c r="D106" t="str">
        <f t="shared" ca="1" si="41"/>
        <v>Alberta-Saskatchewan Intertie - Import</v>
      </c>
      <c r="E106" s="51">
        <v>104</v>
      </c>
      <c r="F106" s="51">
        <v>282</v>
      </c>
      <c r="G106" s="51">
        <v>1024</v>
      </c>
      <c r="H106" s="51">
        <v>937</v>
      </c>
      <c r="I106" s="51">
        <v>2340</v>
      </c>
      <c r="J106" s="51">
        <v>140</v>
      </c>
      <c r="K106" s="51">
        <v>317</v>
      </c>
      <c r="L106" s="51">
        <v>68</v>
      </c>
      <c r="M106" s="51">
        <v>837</v>
      </c>
      <c r="N106" s="51">
        <v>93</v>
      </c>
      <c r="O106" s="51">
        <v>510</v>
      </c>
      <c r="P106" s="51">
        <v>162</v>
      </c>
      <c r="Q106" s="32">
        <v>12996.6</v>
      </c>
      <c r="R106" s="32">
        <v>25356.99</v>
      </c>
      <c r="S106" s="32">
        <v>44614.9</v>
      </c>
      <c r="T106" s="32">
        <v>99796.13</v>
      </c>
      <c r="U106" s="32">
        <v>233593.73</v>
      </c>
      <c r="V106" s="32">
        <v>94936</v>
      </c>
      <c r="W106" s="32">
        <v>190963.64</v>
      </c>
      <c r="X106" s="32">
        <v>11589.44</v>
      </c>
      <c r="Y106" s="32">
        <v>91125.17</v>
      </c>
      <c r="Z106" s="32">
        <v>2911.28</v>
      </c>
      <c r="AA106" s="32">
        <v>33727.78</v>
      </c>
      <c r="AB106" s="32">
        <v>17530.939999999999</v>
      </c>
      <c r="AC106" s="2">
        <v>3.41</v>
      </c>
      <c r="AD106" s="2">
        <v>3.41</v>
      </c>
      <c r="AE106" s="2">
        <v>3.41</v>
      </c>
      <c r="AF106" s="2">
        <v>3.41</v>
      </c>
      <c r="AG106" s="2">
        <v>3.41</v>
      </c>
      <c r="AH106" s="2">
        <v>3.41</v>
      </c>
      <c r="AI106" s="2">
        <v>5.17</v>
      </c>
      <c r="AJ106" s="2">
        <v>5.17</v>
      </c>
      <c r="AK106" s="2">
        <v>5.17</v>
      </c>
      <c r="AL106" s="2">
        <v>5.17</v>
      </c>
      <c r="AM106" s="2">
        <v>5.17</v>
      </c>
      <c r="AN106" s="2">
        <v>5.17</v>
      </c>
      <c r="AO106" s="33">
        <v>443.18</v>
      </c>
      <c r="AP106" s="33">
        <v>864.67</v>
      </c>
      <c r="AQ106" s="33">
        <v>1521.37</v>
      </c>
      <c r="AR106" s="33">
        <v>3403.05</v>
      </c>
      <c r="AS106" s="33">
        <v>7965.55</v>
      </c>
      <c r="AT106" s="33">
        <v>3237.32</v>
      </c>
      <c r="AU106" s="33">
        <v>9872.82</v>
      </c>
      <c r="AV106" s="33">
        <v>599.16999999999996</v>
      </c>
      <c r="AW106" s="33">
        <v>4711.17</v>
      </c>
      <c r="AX106" s="33">
        <v>150.51</v>
      </c>
      <c r="AY106" s="33">
        <v>1743.73</v>
      </c>
      <c r="AZ106" s="33">
        <v>906.35</v>
      </c>
      <c r="BA106" s="31">
        <f t="shared" si="53"/>
        <v>-5.2</v>
      </c>
      <c r="BB106" s="31">
        <f t="shared" si="53"/>
        <v>-10.14</v>
      </c>
      <c r="BC106" s="31">
        <f t="shared" si="53"/>
        <v>-17.850000000000001</v>
      </c>
      <c r="BD106" s="31">
        <f t="shared" si="51"/>
        <v>578.82000000000005</v>
      </c>
      <c r="BE106" s="31">
        <f t="shared" si="51"/>
        <v>1354.84</v>
      </c>
      <c r="BF106" s="31">
        <f t="shared" si="51"/>
        <v>550.63</v>
      </c>
      <c r="BG106" s="31">
        <f t="shared" si="42"/>
        <v>133.66999999999999</v>
      </c>
      <c r="BH106" s="31">
        <f t="shared" si="42"/>
        <v>8.11</v>
      </c>
      <c r="BI106" s="31">
        <f t="shared" si="42"/>
        <v>63.79</v>
      </c>
      <c r="BJ106" s="31">
        <f t="shared" si="42"/>
        <v>-8.73</v>
      </c>
      <c r="BK106" s="31">
        <f t="shared" si="42"/>
        <v>-101.18</v>
      </c>
      <c r="BL106" s="31">
        <f t="shared" si="42"/>
        <v>-52.59</v>
      </c>
      <c r="BM106" s="6">
        <f t="shared" ref="BM106:BX127" ca="1" si="56">VLOOKUP($C106,LossFactorLookup,3,FALSE)</f>
        <v>6.9900000000000004E-2</v>
      </c>
      <c r="BN106" s="6">
        <f t="shared" ca="1" si="56"/>
        <v>6.9900000000000004E-2</v>
      </c>
      <c r="BO106" s="6">
        <f t="shared" ca="1" si="56"/>
        <v>6.9900000000000004E-2</v>
      </c>
      <c r="BP106" s="6">
        <f t="shared" ca="1" si="56"/>
        <v>6.9900000000000004E-2</v>
      </c>
      <c r="BQ106" s="6">
        <f t="shared" ca="1" si="56"/>
        <v>6.9900000000000004E-2</v>
      </c>
      <c r="BR106" s="6">
        <f t="shared" ca="1" si="56"/>
        <v>6.9900000000000004E-2</v>
      </c>
      <c r="BS106" s="6">
        <f t="shared" ca="1" si="56"/>
        <v>6.9900000000000004E-2</v>
      </c>
      <c r="BT106" s="6">
        <f t="shared" ca="1" si="56"/>
        <v>6.9900000000000004E-2</v>
      </c>
      <c r="BU106" s="6">
        <f t="shared" ca="1" si="56"/>
        <v>6.9900000000000004E-2</v>
      </c>
      <c r="BV106" s="6">
        <f t="shared" ca="1" si="56"/>
        <v>6.9900000000000004E-2</v>
      </c>
      <c r="BW106" s="6">
        <f t="shared" ca="1" si="56"/>
        <v>6.9900000000000004E-2</v>
      </c>
      <c r="BX106" s="6">
        <f t="shared" ca="1" si="56"/>
        <v>6.9900000000000004E-2</v>
      </c>
      <c r="BY106" s="31">
        <f t="shared" ca="1" si="46"/>
        <v>908.46</v>
      </c>
      <c r="BZ106" s="31">
        <f t="shared" ca="1" si="46"/>
        <v>1772.45</v>
      </c>
      <c r="CA106" s="31">
        <f t="shared" ca="1" si="46"/>
        <v>3118.58</v>
      </c>
      <c r="CB106" s="31">
        <f t="shared" ca="1" si="46"/>
        <v>6975.75</v>
      </c>
      <c r="CC106" s="31">
        <f t="shared" ca="1" si="46"/>
        <v>16328.2</v>
      </c>
      <c r="CD106" s="31">
        <f t="shared" ca="1" si="46"/>
        <v>6636.03</v>
      </c>
      <c r="CE106" s="31">
        <f t="shared" ca="1" si="46"/>
        <v>13348.36</v>
      </c>
      <c r="CF106" s="31">
        <f t="shared" ca="1" si="46"/>
        <v>810.1</v>
      </c>
      <c r="CG106" s="31">
        <f t="shared" ca="1" si="46"/>
        <v>6369.65</v>
      </c>
      <c r="CH106" s="31">
        <f t="shared" ca="1" si="46"/>
        <v>203.5</v>
      </c>
      <c r="CI106" s="31">
        <f t="shared" ca="1" si="46"/>
        <v>2357.5700000000002</v>
      </c>
      <c r="CJ106" s="31">
        <f t="shared" ca="1" si="46"/>
        <v>1225.4100000000001</v>
      </c>
      <c r="CK106" s="32">
        <f t="shared" ca="1" si="54"/>
        <v>20.79</v>
      </c>
      <c r="CL106" s="32">
        <f t="shared" ca="1" si="54"/>
        <v>40.57</v>
      </c>
      <c r="CM106" s="32">
        <f t="shared" ca="1" si="54"/>
        <v>71.38</v>
      </c>
      <c r="CN106" s="32">
        <f t="shared" ca="1" si="52"/>
        <v>159.66999999999999</v>
      </c>
      <c r="CO106" s="32">
        <f t="shared" ca="1" si="52"/>
        <v>373.75</v>
      </c>
      <c r="CP106" s="32">
        <f t="shared" ca="1" si="52"/>
        <v>151.9</v>
      </c>
      <c r="CQ106" s="32">
        <f t="shared" ca="1" si="43"/>
        <v>305.54000000000002</v>
      </c>
      <c r="CR106" s="32">
        <f t="shared" ca="1" si="43"/>
        <v>18.54</v>
      </c>
      <c r="CS106" s="32">
        <f t="shared" ca="1" si="43"/>
        <v>145.80000000000001</v>
      </c>
      <c r="CT106" s="32">
        <f t="shared" ca="1" si="43"/>
        <v>4.66</v>
      </c>
      <c r="CU106" s="32">
        <f t="shared" ca="1" si="43"/>
        <v>53.96</v>
      </c>
      <c r="CV106" s="32">
        <f t="shared" ca="1" si="43"/>
        <v>28.05</v>
      </c>
      <c r="CW106" s="31">
        <f t="shared" ca="1" si="50"/>
        <v>491.27</v>
      </c>
      <c r="CX106" s="31">
        <f t="shared" ca="1" si="50"/>
        <v>958.49</v>
      </c>
      <c r="CY106" s="31">
        <f t="shared" ca="1" si="50"/>
        <v>1686.44</v>
      </c>
      <c r="CZ106" s="31">
        <f t="shared" ca="1" si="50"/>
        <v>3153.5499999999997</v>
      </c>
      <c r="DA106" s="31">
        <f t="shared" ca="1" si="50"/>
        <v>7381.5600000000013</v>
      </c>
      <c r="DB106" s="31">
        <f t="shared" ca="1" si="50"/>
        <v>2999.9799999999991</v>
      </c>
      <c r="DC106" s="31">
        <f t="shared" ca="1" si="44"/>
        <v>3647.4100000000017</v>
      </c>
      <c r="DD106" s="31">
        <f t="shared" ca="1" si="44"/>
        <v>221.36</v>
      </c>
      <c r="DE106" s="31">
        <f t="shared" ca="1" si="44"/>
        <v>1740.4899999999998</v>
      </c>
      <c r="DF106" s="31">
        <f t="shared" ca="1" si="44"/>
        <v>66.38000000000001</v>
      </c>
      <c r="DG106" s="31">
        <f t="shared" ca="1" si="44"/>
        <v>768.98000000000025</v>
      </c>
      <c r="DH106" s="31">
        <f t="shared" ca="1" si="44"/>
        <v>399.70000000000005</v>
      </c>
      <c r="DI106" s="32">
        <f t="shared" ca="1" si="37"/>
        <v>24.56</v>
      </c>
      <c r="DJ106" s="32">
        <f t="shared" ca="1" si="37"/>
        <v>47.92</v>
      </c>
      <c r="DK106" s="32">
        <f t="shared" ca="1" si="37"/>
        <v>84.32</v>
      </c>
      <c r="DL106" s="32">
        <f t="shared" ca="1" si="37"/>
        <v>157.68</v>
      </c>
      <c r="DM106" s="32">
        <f t="shared" ca="1" si="37"/>
        <v>369.08</v>
      </c>
      <c r="DN106" s="32">
        <f t="shared" ca="1" si="37"/>
        <v>150</v>
      </c>
      <c r="DO106" s="32">
        <f t="shared" ca="1" si="47"/>
        <v>182.37</v>
      </c>
      <c r="DP106" s="32">
        <f t="shared" ca="1" si="47"/>
        <v>11.07</v>
      </c>
      <c r="DQ106" s="32">
        <f t="shared" ca="1" si="47"/>
        <v>87.02</v>
      </c>
      <c r="DR106" s="32">
        <f t="shared" ca="1" si="47"/>
        <v>3.32</v>
      </c>
      <c r="DS106" s="32">
        <f t="shared" ca="1" si="47"/>
        <v>38.450000000000003</v>
      </c>
      <c r="DT106" s="32">
        <f t="shared" ca="1" si="47"/>
        <v>19.989999999999998</v>
      </c>
      <c r="DU106" s="31">
        <f t="shared" ca="1" si="38"/>
        <v>133.78</v>
      </c>
      <c r="DV106" s="31">
        <f t="shared" ca="1" si="38"/>
        <v>258.77</v>
      </c>
      <c r="DW106" s="31">
        <f t="shared" ca="1" si="38"/>
        <v>451.73</v>
      </c>
      <c r="DX106" s="31">
        <f t="shared" ca="1" si="38"/>
        <v>837.35</v>
      </c>
      <c r="DY106" s="31">
        <f t="shared" ca="1" si="38"/>
        <v>1943.31</v>
      </c>
      <c r="DZ106" s="31">
        <f t="shared" ca="1" si="38"/>
        <v>782.79</v>
      </c>
      <c r="EA106" s="31">
        <f t="shared" ca="1" si="48"/>
        <v>943.48</v>
      </c>
      <c r="EB106" s="31">
        <f t="shared" ca="1" si="48"/>
        <v>56.74</v>
      </c>
      <c r="EC106" s="31">
        <f t="shared" ca="1" si="48"/>
        <v>442.08</v>
      </c>
      <c r="ED106" s="31">
        <f t="shared" ca="1" si="48"/>
        <v>16.71</v>
      </c>
      <c r="EE106" s="31">
        <f t="shared" ca="1" si="48"/>
        <v>191.79</v>
      </c>
      <c r="EF106" s="31">
        <f t="shared" ca="1" si="48"/>
        <v>98.78</v>
      </c>
      <c r="EG106" s="32">
        <f t="shared" ca="1" si="39"/>
        <v>649.6099999999999</v>
      </c>
      <c r="EH106" s="32">
        <f t="shared" ca="1" si="39"/>
        <v>1265.1799999999998</v>
      </c>
      <c r="EI106" s="32">
        <f t="shared" ca="1" si="39"/>
        <v>2222.4899999999998</v>
      </c>
      <c r="EJ106" s="32">
        <f t="shared" ca="1" si="39"/>
        <v>4148.58</v>
      </c>
      <c r="EK106" s="32">
        <f t="shared" ca="1" si="39"/>
        <v>9693.9500000000007</v>
      </c>
      <c r="EL106" s="32">
        <f t="shared" ca="1" si="39"/>
        <v>3932.7699999999991</v>
      </c>
      <c r="EM106" s="32">
        <f t="shared" ca="1" si="49"/>
        <v>4773.260000000002</v>
      </c>
      <c r="EN106" s="32">
        <f t="shared" ca="1" si="49"/>
        <v>289.17</v>
      </c>
      <c r="EO106" s="32">
        <f t="shared" ca="1" si="49"/>
        <v>2269.5899999999997</v>
      </c>
      <c r="EP106" s="32">
        <f t="shared" ca="1" si="49"/>
        <v>86.41</v>
      </c>
      <c r="EQ106" s="32">
        <f t="shared" ca="1" si="49"/>
        <v>999.22000000000025</v>
      </c>
      <c r="ER106" s="32">
        <f t="shared" ca="1" si="49"/>
        <v>518.47</v>
      </c>
    </row>
    <row r="107" spans="1:148" x14ac:dyDescent="0.25">
      <c r="A107" t="s">
        <v>476</v>
      </c>
      <c r="B107" s="1" t="s">
        <v>350</v>
      </c>
      <c r="C107" t="str">
        <f t="shared" ca="1" si="40"/>
        <v>SPCEXP</v>
      </c>
      <c r="D107" t="str">
        <f t="shared" ca="1" si="41"/>
        <v>Alberta-Saskatchewan Intertie - Export</v>
      </c>
      <c r="K107" s="51">
        <v>103.5</v>
      </c>
      <c r="Q107" s="32"/>
      <c r="R107" s="32"/>
      <c r="S107" s="32"/>
      <c r="T107" s="32"/>
      <c r="U107" s="32"/>
      <c r="V107" s="32"/>
      <c r="W107" s="32">
        <v>3308.18</v>
      </c>
      <c r="X107" s="32"/>
      <c r="Y107" s="32"/>
      <c r="Z107" s="32"/>
      <c r="AA107" s="32"/>
      <c r="AB107" s="32"/>
      <c r="AI107" s="2">
        <v>2.2999999999999998</v>
      </c>
      <c r="AO107" s="33"/>
      <c r="AP107" s="33"/>
      <c r="AQ107" s="33"/>
      <c r="AR107" s="33"/>
      <c r="AS107" s="33"/>
      <c r="AT107" s="33"/>
      <c r="AU107" s="33">
        <v>76.09</v>
      </c>
      <c r="AV107" s="33"/>
      <c r="AW107" s="33"/>
      <c r="AX107" s="33"/>
      <c r="AY107" s="33"/>
      <c r="AZ107" s="33"/>
      <c r="BA107" s="31">
        <f t="shared" si="53"/>
        <v>0</v>
      </c>
      <c r="BB107" s="31">
        <f t="shared" si="53"/>
        <v>0</v>
      </c>
      <c r="BC107" s="31">
        <f t="shared" si="53"/>
        <v>0</v>
      </c>
      <c r="BD107" s="31">
        <f t="shared" si="51"/>
        <v>0</v>
      </c>
      <c r="BE107" s="31">
        <f t="shared" si="51"/>
        <v>0</v>
      </c>
      <c r="BF107" s="31">
        <f t="shared" si="51"/>
        <v>0</v>
      </c>
      <c r="BG107" s="31">
        <f t="shared" si="42"/>
        <v>2.3199999999999998</v>
      </c>
      <c r="BH107" s="31">
        <f t="shared" si="42"/>
        <v>0</v>
      </c>
      <c r="BI107" s="31">
        <f t="shared" si="42"/>
        <v>0</v>
      </c>
      <c r="BJ107" s="31">
        <f t="shared" si="42"/>
        <v>0</v>
      </c>
      <c r="BK107" s="31">
        <f t="shared" si="42"/>
        <v>0</v>
      </c>
      <c r="BL107" s="31">
        <f t="shared" si="42"/>
        <v>0</v>
      </c>
      <c r="BM107" s="6">
        <f t="shared" ca="1" si="56"/>
        <v>2.29E-2</v>
      </c>
      <c r="BN107" s="6">
        <f t="shared" ca="1" si="56"/>
        <v>2.29E-2</v>
      </c>
      <c r="BO107" s="6">
        <f t="shared" ca="1" si="56"/>
        <v>2.29E-2</v>
      </c>
      <c r="BP107" s="6">
        <f t="shared" ca="1" si="56"/>
        <v>2.29E-2</v>
      </c>
      <c r="BQ107" s="6">
        <f t="shared" ca="1" si="56"/>
        <v>2.29E-2</v>
      </c>
      <c r="BR107" s="6">
        <f t="shared" ca="1" si="56"/>
        <v>2.29E-2</v>
      </c>
      <c r="BS107" s="6">
        <f t="shared" ca="1" si="56"/>
        <v>2.29E-2</v>
      </c>
      <c r="BT107" s="6">
        <f t="shared" ca="1" si="56"/>
        <v>2.29E-2</v>
      </c>
      <c r="BU107" s="6">
        <f t="shared" ca="1" si="56"/>
        <v>2.29E-2</v>
      </c>
      <c r="BV107" s="6">
        <f t="shared" ca="1" si="56"/>
        <v>2.29E-2</v>
      </c>
      <c r="BW107" s="6">
        <f t="shared" ca="1" si="56"/>
        <v>2.29E-2</v>
      </c>
      <c r="BX107" s="6">
        <f t="shared" ca="1" si="56"/>
        <v>2.29E-2</v>
      </c>
      <c r="BY107" s="31">
        <f t="shared" ca="1" si="46"/>
        <v>0</v>
      </c>
      <c r="BZ107" s="31">
        <f t="shared" ca="1" si="46"/>
        <v>0</v>
      </c>
      <c r="CA107" s="31">
        <f t="shared" ca="1" si="46"/>
        <v>0</v>
      </c>
      <c r="CB107" s="31">
        <f t="shared" ca="1" si="46"/>
        <v>0</v>
      </c>
      <c r="CC107" s="31">
        <f t="shared" ca="1" si="46"/>
        <v>0</v>
      </c>
      <c r="CD107" s="31">
        <f t="shared" ca="1" si="46"/>
        <v>0</v>
      </c>
      <c r="CE107" s="31">
        <f t="shared" ca="1" si="46"/>
        <v>75.760000000000005</v>
      </c>
      <c r="CF107" s="31">
        <f t="shared" ca="1" si="46"/>
        <v>0</v>
      </c>
      <c r="CG107" s="31">
        <f t="shared" ca="1" si="46"/>
        <v>0</v>
      </c>
      <c r="CH107" s="31">
        <f t="shared" ca="1" si="46"/>
        <v>0</v>
      </c>
      <c r="CI107" s="31">
        <f t="shared" ca="1" si="46"/>
        <v>0</v>
      </c>
      <c r="CJ107" s="31">
        <f t="shared" ca="1" si="46"/>
        <v>0</v>
      </c>
      <c r="CK107" s="32">
        <f t="shared" ca="1" si="54"/>
        <v>0</v>
      </c>
      <c r="CL107" s="32">
        <f t="shared" ca="1" si="54"/>
        <v>0</v>
      </c>
      <c r="CM107" s="32">
        <f t="shared" ca="1" si="54"/>
        <v>0</v>
      </c>
      <c r="CN107" s="32">
        <f t="shared" ca="1" si="52"/>
        <v>0</v>
      </c>
      <c r="CO107" s="32">
        <f t="shared" ca="1" si="52"/>
        <v>0</v>
      </c>
      <c r="CP107" s="32">
        <f t="shared" ca="1" si="52"/>
        <v>0</v>
      </c>
      <c r="CQ107" s="32">
        <f t="shared" ca="1" si="43"/>
        <v>5.29</v>
      </c>
      <c r="CR107" s="32">
        <f t="shared" ca="1" si="43"/>
        <v>0</v>
      </c>
      <c r="CS107" s="32">
        <f t="shared" ca="1" si="43"/>
        <v>0</v>
      </c>
      <c r="CT107" s="32">
        <f t="shared" ca="1" si="43"/>
        <v>0</v>
      </c>
      <c r="CU107" s="32">
        <f t="shared" ca="1" si="43"/>
        <v>0</v>
      </c>
      <c r="CV107" s="32">
        <f t="shared" ca="1" si="43"/>
        <v>0</v>
      </c>
      <c r="CW107" s="31">
        <f t="shared" ca="1" si="50"/>
        <v>0</v>
      </c>
      <c r="CX107" s="31">
        <f t="shared" ca="1" si="50"/>
        <v>0</v>
      </c>
      <c r="CY107" s="31">
        <f t="shared" ca="1" si="50"/>
        <v>0</v>
      </c>
      <c r="CZ107" s="31">
        <f t="shared" ca="1" si="50"/>
        <v>0</v>
      </c>
      <c r="DA107" s="31">
        <f t="shared" ca="1" si="50"/>
        <v>0</v>
      </c>
      <c r="DB107" s="31">
        <f t="shared" ca="1" si="50"/>
        <v>0</v>
      </c>
      <c r="DC107" s="31">
        <f t="shared" ca="1" si="44"/>
        <v>2.6400000000000081</v>
      </c>
      <c r="DD107" s="31">
        <f t="shared" ca="1" si="44"/>
        <v>0</v>
      </c>
      <c r="DE107" s="31">
        <f t="shared" ca="1" si="44"/>
        <v>0</v>
      </c>
      <c r="DF107" s="31">
        <f t="shared" ca="1" si="44"/>
        <v>0</v>
      </c>
      <c r="DG107" s="31">
        <f t="shared" ca="1" si="44"/>
        <v>0</v>
      </c>
      <c r="DH107" s="31">
        <f t="shared" ca="1" si="44"/>
        <v>0</v>
      </c>
      <c r="DI107" s="32">
        <f t="shared" ca="1" si="37"/>
        <v>0</v>
      </c>
      <c r="DJ107" s="32">
        <f t="shared" ca="1" si="37"/>
        <v>0</v>
      </c>
      <c r="DK107" s="32">
        <f t="shared" ca="1" si="37"/>
        <v>0</v>
      </c>
      <c r="DL107" s="32">
        <f t="shared" ca="1" si="37"/>
        <v>0</v>
      </c>
      <c r="DM107" s="32">
        <f t="shared" ca="1" si="37"/>
        <v>0</v>
      </c>
      <c r="DN107" s="32">
        <f t="shared" ca="1" si="37"/>
        <v>0</v>
      </c>
      <c r="DO107" s="32">
        <f t="shared" ca="1" si="47"/>
        <v>0.13</v>
      </c>
      <c r="DP107" s="32">
        <f t="shared" ca="1" si="47"/>
        <v>0</v>
      </c>
      <c r="DQ107" s="32">
        <f t="shared" ca="1" si="47"/>
        <v>0</v>
      </c>
      <c r="DR107" s="32">
        <f t="shared" ca="1" si="47"/>
        <v>0</v>
      </c>
      <c r="DS107" s="32">
        <f t="shared" ca="1" si="47"/>
        <v>0</v>
      </c>
      <c r="DT107" s="32">
        <f t="shared" ca="1" si="47"/>
        <v>0</v>
      </c>
      <c r="DU107" s="31">
        <f t="shared" ca="1" si="38"/>
        <v>0</v>
      </c>
      <c r="DV107" s="31">
        <f t="shared" ca="1" si="38"/>
        <v>0</v>
      </c>
      <c r="DW107" s="31">
        <f t="shared" ca="1" si="38"/>
        <v>0</v>
      </c>
      <c r="DX107" s="31">
        <f t="shared" ca="1" si="38"/>
        <v>0</v>
      </c>
      <c r="DY107" s="31">
        <f t="shared" ca="1" si="38"/>
        <v>0</v>
      </c>
      <c r="DZ107" s="31">
        <f t="shared" ca="1" si="38"/>
        <v>0</v>
      </c>
      <c r="EA107" s="31">
        <f t="shared" ca="1" si="48"/>
        <v>0.68</v>
      </c>
      <c r="EB107" s="31">
        <f t="shared" ca="1" si="48"/>
        <v>0</v>
      </c>
      <c r="EC107" s="31">
        <f t="shared" ca="1" si="48"/>
        <v>0</v>
      </c>
      <c r="ED107" s="31">
        <f t="shared" ca="1" si="48"/>
        <v>0</v>
      </c>
      <c r="EE107" s="31">
        <f t="shared" ca="1" si="48"/>
        <v>0</v>
      </c>
      <c r="EF107" s="31">
        <f t="shared" ca="1" si="48"/>
        <v>0</v>
      </c>
      <c r="EG107" s="32">
        <f t="shared" ca="1" si="39"/>
        <v>0</v>
      </c>
      <c r="EH107" s="32">
        <f t="shared" ca="1" si="39"/>
        <v>0</v>
      </c>
      <c r="EI107" s="32">
        <f t="shared" ca="1" si="39"/>
        <v>0</v>
      </c>
      <c r="EJ107" s="32">
        <f t="shared" ca="1" si="39"/>
        <v>0</v>
      </c>
      <c r="EK107" s="32">
        <f t="shared" ca="1" si="39"/>
        <v>0</v>
      </c>
      <c r="EL107" s="32">
        <f t="shared" ca="1" si="39"/>
        <v>0</v>
      </c>
      <c r="EM107" s="32">
        <f t="shared" ca="1" si="49"/>
        <v>3.4500000000000082</v>
      </c>
      <c r="EN107" s="32">
        <f t="shared" ca="1" si="49"/>
        <v>0</v>
      </c>
      <c r="EO107" s="32">
        <f t="shared" ca="1" si="49"/>
        <v>0</v>
      </c>
      <c r="EP107" s="32">
        <f t="shared" ca="1" si="49"/>
        <v>0</v>
      </c>
      <c r="EQ107" s="32">
        <f t="shared" ca="1" si="49"/>
        <v>0</v>
      </c>
      <c r="ER107" s="32">
        <f t="shared" ca="1" si="49"/>
        <v>0</v>
      </c>
    </row>
    <row r="108" spans="1:148" x14ac:dyDescent="0.25">
      <c r="A108" t="s">
        <v>474</v>
      </c>
      <c r="B108" s="1" t="s">
        <v>52</v>
      </c>
      <c r="C108" t="str">
        <f t="shared" ca="1" si="40"/>
        <v>RL1</v>
      </c>
      <c r="D108" t="str">
        <f t="shared" ca="1" si="41"/>
        <v>Rainbow Lake #1</v>
      </c>
      <c r="E108" s="51">
        <v>31267.2192</v>
      </c>
      <c r="F108" s="51">
        <v>24065.724200000001</v>
      </c>
      <c r="G108" s="51">
        <v>20670.746599999999</v>
      </c>
      <c r="H108" s="51">
        <v>26433.7598</v>
      </c>
      <c r="I108" s="51">
        <v>19661.217799999999</v>
      </c>
      <c r="J108" s="51">
        <v>24045.505399999998</v>
      </c>
      <c r="K108" s="51">
        <v>25259.9424</v>
      </c>
      <c r="L108" s="51">
        <v>23190.1908</v>
      </c>
      <c r="M108" s="51">
        <v>21844.705399999999</v>
      </c>
      <c r="N108" s="51">
        <v>22490.367200000001</v>
      </c>
      <c r="O108" s="51">
        <v>26100.0376</v>
      </c>
      <c r="P108" s="51">
        <v>26753.962200000002</v>
      </c>
      <c r="Q108" s="32">
        <v>2512589.56</v>
      </c>
      <c r="R108" s="32">
        <v>3153667.52</v>
      </c>
      <c r="S108" s="32">
        <v>1010372.06</v>
      </c>
      <c r="T108" s="32">
        <v>1427486.17</v>
      </c>
      <c r="U108" s="32">
        <v>653556.34</v>
      </c>
      <c r="V108" s="32">
        <v>1664060.23</v>
      </c>
      <c r="W108" s="32">
        <v>1521342.69</v>
      </c>
      <c r="X108" s="32">
        <v>3104507.99</v>
      </c>
      <c r="Y108" s="32">
        <v>1890842.35</v>
      </c>
      <c r="Z108" s="32">
        <v>994212.6</v>
      </c>
      <c r="AA108" s="32">
        <v>2760572.12</v>
      </c>
      <c r="AB108" s="32">
        <v>1111155.08</v>
      </c>
      <c r="AC108" s="2">
        <v>1.43</v>
      </c>
      <c r="AD108" s="2">
        <v>1.43</v>
      </c>
      <c r="AE108" s="2">
        <v>1.43</v>
      </c>
      <c r="AF108" s="2">
        <v>1.43</v>
      </c>
      <c r="AG108" s="2">
        <v>1.43</v>
      </c>
      <c r="AH108" s="2">
        <v>1.43</v>
      </c>
      <c r="AI108" s="2">
        <v>3.08</v>
      </c>
      <c r="AJ108" s="2">
        <v>3.08</v>
      </c>
      <c r="AK108" s="2">
        <v>3.08</v>
      </c>
      <c r="AL108" s="2">
        <v>3.08</v>
      </c>
      <c r="AM108" s="2">
        <v>3.08</v>
      </c>
      <c r="AN108" s="2">
        <v>3.08</v>
      </c>
      <c r="AO108" s="33">
        <v>35930.03</v>
      </c>
      <c r="AP108" s="33">
        <v>45097.45</v>
      </c>
      <c r="AQ108" s="33">
        <v>14448.32</v>
      </c>
      <c r="AR108" s="33">
        <v>20413.05</v>
      </c>
      <c r="AS108" s="33">
        <v>9345.86</v>
      </c>
      <c r="AT108" s="33">
        <v>23796.06</v>
      </c>
      <c r="AU108" s="33">
        <v>46857.35</v>
      </c>
      <c r="AV108" s="33">
        <v>95618.85</v>
      </c>
      <c r="AW108" s="33">
        <v>58237.94</v>
      </c>
      <c r="AX108" s="33">
        <v>30621.75</v>
      </c>
      <c r="AY108" s="33">
        <v>85025.62</v>
      </c>
      <c r="AZ108" s="33">
        <v>34223.58</v>
      </c>
      <c r="BA108" s="31">
        <f t="shared" si="53"/>
        <v>-1005.04</v>
      </c>
      <c r="BB108" s="31">
        <f t="shared" si="53"/>
        <v>-1261.47</v>
      </c>
      <c r="BC108" s="31">
        <f t="shared" si="53"/>
        <v>-404.15</v>
      </c>
      <c r="BD108" s="31">
        <f t="shared" si="51"/>
        <v>8279.42</v>
      </c>
      <c r="BE108" s="31">
        <f t="shared" si="51"/>
        <v>3790.63</v>
      </c>
      <c r="BF108" s="31">
        <f t="shared" si="51"/>
        <v>9651.5499999999993</v>
      </c>
      <c r="BG108" s="31">
        <f t="shared" si="42"/>
        <v>1064.94</v>
      </c>
      <c r="BH108" s="31">
        <f t="shared" si="42"/>
        <v>2173.16</v>
      </c>
      <c r="BI108" s="31">
        <f t="shared" si="42"/>
        <v>1323.59</v>
      </c>
      <c r="BJ108" s="31">
        <f t="shared" si="42"/>
        <v>-2982.64</v>
      </c>
      <c r="BK108" s="31">
        <f t="shared" si="42"/>
        <v>-8281.7199999999993</v>
      </c>
      <c r="BL108" s="31">
        <f t="shared" si="42"/>
        <v>-3333.47</v>
      </c>
      <c r="BM108" s="6">
        <f t="shared" ca="1" si="56"/>
        <v>-7.2999999999999995E-2</v>
      </c>
      <c r="BN108" s="6">
        <f t="shared" ca="1" si="56"/>
        <v>-7.2999999999999995E-2</v>
      </c>
      <c r="BO108" s="6">
        <f t="shared" ca="1" si="56"/>
        <v>-7.2999999999999995E-2</v>
      </c>
      <c r="BP108" s="6">
        <f t="shared" ca="1" si="56"/>
        <v>-7.2999999999999995E-2</v>
      </c>
      <c r="BQ108" s="6">
        <f t="shared" ca="1" si="56"/>
        <v>-7.2999999999999995E-2</v>
      </c>
      <c r="BR108" s="6">
        <f t="shared" ca="1" si="56"/>
        <v>-7.2999999999999995E-2</v>
      </c>
      <c r="BS108" s="6">
        <f t="shared" ca="1" si="56"/>
        <v>-7.2999999999999995E-2</v>
      </c>
      <c r="BT108" s="6">
        <f t="shared" ca="1" si="56"/>
        <v>-7.2999999999999995E-2</v>
      </c>
      <c r="BU108" s="6">
        <f t="shared" ca="1" si="56"/>
        <v>-7.2999999999999995E-2</v>
      </c>
      <c r="BV108" s="6">
        <f t="shared" ca="1" si="56"/>
        <v>-7.2999999999999995E-2</v>
      </c>
      <c r="BW108" s="6">
        <f t="shared" ca="1" si="56"/>
        <v>-7.2999999999999995E-2</v>
      </c>
      <c r="BX108" s="6">
        <f t="shared" ca="1" si="56"/>
        <v>-7.2999999999999995E-2</v>
      </c>
      <c r="BY108" s="31">
        <f t="shared" ca="1" si="46"/>
        <v>-183419.04</v>
      </c>
      <c r="BZ108" s="31">
        <f t="shared" ca="1" si="46"/>
        <v>-230217.73</v>
      </c>
      <c r="CA108" s="31">
        <f t="shared" ca="1" si="46"/>
        <v>-73757.16</v>
      </c>
      <c r="CB108" s="31">
        <f t="shared" ca="1" si="46"/>
        <v>-104206.49</v>
      </c>
      <c r="CC108" s="31">
        <f t="shared" ca="1" si="46"/>
        <v>-47709.61</v>
      </c>
      <c r="CD108" s="31">
        <f t="shared" ca="1" si="46"/>
        <v>-121476.4</v>
      </c>
      <c r="CE108" s="31">
        <f t="shared" ca="1" si="46"/>
        <v>-111058.02</v>
      </c>
      <c r="CF108" s="31">
        <f t="shared" ca="1" si="46"/>
        <v>-226629.08</v>
      </c>
      <c r="CG108" s="31">
        <f t="shared" ca="1" si="46"/>
        <v>-138031.49</v>
      </c>
      <c r="CH108" s="31">
        <f t="shared" ca="1" si="46"/>
        <v>-72577.52</v>
      </c>
      <c r="CI108" s="31">
        <f t="shared" ca="1" si="46"/>
        <v>-201521.76</v>
      </c>
      <c r="CJ108" s="31">
        <f t="shared" ca="1" si="46"/>
        <v>-81114.320000000007</v>
      </c>
      <c r="CK108" s="32">
        <f t="shared" ca="1" si="54"/>
        <v>4020.14</v>
      </c>
      <c r="CL108" s="32">
        <f t="shared" ca="1" si="54"/>
        <v>5045.87</v>
      </c>
      <c r="CM108" s="32">
        <f t="shared" ca="1" si="54"/>
        <v>1616.6</v>
      </c>
      <c r="CN108" s="32">
        <f t="shared" ca="1" si="52"/>
        <v>2283.98</v>
      </c>
      <c r="CO108" s="32">
        <f t="shared" ca="1" si="52"/>
        <v>1045.69</v>
      </c>
      <c r="CP108" s="32">
        <f t="shared" ca="1" si="52"/>
        <v>2662.5</v>
      </c>
      <c r="CQ108" s="32">
        <f t="shared" ca="1" si="43"/>
        <v>2434.15</v>
      </c>
      <c r="CR108" s="32">
        <f t="shared" ca="1" si="43"/>
        <v>4967.21</v>
      </c>
      <c r="CS108" s="32">
        <f t="shared" ca="1" si="43"/>
        <v>3025.35</v>
      </c>
      <c r="CT108" s="32">
        <f t="shared" ca="1" si="43"/>
        <v>1590.74</v>
      </c>
      <c r="CU108" s="32">
        <f t="shared" ca="1" si="43"/>
        <v>4416.92</v>
      </c>
      <c r="CV108" s="32">
        <f t="shared" ca="1" si="43"/>
        <v>1777.85</v>
      </c>
      <c r="CW108" s="31">
        <f t="shared" ca="1" si="50"/>
        <v>-214323.88999999998</v>
      </c>
      <c r="CX108" s="31">
        <f t="shared" ca="1" si="50"/>
        <v>-269007.84000000003</v>
      </c>
      <c r="CY108" s="31">
        <f t="shared" ca="1" si="50"/>
        <v>-86184.73000000001</v>
      </c>
      <c r="CZ108" s="31">
        <f t="shared" ca="1" si="50"/>
        <v>-130614.98000000001</v>
      </c>
      <c r="DA108" s="31">
        <f t="shared" ca="1" si="50"/>
        <v>-59800.409999999996</v>
      </c>
      <c r="DB108" s="31">
        <f t="shared" ca="1" si="50"/>
        <v>-152261.50999999998</v>
      </c>
      <c r="DC108" s="31">
        <f t="shared" ca="1" si="44"/>
        <v>-156546.16</v>
      </c>
      <c r="DD108" s="31">
        <f t="shared" ca="1" si="44"/>
        <v>-319453.87999999995</v>
      </c>
      <c r="DE108" s="31">
        <f t="shared" ca="1" si="44"/>
        <v>-194567.66999999998</v>
      </c>
      <c r="DF108" s="31">
        <f t="shared" ca="1" si="44"/>
        <v>-98625.89</v>
      </c>
      <c r="DG108" s="31">
        <f t="shared" ca="1" si="44"/>
        <v>-273848.74</v>
      </c>
      <c r="DH108" s="31">
        <f t="shared" ca="1" si="44"/>
        <v>-110226.58</v>
      </c>
      <c r="DI108" s="32">
        <f t="shared" ca="1" si="37"/>
        <v>-10716.19</v>
      </c>
      <c r="DJ108" s="32">
        <f t="shared" ca="1" si="37"/>
        <v>-13450.39</v>
      </c>
      <c r="DK108" s="32">
        <f t="shared" ca="1" si="37"/>
        <v>-4309.24</v>
      </c>
      <c r="DL108" s="32">
        <f t="shared" ca="1" si="37"/>
        <v>-6530.75</v>
      </c>
      <c r="DM108" s="32">
        <f t="shared" ca="1" si="37"/>
        <v>-2990.02</v>
      </c>
      <c r="DN108" s="32">
        <f t="shared" ca="1" si="37"/>
        <v>-7613.08</v>
      </c>
      <c r="DO108" s="32">
        <f t="shared" ca="1" si="47"/>
        <v>-7827.31</v>
      </c>
      <c r="DP108" s="32">
        <f t="shared" ca="1" si="47"/>
        <v>-15972.69</v>
      </c>
      <c r="DQ108" s="32">
        <f t="shared" ca="1" si="47"/>
        <v>-9728.3799999999992</v>
      </c>
      <c r="DR108" s="32">
        <f t="shared" ca="1" si="47"/>
        <v>-4931.29</v>
      </c>
      <c r="DS108" s="32">
        <f t="shared" ca="1" si="47"/>
        <v>-13692.44</v>
      </c>
      <c r="DT108" s="32">
        <f t="shared" ca="1" si="47"/>
        <v>-5511.33</v>
      </c>
      <c r="DU108" s="31">
        <f t="shared" ca="1" si="38"/>
        <v>-58361.93</v>
      </c>
      <c r="DV108" s="31">
        <f t="shared" ca="1" si="38"/>
        <v>-72624.460000000006</v>
      </c>
      <c r="DW108" s="31">
        <f t="shared" ca="1" si="38"/>
        <v>-23085.61</v>
      </c>
      <c r="DX108" s="31">
        <f t="shared" ca="1" si="38"/>
        <v>-34681.72</v>
      </c>
      <c r="DY108" s="31">
        <f t="shared" ca="1" si="38"/>
        <v>-15743.42</v>
      </c>
      <c r="DZ108" s="31">
        <f t="shared" ca="1" si="38"/>
        <v>-39729.67</v>
      </c>
      <c r="EA108" s="31">
        <f t="shared" ca="1" si="48"/>
        <v>-40493.82</v>
      </c>
      <c r="EB108" s="31">
        <f t="shared" ca="1" si="48"/>
        <v>-81887.070000000007</v>
      </c>
      <c r="EC108" s="31">
        <f t="shared" ca="1" si="48"/>
        <v>-49419.98</v>
      </c>
      <c r="ED108" s="31">
        <f t="shared" ca="1" si="48"/>
        <v>-24827.95</v>
      </c>
      <c r="EE108" s="31">
        <f t="shared" ca="1" si="48"/>
        <v>-68298.710000000006</v>
      </c>
      <c r="EF108" s="31">
        <f t="shared" ca="1" si="48"/>
        <v>-27241.7</v>
      </c>
      <c r="EG108" s="32">
        <f t="shared" ca="1" si="39"/>
        <v>-283402.01</v>
      </c>
      <c r="EH108" s="32">
        <f t="shared" ca="1" si="39"/>
        <v>-355082.69000000006</v>
      </c>
      <c r="EI108" s="32">
        <f t="shared" ca="1" si="39"/>
        <v>-113579.58000000002</v>
      </c>
      <c r="EJ108" s="32">
        <f t="shared" ca="1" si="39"/>
        <v>-171827.45</v>
      </c>
      <c r="EK108" s="32">
        <f t="shared" ca="1" si="39"/>
        <v>-78533.849999999991</v>
      </c>
      <c r="EL108" s="32">
        <f t="shared" ca="1" si="39"/>
        <v>-199604.25999999995</v>
      </c>
      <c r="EM108" s="32">
        <f t="shared" ca="1" si="49"/>
        <v>-204867.29</v>
      </c>
      <c r="EN108" s="32">
        <f t="shared" ca="1" si="49"/>
        <v>-417313.63999999996</v>
      </c>
      <c r="EO108" s="32">
        <f t="shared" ca="1" si="49"/>
        <v>-253716.03</v>
      </c>
      <c r="EP108" s="32">
        <f t="shared" ca="1" si="49"/>
        <v>-128385.12999999999</v>
      </c>
      <c r="EQ108" s="32">
        <f t="shared" ca="1" si="49"/>
        <v>-355839.89</v>
      </c>
      <c r="ER108" s="32">
        <f t="shared" ca="1" si="49"/>
        <v>-142979.61000000002</v>
      </c>
    </row>
    <row r="109" spans="1:148" x14ac:dyDescent="0.25">
      <c r="A109" t="s">
        <v>444</v>
      </c>
      <c r="B109" s="1" t="s">
        <v>132</v>
      </c>
      <c r="C109" t="str">
        <f t="shared" ca="1" si="40"/>
        <v>RUN</v>
      </c>
      <c r="D109" t="str">
        <f t="shared" ca="1" si="41"/>
        <v>Rundle Hydro Facility</v>
      </c>
      <c r="E109" s="51">
        <v>8344.0186223000001</v>
      </c>
      <c r="F109" s="51">
        <v>7971.3884261000003</v>
      </c>
      <c r="G109" s="51">
        <v>7956.4643880000003</v>
      </c>
      <c r="H109" s="51">
        <v>6846.7466420000001</v>
      </c>
      <c r="I109" s="51">
        <v>2942.5103559999998</v>
      </c>
      <c r="J109" s="51">
        <v>31.746843200000001</v>
      </c>
      <c r="K109" s="51">
        <v>14.4522694</v>
      </c>
      <c r="L109" s="51">
        <v>21.1973515</v>
      </c>
      <c r="M109" s="51">
        <v>5568.0003651999996</v>
      </c>
      <c r="N109" s="51">
        <v>6547.8040457999996</v>
      </c>
      <c r="O109" s="51">
        <v>5487.3135494999997</v>
      </c>
      <c r="P109" s="51">
        <v>6970.951736</v>
      </c>
      <c r="Q109" s="32">
        <v>818617.69</v>
      </c>
      <c r="R109" s="32">
        <v>1128609.52</v>
      </c>
      <c r="S109" s="32">
        <v>423946.21</v>
      </c>
      <c r="T109" s="32">
        <v>416982.82</v>
      </c>
      <c r="U109" s="32">
        <v>132304.87</v>
      </c>
      <c r="V109" s="32">
        <v>1541.54</v>
      </c>
      <c r="W109" s="32">
        <v>894.74</v>
      </c>
      <c r="X109" s="32">
        <v>5939.68</v>
      </c>
      <c r="Y109" s="32">
        <v>284033.65999999997</v>
      </c>
      <c r="Z109" s="32">
        <v>608208.71</v>
      </c>
      <c r="AA109" s="32">
        <v>741525.65</v>
      </c>
      <c r="AB109" s="32">
        <v>398435.2</v>
      </c>
      <c r="AC109" s="2">
        <v>-1.72</v>
      </c>
      <c r="AD109" s="2">
        <v>-1.72</v>
      </c>
      <c r="AE109" s="2">
        <v>-1.72</v>
      </c>
      <c r="AF109" s="2">
        <v>-1.72</v>
      </c>
      <c r="AG109" s="2">
        <v>-1.72</v>
      </c>
      <c r="AH109" s="2">
        <v>-1.72</v>
      </c>
      <c r="AI109" s="2">
        <v>-0.25</v>
      </c>
      <c r="AJ109" s="2">
        <v>-0.25</v>
      </c>
      <c r="AK109" s="2">
        <v>-0.25</v>
      </c>
      <c r="AL109" s="2">
        <v>-0.25</v>
      </c>
      <c r="AM109" s="2">
        <v>-0.25</v>
      </c>
      <c r="AN109" s="2">
        <v>-0.25</v>
      </c>
      <c r="AO109" s="33">
        <v>-14080.22</v>
      </c>
      <c r="AP109" s="33">
        <v>-19412.080000000002</v>
      </c>
      <c r="AQ109" s="33">
        <v>-7291.87</v>
      </c>
      <c r="AR109" s="33">
        <v>-7172.1</v>
      </c>
      <c r="AS109" s="33">
        <v>-2275.64</v>
      </c>
      <c r="AT109" s="33">
        <v>-26.51</v>
      </c>
      <c r="AU109" s="33">
        <v>-2.2400000000000002</v>
      </c>
      <c r="AV109" s="33">
        <v>-14.85</v>
      </c>
      <c r="AW109" s="33">
        <v>-710.08</v>
      </c>
      <c r="AX109" s="33">
        <v>-1520.52</v>
      </c>
      <c r="AY109" s="33">
        <v>-1853.81</v>
      </c>
      <c r="AZ109" s="33">
        <v>-996.09</v>
      </c>
      <c r="BA109" s="31">
        <f t="shared" si="53"/>
        <v>-327.45</v>
      </c>
      <c r="BB109" s="31">
        <f t="shared" si="53"/>
        <v>-451.44</v>
      </c>
      <c r="BC109" s="31">
        <f t="shared" si="53"/>
        <v>-169.58</v>
      </c>
      <c r="BD109" s="31">
        <f t="shared" si="51"/>
        <v>2418.5</v>
      </c>
      <c r="BE109" s="31">
        <f t="shared" si="51"/>
        <v>767.37</v>
      </c>
      <c r="BF109" s="31">
        <f t="shared" si="51"/>
        <v>8.94</v>
      </c>
      <c r="BG109" s="31">
        <f t="shared" si="42"/>
        <v>0.63</v>
      </c>
      <c r="BH109" s="31">
        <f t="shared" si="42"/>
        <v>4.16</v>
      </c>
      <c r="BI109" s="31">
        <f t="shared" si="42"/>
        <v>198.82</v>
      </c>
      <c r="BJ109" s="31">
        <f t="shared" si="42"/>
        <v>-1824.63</v>
      </c>
      <c r="BK109" s="31">
        <f t="shared" si="42"/>
        <v>-2224.58</v>
      </c>
      <c r="BL109" s="31">
        <f t="shared" si="42"/>
        <v>-1195.31</v>
      </c>
      <c r="BM109" s="6">
        <f t="shared" ca="1" si="56"/>
        <v>-9.4999999999999998E-3</v>
      </c>
      <c r="BN109" s="6">
        <f t="shared" ca="1" si="56"/>
        <v>-9.4999999999999998E-3</v>
      </c>
      <c r="BO109" s="6">
        <f t="shared" ca="1" si="56"/>
        <v>-9.4999999999999998E-3</v>
      </c>
      <c r="BP109" s="6">
        <f t="shared" ca="1" si="56"/>
        <v>-9.4999999999999998E-3</v>
      </c>
      <c r="BQ109" s="6">
        <f t="shared" ca="1" si="56"/>
        <v>-9.4999999999999998E-3</v>
      </c>
      <c r="BR109" s="6">
        <f t="shared" ca="1" si="56"/>
        <v>-9.4999999999999998E-3</v>
      </c>
      <c r="BS109" s="6">
        <f t="shared" ca="1" si="56"/>
        <v>-9.4999999999999998E-3</v>
      </c>
      <c r="BT109" s="6">
        <f t="shared" ca="1" si="56"/>
        <v>-9.4999999999999998E-3</v>
      </c>
      <c r="BU109" s="6">
        <f t="shared" ca="1" si="56"/>
        <v>-9.4999999999999998E-3</v>
      </c>
      <c r="BV109" s="6">
        <f t="shared" ca="1" si="56"/>
        <v>-9.4999999999999998E-3</v>
      </c>
      <c r="BW109" s="6">
        <f t="shared" ca="1" si="56"/>
        <v>-9.4999999999999998E-3</v>
      </c>
      <c r="BX109" s="6">
        <f t="shared" ca="1" si="56"/>
        <v>-9.4999999999999998E-3</v>
      </c>
      <c r="BY109" s="31">
        <f t="shared" ca="1" si="46"/>
        <v>-7776.87</v>
      </c>
      <c r="BZ109" s="31">
        <f t="shared" ca="1" si="46"/>
        <v>-10721.79</v>
      </c>
      <c r="CA109" s="31">
        <f t="shared" ca="1" si="46"/>
        <v>-4027.49</v>
      </c>
      <c r="CB109" s="31">
        <f t="shared" ca="1" si="46"/>
        <v>-3961.34</v>
      </c>
      <c r="CC109" s="31">
        <f t="shared" ca="1" si="46"/>
        <v>-1256.9000000000001</v>
      </c>
      <c r="CD109" s="31">
        <f t="shared" ca="1" si="46"/>
        <v>-14.64</v>
      </c>
      <c r="CE109" s="31">
        <f t="shared" ca="1" si="46"/>
        <v>-8.5</v>
      </c>
      <c r="CF109" s="31">
        <f t="shared" ca="1" si="46"/>
        <v>-56.43</v>
      </c>
      <c r="CG109" s="31">
        <f t="shared" ca="1" si="46"/>
        <v>-2698.32</v>
      </c>
      <c r="CH109" s="31">
        <f t="shared" ca="1" si="46"/>
        <v>-5777.98</v>
      </c>
      <c r="CI109" s="31">
        <f t="shared" ca="1" si="46"/>
        <v>-7044.49</v>
      </c>
      <c r="CJ109" s="31">
        <f t="shared" ca="1" si="46"/>
        <v>-3785.13</v>
      </c>
      <c r="CK109" s="32">
        <f t="shared" ca="1" si="54"/>
        <v>1309.79</v>
      </c>
      <c r="CL109" s="32">
        <f t="shared" ca="1" si="54"/>
        <v>1805.78</v>
      </c>
      <c r="CM109" s="32">
        <f t="shared" ca="1" si="54"/>
        <v>678.31</v>
      </c>
      <c r="CN109" s="32">
        <f t="shared" ca="1" si="52"/>
        <v>667.17</v>
      </c>
      <c r="CO109" s="32">
        <f t="shared" ca="1" si="52"/>
        <v>211.69</v>
      </c>
      <c r="CP109" s="32">
        <f t="shared" ca="1" si="52"/>
        <v>2.4700000000000002</v>
      </c>
      <c r="CQ109" s="32">
        <f t="shared" ca="1" si="43"/>
        <v>1.43</v>
      </c>
      <c r="CR109" s="32">
        <f t="shared" ca="1" si="43"/>
        <v>9.5</v>
      </c>
      <c r="CS109" s="32">
        <f t="shared" ca="1" si="43"/>
        <v>454.45</v>
      </c>
      <c r="CT109" s="32">
        <f t="shared" ca="1" si="43"/>
        <v>973.13</v>
      </c>
      <c r="CU109" s="32">
        <f t="shared" ca="1" si="43"/>
        <v>1186.44</v>
      </c>
      <c r="CV109" s="32">
        <f t="shared" ca="1" si="43"/>
        <v>637.5</v>
      </c>
      <c r="CW109" s="31">
        <f t="shared" ca="1" si="50"/>
        <v>7940.5899999999992</v>
      </c>
      <c r="CX109" s="31">
        <f t="shared" ca="1" si="50"/>
        <v>10947.510000000002</v>
      </c>
      <c r="CY109" s="31">
        <f t="shared" ca="1" si="50"/>
        <v>4112.2700000000004</v>
      </c>
      <c r="CZ109" s="31">
        <f t="shared" ca="1" si="50"/>
        <v>1459.4300000000003</v>
      </c>
      <c r="DA109" s="31">
        <f t="shared" ca="1" si="50"/>
        <v>463.05999999999983</v>
      </c>
      <c r="DB109" s="31">
        <f t="shared" ca="1" si="50"/>
        <v>5.4000000000000021</v>
      </c>
      <c r="DC109" s="31">
        <f t="shared" ca="1" si="44"/>
        <v>-5.46</v>
      </c>
      <c r="DD109" s="31">
        <f t="shared" ca="1" si="44"/>
        <v>-36.239999999999995</v>
      </c>
      <c r="DE109" s="31">
        <f t="shared" ca="1" si="44"/>
        <v>-1732.6100000000004</v>
      </c>
      <c r="DF109" s="31">
        <f t="shared" ca="1" si="44"/>
        <v>-1459.6999999999994</v>
      </c>
      <c r="DG109" s="31">
        <f t="shared" ca="1" si="44"/>
        <v>-1779.6599999999994</v>
      </c>
      <c r="DH109" s="31">
        <f t="shared" ca="1" si="44"/>
        <v>-956.23</v>
      </c>
      <c r="DI109" s="32">
        <f t="shared" ca="1" si="37"/>
        <v>397.03</v>
      </c>
      <c r="DJ109" s="32">
        <f t="shared" ca="1" si="37"/>
        <v>547.38</v>
      </c>
      <c r="DK109" s="32">
        <f t="shared" ca="1" si="37"/>
        <v>205.61</v>
      </c>
      <c r="DL109" s="32">
        <f t="shared" ca="1" si="37"/>
        <v>72.97</v>
      </c>
      <c r="DM109" s="32">
        <f t="shared" ca="1" si="37"/>
        <v>23.15</v>
      </c>
      <c r="DN109" s="32">
        <f t="shared" ca="1" si="37"/>
        <v>0.27</v>
      </c>
      <c r="DO109" s="32">
        <f t="shared" ca="1" si="47"/>
        <v>-0.27</v>
      </c>
      <c r="DP109" s="32">
        <f t="shared" ca="1" si="47"/>
        <v>-1.81</v>
      </c>
      <c r="DQ109" s="32">
        <f t="shared" ca="1" si="47"/>
        <v>-86.63</v>
      </c>
      <c r="DR109" s="32">
        <f t="shared" ca="1" si="47"/>
        <v>-72.989999999999995</v>
      </c>
      <c r="DS109" s="32">
        <f t="shared" ca="1" si="47"/>
        <v>-88.98</v>
      </c>
      <c r="DT109" s="32">
        <f t="shared" ca="1" si="47"/>
        <v>-47.81</v>
      </c>
      <c r="DU109" s="31">
        <f t="shared" ca="1" si="38"/>
        <v>2162.2800000000002</v>
      </c>
      <c r="DV109" s="31">
        <f t="shared" ca="1" si="38"/>
        <v>2955.52</v>
      </c>
      <c r="DW109" s="31">
        <f t="shared" ca="1" si="38"/>
        <v>1101.52</v>
      </c>
      <c r="DX109" s="31">
        <f t="shared" ca="1" si="38"/>
        <v>387.52</v>
      </c>
      <c r="DY109" s="31">
        <f t="shared" ca="1" si="38"/>
        <v>121.91</v>
      </c>
      <c r="DZ109" s="31">
        <f t="shared" ca="1" si="38"/>
        <v>1.41</v>
      </c>
      <c r="EA109" s="31">
        <f t="shared" ca="1" si="48"/>
        <v>-1.41</v>
      </c>
      <c r="EB109" s="31">
        <f t="shared" ca="1" si="48"/>
        <v>-9.2899999999999991</v>
      </c>
      <c r="EC109" s="31">
        <f t="shared" ca="1" si="48"/>
        <v>-440.08</v>
      </c>
      <c r="ED109" s="31">
        <f t="shared" ca="1" si="48"/>
        <v>-367.46</v>
      </c>
      <c r="EE109" s="31">
        <f t="shared" ca="1" si="48"/>
        <v>-443.85</v>
      </c>
      <c r="EF109" s="31">
        <f t="shared" ca="1" si="48"/>
        <v>-236.33</v>
      </c>
      <c r="EG109" s="32">
        <f t="shared" ca="1" si="39"/>
        <v>10499.9</v>
      </c>
      <c r="EH109" s="32">
        <f t="shared" ca="1" si="39"/>
        <v>14450.410000000002</v>
      </c>
      <c r="EI109" s="32">
        <f t="shared" ca="1" si="39"/>
        <v>5419.4</v>
      </c>
      <c r="EJ109" s="32">
        <f t="shared" ca="1" si="39"/>
        <v>1919.9200000000003</v>
      </c>
      <c r="EK109" s="32">
        <f t="shared" ca="1" si="39"/>
        <v>608.11999999999978</v>
      </c>
      <c r="EL109" s="32">
        <f t="shared" ca="1" si="39"/>
        <v>7.0800000000000018</v>
      </c>
      <c r="EM109" s="32">
        <f t="shared" ca="1" si="49"/>
        <v>-7.1400000000000006</v>
      </c>
      <c r="EN109" s="32">
        <f t="shared" ca="1" si="49"/>
        <v>-47.339999999999996</v>
      </c>
      <c r="EO109" s="32">
        <f t="shared" ca="1" si="49"/>
        <v>-2259.3200000000002</v>
      </c>
      <c r="EP109" s="32">
        <f t="shared" ca="1" si="49"/>
        <v>-1900.1499999999994</v>
      </c>
      <c r="EQ109" s="32">
        <f t="shared" ca="1" si="49"/>
        <v>-2312.4899999999993</v>
      </c>
      <c r="ER109" s="32">
        <f t="shared" ca="1" si="49"/>
        <v>-1240.3699999999999</v>
      </c>
    </row>
    <row r="110" spans="1:148" x14ac:dyDescent="0.25">
      <c r="A110" t="s">
        <v>477</v>
      </c>
      <c r="B110" s="1" t="s">
        <v>112</v>
      </c>
      <c r="C110" t="str">
        <f t="shared" ca="1" si="40"/>
        <v>SCL1</v>
      </c>
      <c r="D110" t="str">
        <f t="shared" ca="1" si="41"/>
        <v>Syncrude Industrial System</v>
      </c>
      <c r="E110" s="51">
        <v>22038.3799</v>
      </c>
      <c r="F110" s="51">
        <v>18392.5144</v>
      </c>
      <c r="G110" s="51">
        <v>13817.181</v>
      </c>
      <c r="H110" s="51">
        <v>20499.916000000001</v>
      </c>
      <c r="I110" s="51">
        <v>12313.297</v>
      </c>
      <c r="J110" s="51">
        <v>10012.487999999999</v>
      </c>
      <c r="K110" s="51">
        <v>3689.99</v>
      </c>
      <c r="L110" s="51">
        <v>4253.393</v>
      </c>
      <c r="M110" s="51">
        <v>1966.0820000000001</v>
      </c>
      <c r="N110" s="51">
        <v>31954.876</v>
      </c>
      <c r="O110" s="51">
        <v>31332.443800000001</v>
      </c>
      <c r="P110" s="51">
        <v>30937.457999999999</v>
      </c>
      <c r="Q110" s="32">
        <v>1421006.92</v>
      </c>
      <c r="R110" s="32">
        <v>2637969.4700000002</v>
      </c>
      <c r="S110" s="32">
        <v>580272.96</v>
      </c>
      <c r="T110" s="32">
        <v>1386430.13</v>
      </c>
      <c r="U110" s="32">
        <v>394876.26</v>
      </c>
      <c r="V110" s="32">
        <v>311985.77</v>
      </c>
      <c r="W110" s="32">
        <v>250419.6</v>
      </c>
      <c r="X110" s="32">
        <v>557046.99</v>
      </c>
      <c r="Y110" s="32">
        <v>92750.17</v>
      </c>
      <c r="Z110" s="32">
        <v>1942541.45</v>
      </c>
      <c r="AA110" s="32">
        <v>3460248.07</v>
      </c>
      <c r="AB110" s="32">
        <v>1657663.75</v>
      </c>
      <c r="AC110" s="2">
        <v>5.03</v>
      </c>
      <c r="AD110" s="2">
        <v>5.03</v>
      </c>
      <c r="AE110" s="2">
        <v>5.03</v>
      </c>
      <c r="AF110" s="2">
        <v>5.03</v>
      </c>
      <c r="AG110" s="2">
        <v>5.03</v>
      </c>
      <c r="AH110" s="2">
        <v>5.03</v>
      </c>
      <c r="AI110" s="2">
        <v>5.76</v>
      </c>
      <c r="AJ110" s="2">
        <v>5.76</v>
      </c>
      <c r="AK110" s="2">
        <v>5.76</v>
      </c>
      <c r="AL110" s="2">
        <v>5.76</v>
      </c>
      <c r="AM110" s="2">
        <v>5.76</v>
      </c>
      <c r="AN110" s="2">
        <v>5.76</v>
      </c>
      <c r="AO110" s="33">
        <v>71476.649999999994</v>
      </c>
      <c r="AP110" s="33">
        <v>132689.85999999999</v>
      </c>
      <c r="AQ110" s="33">
        <v>29187.73</v>
      </c>
      <c r="AR110" s="33">
        <v>69737.440000000002</v>
      </c>
      <c r="AS110" s="33">
        <v>19862.28</v>
      </c>
      <c r="AT110" s="33">
        <v>15692.88</v>
      </c>
      <c r="AU110" s="33">
        <v>14424.17</v>
      </c>
      <c r="AV110" s="33">
        <v>32085.91</v>
      </c>
      <c r="AW110" s="33">
        <v>5342.41</v>
      </c>
      <c r="AX110" s="33">
        <v>111890.39</v>
      </c>
      <c r="AY110" s="33">
        <v>199310.29</v>
      </c>
      <c r="AZ110" s="33">
        <v>95481.43</v>
      </c>
      <c r="BA110" s="31">
        <f t="shared" si="53"/>
        <v>-568.4</v>
      </c>
      <c r="BB110" s="31">
        <f t="shared" si="53"/>
        <v>-1055.19</v>
      </c>
      <c r="BC110" s="31">
        <f t="shared" si="53"/>
        <v>-232.11</v>
      </c>
      <c r="BD110" s="31">
        <f t="shared" si="51"/>
        <v>8041.29</v>
      </c>
      <c r="BE110" s="31">
        <f t="shared" si="51"/>
        <v>2290.2800000000002</v>
      </c>
      <c r="BF110" s="31">
        <f t="shared" si="51"/>
        <v>1809.52</v>
      </c>
      <c r="BG110" s="31">
        <f t="shared" si="42"/>
        <v>175.29</v>
      </c>
      <c r="BH110" s="31">
        <f t="shared" si="42"/>
        <v>389.93</v>
      </c>
      <c r="BI110" s="31">
        <f t="shared" si="42"/>
        <v>64.930000000000007</v>
      </c>
      <c r="BJ110" s="31">
        <f t="shared" si="42"/>
        <v>-5827.62</v>
      </c>
      <c r="BK110" s="31">
        <f t="shared" si="42"/>
        <v>-10380.74</v>
      </c>
      <c r="BL110" s="31">
        <f t="shared" si="42"/>
        <v>-4972.99</v>
      </c>
      <c r="BM110" s="6">
        <f t="shared" ca="1" si="56"/>
        <v>4.7199999999999999E-2</v>
      </c>
      <c r="BN110" s="6">
        <f t="shared" ca="1" si="56"/>
        <v>4.7199999999999999E-2</v>
      </c>
      <c r="BO110" s="6">
        <f t="shared" ca="1" si="56"/>
        <v>4.7199999999999999E-2</v>
      </c>
      <c r="BP110" s="6">
        <f t="shared" ca="1" si="56"/>
        <v>4.7199999999999999E-2</v>
      </c>
      <c r="BQ110" s="6">
        <f t="shared" ca="1" si="56"/>
        <v>4.7199999999999999E-2</v>
      </c>
      <c r="BR110" s="6">
        <f t="shared" ca="1" si="56"/>
        <v>4.7199999999999999E-2</v>
      </c>
      <c r="BS110" s="6">
        <f t="shared" ca="1" si="56"/>
        <v>4.7199999999999999E-2</v>
      </c>
      <c r="BT110" s="6">
        <f t="shared" ca="1" si="56"/>
        <v>4.7199999999999999E-2</v>
      </c>
      <c r="BU110" s="6">
        <f t="shared" ca="1" si="56"/>
        <v>4.7199999999999999E-2</v>
      </c>
      <c r="BV110" s="6">
        <f t="shared" ca="1" si="56"/>
        <v>4.7199999999999999E-2</v>
      </c>
      <c r="BW110" s="6">
        <f t="shared" ca="1" si="56"/>
        <v>4.7199999999999999E-2</v>
      </c>
      <c r="BX110" s="6">
        <f t="shared" ca="1" si="56"/>
        <v>4.7199999999999999E-2</v>
      </c>
      <c r="BY110" s="31">
        <f t="shared" ca="1" si="46"/>
        <v>67071.53</v>
      </c>
      <c r="BZ110" s="31">
        <f t="shared" ca="1" si="46"/>
        <v>124512.16</v>
      </c>
      <c r="CA110" s="31">
        <f t="shared" ca="1" si="46"/>
        <v>27388.880000000001</v>
      </c>
      <c r="CB110" s="31">
        <f t="shared" ca="1" si="46"/>
        <v>65439.5</v>
      </c>
      <c r="CC110" s="31">
        <f t="shared" ca="1" si="46"/>
        <v>18638.16</v>
      </c>
      <c r="CD110" s="31">
        <f t="shared" ca="1" si="46"/>
        <v>14725.73</v>
      </c>
      <c r="CE110" s="31">
        <f t="shared" ca="1" si="46"/>
        <v>11819.81</v>
      </c>
      <c r="CF110" s="31">
        <f t="shared" ca="1" si="46"/>
        <v>26292.62</v>
      </c>
      <c r="CG110" s="31">
        <f t="shared" ca="1" si="46"/>
        <v>4377.8100000000004</v>
      </c>
      <c r="CH110" s="31">
        <f t="shared" ca="1" si="46"/>
        <v>91687.96</v>
      </c>
      <c r="CI110" s="31">
        <f t="shared" ca="1" si="46"/>
        <v>163323.71</v>
      </c>
      <c r="CJ110" s="31">
        <f t="shared" ca="1" si="46"/>
        <v>78241.73</v>
      </c>
      <c r="CK110" s="32">
        <f t="shared" ca="1" si="54"/>
        <v>2273.61</v>
      </c>
      <c r="CL110" s="32">
        <f t="shared" ca="1" si="54"/>
        <v>4220.75</v>
      </c>
      <c r="CM110" s="32">
        <f t="shared" ca="1" si="54"/>
        <v>928.44</v>
      </c>
      <c r="CN110" s="32">
        <f t="shared" ca="1" si="52"/>
        <v>2218.29</v>
      </c>
      <c r="CO110" s="32">
        <f t="shared" ca="1" si="52"/>
        <v>631.79999999999995</v>
      </c>
      <c r="CP110" s="32">
        <f t="shared" ca="1" si="52"/>
        <v>499.18</v>
      </c>
      <c r="CQ110" s="32">
        <f t="shared" ca="1" si="43"/>
        <v>400.67</v>
      </c>
      <c r="CR110" s="32">
        <f t="shared" ca="1" si="43"/>
        <v>891.28</v>
      </c>
      <c r="CS110" s="32">
        <f t="shared" ca="1" si="43"/>
        <v>148.4</v>
      </c>
      <c r="CT110" s="32">
        <f t="shared" ca="1" si="43"/>
        <v>3108.07</v>
      </c>
      <c r="CU110" s="32">
        <f t="shared" ca="1" si="43"/>
        <v>5536.4</v>
      </c>
      <c r="CV110" s="32">
        <f t="shared" ca="1" si="43"/>
        <v>2652.26</v>
      </c>
      <c r="CW110" s="31">
        <f t="shared" ca="1" si="50"/>
        <v>-1563.1099999999947</v>
      </c>
      <c r="CX110" s="31">
        <f t="shared" ca="1" si="50"/>
        <v>-2901.7599999999825</v>
      </c>
      <c r="CY110" s="31">
        <f t="shared" ca="1" si="50"/>
        <v>-638.29999999999984</v>
      </c>
      <c r="CZ110" s="31">
        <f t="shared" ca="1" si="50"/>
        <v>-10120.94000000001</v>
      </c>
      <c r="DA110" s="31">
        <f t="shared" ca="1" si="50"/>
        <v>-2882.6</v>
      </c>
      <c r="DB110" s="31">
        <f t="shared" ca="1" si="50"/>
        <v>-2277.4899999999993</v>
      </c>
      <c r="DC110" s="31">
        <f t="shared" ca="1" si="44"/>
        <v>-2378.9800000000005</v>
      </c>
      <c r="DD110" s="31">
        <f t="shared" ca="1" si="44"/>
        <v>-5291.9400000000023</v>
      </c>
      <c r="DE110" s="31">
        <f t="shared" ca="1" si="44"/>
        <v>-881.12999999999988</v>
      </c>
      <c r="DF110" s="31">
        <f t="shared" ca="1" si="44"/>
        <v>-11266.739999999987</v>
      </c>
      <c r="DG110" s="31">
        <f t="shared" ca="1" si="44"/>
        <v>-20069.440000000024</v>
      </c>
      <c r="DH110" s="31">
        <f t="shared" ca="1" si="44"/>
        <v>-9614.4500000000025</v>
      </c>
      <c r="DI110" s="32">
        <f t="shared" ca="1" si="37"/>
        <v>-78.16</v>
      </c>
      <c r="DJ110" s="32">
        <f t="shared" ca="1" si="37"/>
        <v>-145.09</v>
      </c>
      <c r="DK110" s="32">
        <f t="shared" ca="1" si="37"/>
        <v>-31.92</v>
      </c>
      <c r="DL110" s="32">
        <f t="shared" ca="1" si="37"/>
        <v>-506.05</v>
      </c>
      <c r="DM110" s="32">
        <f t="shared" ca="1" si="37"/>
        <v>-144.13</v>
      </c>
      <c r="DN110" s="32">
        <f t="shared" ca="1" si="37"/>
        <v>-113.87</v>
      </c>
      <c r="DO110" s="32">
        <f t="shared" ca="1" si="47"/>
        <v>-118.95</v>
      </c>
      <c r="DP110" s="32">
        <f t="shared" ca="1" si="47"/>
        <v>-264.60000000000002</v>
      </c>
      <c r="DQ110" s="32">
        <f t="shared" ca="1" si="47"/>
        <v>-44.06</v>
      </c>
      <c r="DR110" s="32">
        <f t="shared" ca="1" si="47"/>
        <v>-563.34</v>
      </c>
      <c r="DS110" s="32">
        <f t="shared" ca="1" si="47"/>
        <v>-1003.47</v>
      </c>
      <c r="DT110" s="32">
        <f t="shared" ca="1" si="47"/>
        <v>-480.72</v>
      </c>
      <c r="DU110" s="31">
        <f t="shared" ca="1" si="38"/>
        <v>-425.65</v>
      </c>
      <c r="DV110" s="31">
        <f t="shared" ca="1" si="38"/>
        <v>-783.39</v>
      </c>
      <c r="DW110" s="31">
        <f t="shared" ca="1" si="38"/>
        <v>-170.98</v>
      </c>
      <c r="DX110" s="31">
        <f t="shared" ca="1" si="38"/>
        <v>-2687.38</v>
      </c>
      <c r="DY110" s="31">
        <f t="shared" ca="1" si="38"/>
        <v>-758.89</v>
      </c>
      <c r="DZ110" s="31">
        <f t="shared" ca="1" si="38"/>
        <v>-594.27</v>
      </c>
      <c r="EA110" s="31">
        <f t="shared" ca="1" si="48"/>
        <v>-615.37</v>
      </c>
      <c r="EB110" s="31">
        <f t="shared" ca="1" si="48"/>
        <v>-1356.51</v>
      </c>
      <c r="EC110" s="31">
        <f t="shared" ca="1" si="48"/>
        <v>-223.81</v>
      </c>
      <c r="ED110" s="31">
        <f t="shared" ca="1" si="48"/>
        <v>-2836.27</v>
      </c>
      <c r="EE110" s="31">
        <f t="shared" ca="1" si="48"/>
        <v>-5005.38</v>
      </c>
      <c r="EF110" s="31">
        <f t="shared" ca="1" si="48"/>
        <v>-2376.14</v>
      </c>
      <c r="EG110" s="32">
        <f t="shared" ca="1" si="39"/>
        <v>-2066.9199999999946</v>
      </c>
      <c r="EH110" s="32">
        <f t="shared" ca="1" si="39"/>
        <v>-3830.2399999999825</v>
      </c>
      <c r="EI110" s="32">
        <f t="shared" ca="1" si="39"/>
        <v>-841.19999999999982</v>
      </c>
      <c r="EJ110" s="32">
        <f t="shared" ca="1" si="39"/>
        <v>-13314.37000000001</v>
      </c>
      <c r="EK110" s="32">
        <f t="shared" ca="1" si="39"/>
        <v>-3785.62</v>
      </c>
      <c r="EL110" s="32">
        <f t="shared" ca="1" si="39"/>
        <v>-2985.6299999999992</v>
      </c>
      <c r="EM110" s="32">
        <f t="shared" ca="1" si="49"/>
        <v>-3113.3</v>
      </c>
      <c r="EN110" s="32">
        <f t="shared" ca="1" si="49"/>
        <v>-6913.0500000000029</v>
      </c>
      <c r="EO110" s="32">
        <f t="shared" ca="1" si="49"/>
        <v>-1148.9999999999998</v>
      </c>
      <c r="EP110" s="32">
        <f t="shared" ca="1" si="49"/>
        <v>-14666.349999999988</v>
      </c>
      <c r="EQ110" s="32">
        <f t="shared" ca="1" si="49"/>
        <v>-26078.290000000026</v>
      </c>
      <c r="ER110" s="32">
        <f t="shared" ca="1" si="49"/>
        <v>-12471.310000000001</v>
      </c>
    </row>
    <row r="111" spans="1:148" x14ac:dyDescent="0.25">
      <c r="A111" t="s">
        <v>478</v>
      </c>
      <c r="B111" s="1" t="s">
        <v>113</v>
      </c>
      <c r="C111" t="str">
        <f t="shared" ca="1" si="40"/>
        <v>SCR1</v>
      </c>
      <c r="D111" t="str">
        <f t="shared" ca="1" si="41"/>
        <v>Suncor Industrial System</v>
      </c>
      <c r="E111" s="51">
        <v>98043.532000000007</v>
      </c>
      <c r="F111" s="51">
        <v>78781.3606</v>
      </c>
      <c r="G111" s="51">
        <v>103113.02099999999</v>
      </c>
      <c r="H111" s="51">
        <v>94571.051999999996</v>
      </c>
      <c r="I111" s="51">
        <v>116574.143</v>
      </c>
      <c r="J111" s="51">
        <v>62509.511100000003</v>
      </c>
      <c r="K111" s="51">
        <v>38999.577400000002</v>
      </c>
      <c r="L111" s="51">
        <v>72.922700000000006</v>
      </c>
      <c r="M111" s="51">
        <v>17808.492999999999</v>
      </c>
      <c r="N111" s="51">
        <v>45162.834999999999</v>
      </c>
      <c r="O111" s="51">
        <v>91584.076300000001</v>
      </c>
      <c r="P111" s="51">
        <v>88933.431400000001</v>
      </c>
      <c r="Q111" s="32">
        <v>7898692.1900000004</v>
      </c>
      <c r="R111" s="32">
        <v>9674725.6899999995</v>
      </c>
      <c r="S111" s="32">
        <v>5056469.01</v>
      </c>
      <c r="T111" s="32">
        <v>4868422.28</v>
      </c>
      <c r="U111" s="32">
        <v>3916487.27</v>
      </c>
      <c r="V111" s="32">
        <v>4329620.6399999997</v>
      </c>
      <c r="W111" s="32">
        <v>2920534.46</v>
      </c>
      <c r="X111" s="32">
        <v>2936.07</v>
      </c>
      <c r="Y111" s="32">
        <v>1969350.93</v>
      </c>
      <c r="Z111" s="32">
        <v>3244893.27</v>
      </c>
      <c r="AA111" s="32">
        <v>10696429.34</v>
      </c>
      <c r="AB111" s="32">
        <v>4670290.82</v>
      </c>
      <c r="AC111" s="2">
        <v>5.25</v>
      </c>
      <c r="AD111" s="2">
        <v>5.25</v>
      </c>
      <c r="AE111" s="2">
        <v>5.25</v>
      </c>
      <c r="AF111" s="2">
        <v>5.25</v>
      </c>
      <c r="AG111" s="2">
        <v>5.25</v>
      </c>
      <c r="AH111" s="2">
        <v>5.25</v>
      </c>
      <c r="AI111" s="2">
        <v>5.94</v>
      </c>
      <c r="AJ111" s="2">
        <v>5.94</v>
      </c>
      <c r="AK111" s="2">
        <v>5.94</v>
      </c>
      <c r="AL111" s="2">
        <v>5.94</v>
      </c>
      <c r="AM111" s="2">
        <v>5.94</v>
      </c>
      <c r="AN111" s="2">
        <v>5.94</v>
      </c>
      <c r="AO111" s="33">
        <v>414681.34</v>
      </c>
      <c r="AP111" s="33">
        <v>507923.1</v>
      </c>
      <c r="AQ111" s="33">
        <v>265464.62</v>
      </c>
      <c r="AR111" s="33">
        <v>255592.17</v>
      </c>
      <c r="AS111" s="33">
        <v>205615.58</v>
      </c>
      <c r="AT111" s="33">
        <v>227305.08</v>
      </c>
      <c r="AU111" s="33">
        <v>173479.75</v>
      </c>
      <c r="AV111" s="33">
        <v>174.4</v>
      </c>
      <c r="AW111" s="33">
        <v>116979.45</v>
      </c>
      <c r="AX111" s="33">
        <v>192746.66</v>
      </c>
      <c r="AY111" s="33">
        <v>635367.9</v>
      </c>
      <c r="AZ111" s="33">
        <v>277415.27</v>
      </c>
      <c r="BA111" s="31">
        <f t="shared" si="53"/>
        <v>-3159.48</v>
      </c>
      <c r="BB111" s="31">
        <f t="shared" si="53"/>
        <v>-3869.89</v>
      </c>
      <c r="BC111" s="31">
        <f t="shared" si="53"/>
        <v>-2022.59</v>
      </c>
      <c r="BD111" s="31">
        <f t="shared" si="51"/>
        <v>28236.85</v>
      </c>
      <c r="BE111" s="31">
        <f t="shared" si="51"/>
        <v>22715.63</v>
      </c>
      <c r="BF111" s="31">
        <f t="shared" si="51"/>
        <v>25111.8</v>
      </c>
      <c r="BG111" s="31">
        <f t="shared" si="42"/>
        <v>2044.37</v>
      </c>
      <c r="BH111" s="31">
        <f t="shared" si="42"/>
        <v>2.06</v>
      </c>
      <c r="BI111" s="31">
        <f t="shared" si="42"/>
        <v>1378.55</v>
      </c>
      <c r="BJ111" s="31">
        <f t="shared" si="42"/>
        <v>-9734.68</v>
      </c>
      <c r="BK111" s="31">
        <f t="shared" si="42"/>
        <v>-32089.29</v>
      </c>
      <c r="BL111" s="31">
        <f t="shared" si="42"/>
        <v>-14010.87</v>
      </c>
      <c r="BM111" s="6">
        <f t="shared" ca="1" si="56"/>
        <v>3.1199999999999999E-2</v>
      </c>
      <c r="BN111" s="6">
        <f t="shared" ca="1" si="56"/>
        <v>3.1199999999999999E-2</v>
      </c>
      <c r="BO111" s="6">
        <f t="shared" ca="1" si="56"/>
        <v>3.1199999999999999E-2</v>
      </c>
      <c r="BP111" s="6">
        <f t="shared" ca="1" si="56"/>
        <v>3.1199999999999999E-2</v>
      </c>
      <c r="BQ111" s="6">
        <f t="shared" ca="1" si="56"/>
        <v>3.1199999999999999E-2</v>
      </c>
      <c r="BR111" s="6">
        <f t="shared" ca="1" si="56"/>
        <v>3.1199999999999999E-2</v>
      </c>
      <c r="BS111" s="6">
        <f t="shared" ca="1" si="56"/>
        <v>3.1199999999999999E-2</v>
      </c>
      <c r="BT111" s="6">
        <f t="shared" ca="1" si="56"/>
        <v>3.1199999999999999E-2</v>
      </c>
      <c r="BU111" s="6">
        <f t="shared" ca="1" si="56"/>
        <v>3.1199999999999999E-2</v>
      </c>
      <c r="BV111" s="6">
        <f t="shared" ca="1" si="56"/>
        <v>3.1199999999999999E-2</v>
      </c>
      <c r="BW111" s="6">
        <f t="shared" ca="1" si="56"/>
        <v>3.1199999999999999E-2</v>
      </c>
      <c r="BX111" s="6">
        <f t="shared" ca="1" si="56"/>
        <v>3.1199999999999999E-2</v>
      </c>
      <c r="BY111" s="31">
        <f t="shared" ca="1" si="46"/>
        <v>246439.2</v>
      </c>
      <c r="BZ111" s="31">
        <f t="shared" ca="1" si="46"/>
        <v>301851.44</v>
      </c>
      <c r="CA111" s="31">
        <f t="shared" ca="1" si="46"/>
        <v>157761.82999999999</v>
      </c>
      <c r="CB111" s="31">
        <f t="shared" ref="CB111:CJ139" ca="1" si="57">IFERROR(VLOOKUP($C111,DOSDetail,CELL("col",CB$4)+58,FALSE),ROUND(T111*BP111,2))</f>
        <v>151894.78</v>
      </c>
      <c r="CC111" s="31">
        <f t="shared" ca="1" si="57"/>
        <v>122194.4</v>
      </c>
      <c r="CD111" s="31">
        <f t="shared" ca="1" si="57"/>
        <v>135084.16</v>
      </c>
      <c r="CE111" s="31">
        <f t="shared" ca="1" si="57"/>
        <v>91120.68</v>
      </c>
      <c r="CF111" s="31">
        <f t="shared" ca="1" si="57"/>
        <v>91.61</v>
      </c>
      <c r="CG111" s="31">
        <f t="shared" ca="1" si="57"/>
        <v>61443.75</v>
      </c>
      <c r="CH111" s="31">
        <f t="shared" ca="1" si="57"/>
        <v>101240.67</v>
      </c>
      <c r="CI111" s="31">
        <f t="shared" ca="1" si="57"/>
        <v>333728.59999999998</v>
      </c>
      <c r="CJ111" s="31">
        <f t="shared" ca="1" si="57"/>
        <v>145713.07</v>
      </c>
      <c r="CK111" s="32">
        <f t="shared" ca="1" si="54"/>
        <v>12637.91</v>
      </c>
      <c r="CL111" s="32">
        <f t="shared" ca="1" si="54"/>
        <v>15479.56</v>
      </c>
      <c r="CM111" s="32">
        <f t="shared" ca="1" si="54"/>
        <v>8090.35</v>
      </c>
      <c r="CN111" s="32">
        <f t="shared" ca="1" si="52"/>
        <v>7789.48</v>
      </c>
      <c r="CO111" s="32">
        <f t="shared" ca="1" si="52"/>
        <v>6266.38</v>
      </c>
      <c r="CP111" s="32">
        <f t="shared" ca="1" si="52"/>
        <v>6927.39</v>
      </c>
      <c r="CQ111" s="32">
        <f t="shared" ca="1" si="43"/>
        <v>4672.8599999999997</v>
      </c>
      <c r="CR111" s="32">
        <f t="shared" ca="1" si="43"/>
        <v>4.7</v>
      </c>
      <c r="CS111" s="32">
        <f t="shared" ca="1" si="43"/>
        <v>3150.96</v>
      </c>
      <c r="CT111" s="32">
        <f t="shared" ca="1" si="43"/>
        <v>5191.83</v>
      </c>
      <c r="CU111" s="32">
        <f t="shared" ca="1" si="43"/>
        <v>17114.29</v>
      </c>
      <c r="CV111" s="32">
        <f t="shared" ca="1" si="43"/>
        <v>7472.47</v>
      </c>
      <c r="CW111" s="31">
        <f t="shared" ca="1" si="50"/>
        <v>-152444.75</v>
      </c>
      <c r="CX111" s="31">
        <f t="shared" ca="1" si="50"/>
        <v>-186722.20999999996</v>
      </c>
      <c r="CY111" s="31">
        <f t="shared" ca="1" si="50"/>
        <v>-97589.85</v>
      </c>
      <c r="CZ111" s="31">
        <f t="shared" ca="1" si="50"/>
        <v>-124144.76000000001</v>
      </c>
      <c r="DA111" s="31">
        <f t="shared" ca="1" si="50"/>
        <v>-99870.43</v>
      </c>
      <c r="DB111" s="31">
        <f t="shared" ca="1" si="50"/>
        <v>-110405.32999999997</v>
      </c>
      <c r="DC111" s="31">
        <f t="shared" ca="1" si="44"/>
        <v>-79730.58</v>
      </c>
      <c r="DD111" s="31">
        <f t="shared" ca="1" si="44"/>
        <v>-80.150000000000006</v>
      </c>
      <c r="DE111" s="31">
        <f t="shared" ca="1" si="44"/>
        <v>-53763.29</v>
      </c>
      <c r="DF111" s="31">
        <f t="shared" ca="1" si="44"/>
        <v>-76579.48000000001</v>
      </c>
      <c r="DG111" s="31">
        <f t="shared" ca="1" si="44"/>
        <v>-252435.72000000006</v>
      </c>
      <c r="DH111" s="31">
        <f t="shared" ca="1" si="44"/>
        <v>-110218.86000000002</v>
      </c>
      <c r="DI111" s="32">
        <f t="shared" ca="1" si="37"/>
        <v>-7622.24</v>
      </c>
      <c r="DJ111" s="32">
        <f t="shared" ca="1" si="37"/>
        <v>-9336.11</v>
      </c>
      <c r="DK111" s="32">
        <f t="shared" ca="1" si="37"/>
        <v>-4879.49</v>
      </c>
      <c r="DL111" s="32">
        <f t="shared" ca="1" si="37"/>
        <v>-6207.24</v>
      </c>
      <c r="DM111" s="32">
        <f t="shared" ca="1" si="37"/>
        <v>-4993.5200000000004</v>
      </c>
      <c r="DN111" s="32">
        <f t="shared" ca="1" si="37"/>
        <v>-5520.27</v>
      </c>
      <c r="DO111" s="32">
        <f t="shared" ca="1" si="47"/>
        <v>-3986.53</v>
      </c>
      <c r="DP111" s="32">
        <f t="shared" ca="1" si="47"/>
        <v>-4.01</v>
      </c>
      <c r="DQ111" s="32">
        <f t="shared" ca="1" si="47"/>
        <v>-2688.16</v>
      </c>
      <c r="DR111" s="32">
        <f t="shared" ca="1" si="47"/>
        <v>-3828.97</v>
      </c>
      <c r="DS111" s="32">
        <f t="shared" ca="1" si="47"/>
        <v>-12621.79</v>
      </c>
      <c r="DT111" s="32">
        <f t="shared" ca="1" si="47"/>
        <v>-5510.94</v>
      </c>
      <c r="DU111" s="31">
        <f t="shared" ca="1" si="38"/>
        <v>-41511.800000000003</v>
      </c>
      <c r="DV111" s="31">
        <f t="shared" ca="1" si="38"/>
        <v>-50409.69</v>
      </c>
      <c r="DW111" s="31">
        <f t="shared" ca="1" si="38"/>
        <v>-26140.61</v>
      </c>
      <c r="DX111" s="31">
        <f t="shared" ca="1" si="38"/>
        <v>-32963.699999999997</v>
      </c>
      <c r="DY111" s="31">
        <f t="shared" ca="1" si="38"/>
        <v>-26292.5</v>
      </c>
      <c r="DZ111" s="31">
        <f t="shared" ca="1" si="38"/>
        <v>-28808.11</v>
      </c>
      <c r="EA111" s="31">
        <f t="shared" ca="1" si="48"/>
        <v>-20623.919999999998</v>
      </c>
      <c r="EB111" s="31">
        <f t="shared" ca="1" si="48"/>
        <v>-20.55</v>
      </c>
      <c r="EC111" s="31">
        <f t="shared" ca="1" si="48"/>
        <v>-13655.82</v>
      </c>
      <c r="ED111" s="31">
        <f t="shared" ca="1" si="48"/>
        <v>-19278.02</v>
      </c>
      <c r="EE111" s="31">
        <f t="shared" ca="1" si="48"/>
        <v>-62958.239999999998</v>
      </c>
      <c r="EF111" s="31">
        <f t="shared" ca="1" si="48"/>
        <v>-27239.8</v>
      </c>
      <c r="EG111" s="32">
        <f t="shared" ca="1" si="39"/>
        <v>-201578.78999999998</v>
      </c>
      <c r="EH111" s="32">
        <f t="shared" ca="1" si="39"/>
        <v>-246468.00999999995</v>
      </c>
      <c r="EI111" s="32">
        <f t="shared" ca="1" si="39"/>
        <v>-128609.95000000001</v>
      </c>
      <c r="EJ111" s="32">
        <f t="shared" ca="1" si="39"/>
        <v>-163315.70000000001</v>
      </c>
      <c r="EK111" s="32">
        <f t="shared" ca="1" si="39"/>
        <v>-131156.45000000001</v>
      </c>
      <c r="EL111" s="32">
        <f t="shared" ca="1" si="39"/>
        <v>-144733.70999999996</v>
      </c>
      <c r="EM111" s="32">
        <f t="shared" ca="1" si="49"/>
        <v>-104341.03</v>
      </c>
      <c r="EN111" s="32">
        <f t="shared" ca="1" si="49"/>
        <v>-104.71000000000001</v>
      </c>
      <c r="EO111" s="32">
        <f t="shared" ca="1" si="49"/>
        <v>-70107.26999999999</v>
      </c>
      <c r="EP111" s="32">
        <f t="shared" ca="1" si="49"/>
        <v>-99686.470000000016</v>
      </c>
      <c r="EQ111" s="32">
        <f t="shared" ca="1" si="49"/>
        <v>-328015.75000000006</v>
      </c>
      <c r="ER111" s="32">
        <f t="shared" ca="1" si="49"/>
        <v>-142969.60000000001</v>
      </c>
    </row>
    <row r="112" spans="1:148" x14ac:dyDescent="0.25">
      <c r="A112" t="s">
        <v>479</v>
      </c>
      <c r="B112" s="1" t="s">
        <v>114</v>
      </c>
      <c r="C112" t="str">
        <f t="shared" ca="1" si="40"/>
        <v>SCR2</v>
      </c>
      <c r="D112" t="str">
        <f t="shared" ca="1" si="41"/>
        <v>Magrath Wind Facility</v>
      </c>
      <c r="E112" s="51">
        <v>10809.3462</v>
      </c>
      <c r="F112" s="51">
        <v>9447.4336999999996</v>
      </c>
      <c r="G112" s="51">
        <v>6774.1332000000002</v>
      </c>
      <c r="H112" s="51">
        <v>8882.2206000000006</v>
      </c>
      <c r="I112" s="51">
        <v>7712.7672000000002</v>
      </c>
      <c r="J112" s="51">
        <v>7754.6088</v>
      </c>
      <c r="K112" s="51">
        <v>6157.8786</v>
      </c>
      <c r="L112" s="51">
        <v>4607.0684000000001</v>
      </c>
      <c r="M112" s="51">
        <v>7852.9148999999998</v>
      </c>
      <c r="N112" s="51">
        <v>9467.7486000000008</v>
      </c>
      <c r="O112" s="51">
        <v>11979.405500000001</v>
      </c>
      <c r="P112" s="51">
        <v>13668.5641</v>
      </c>
      <c r="Q112" s="32">
        <v>395611.73</v>
      </c>
      <c r="R112" s="32">
        <v>397393.96</v>
      </c>
      <c r="S112" s="32">
        <v>207781.98</v>
      </c>
      <c r="T112" s="32">
        <v>359786.67</v>
      </c>
      <c r="U112" s="32">
        <v>170633.39</v>
      </c>
      <c r="V112" s="32">
        <v>420415.71</v>
      </c>
      <c r="W112" s="32">
        <v>173933.5</v>
      </c>
      <c r="X112" s="32">
        <v>513445.3</v>
      </c>
      <c r="Y112" s="32">
        <v>379602.65</v>
      </c>
      <c r="Z112" s="32">
        <v>545169.65</v>
      </c>
      <c r="AA112" s="32">
        <v>1150557.52</v>
      </c>
      <c r="AB112" s="32">
        <v>504386.84</v>
      </c>
      <c r="AC112" s="2">
        <v>0.53</v>
      </c>
      <c r="AD112" s="2">
        <v>0.53</v>
      </c>
      <c r="AE112" s="2">
        <v>0.53</v>
      </c>
      <c r="AF112" s="2">
        <v>0.53</v>
      </c>
      <c r="AG112" s="2">
        <v>0.53</v>
      </c>
      <c r="AH112" s="2">
        <v>0.53</v>
      </c>
      <c r="AI112" s="2">
        <v>2.12</v>
      </c>
      <c r="AJ112" s="2">
        <v>2.12</v>
      </c>
      <c r="AK112" s="2">
        <v>2.12</v>
      </c>
      <c r="AL112" s="2">
        <v>2.12</v>
      </c>
      <c r="AM112" s="2">
        <v>2.12</v>
      </c>
      <c r="AN112" s="2">
        <v>2.12</v>
      </c>
      <c r="AO112" s="33">
        <v>2096.7399999999998</v>
      </c>
      <c r="AP112" s="33">
        <v>2106.19</v>
      </c>
      <c r="AQ112" s="33">
        <v>1101.24</v>
      </c>
      <c r="AR112" s="33">
        <v>1906.87</v>
      </c>
      <c r="AS112" s="33">
        <v>904.36</v>
      </c>
      <c r="AT112" s="33">
        <v>2228.1999999999998</v>
      </c>
      <c r="AU112" s="33">
        <v>3687.39</v>
      </c>
      <c r="AV112" s="33">
        <v>10885.04</v>
      </c>
      <c r="AW112" s="33">
        <v>8047.58</v>
      </c>
      <c r="AX112" s="33">
        <v>11557.6</v>
      </c>
      <c r="AY112" s="33">
        <v>24391.82</v>
      </c>
      <c r="AZ112" s="33">
        <v>10693</v>
      </c>
      <c r="BA112" s="31">
        <f t="shared" si="53"/>
        <v>-158.24</v>
      </c>
      <c r="BB112" s="31">
        <f t="shared" si="53"/>
        <v>-158.96</v>
      </c>
      <c r="BC112" s="31">
        <f t="shared" si="53"/>
        <v>-83.11</v>
      </c>
      <c r="BD112" s="31">
        <f t="shared" si="51"/>
        <v>2086.7600000000002</v>
      </c>
      <c r="BE112" s="31">
        <f t="shared" si="51"/>
        <v>989.67</v>
      </c>
      <c r="BF112" s="31">
        <f t="shared" si="51"/>
        <v>2438.41</v>
      </c>
      <c r="BG112" s="31">
        <f t="shared" si="42"/>
        <v>121.75</v>
      </c>
      <c r="BH112" s="31">
        <f t="shared" si="42"/>
        <v>359.41</v>
      </c>
      <c r="BI112" s="31">
        <f t="shared" si="42"/>
        <v>265.72000000000003</v>
      </c>
      <c r="BJ112" s="31">
        <f t="shared" ref="BJ112:BL145" si="58">ROUND(Z112*BJ$3,2)</f>
        <v>-1635.51</v>
      </c>
      <c r="BK112" s="31">
        <f t="shared" si="58"/>
        <v>-3451.67</v>
      </c>
      <c r="BL112" s="31">
        <f t="shared" si="58"/>
        <v>-1513.16</v>
      </c>
      <c r="BM112" s="6">
        <f t="shared" ca="1" si="56"/>
        <v>4.2700000000000002E-2</v>
      </c>
      <c r="BN112" s="6">
        <f t="shared" ca="1" si="56"/>
        <v>4.2700000000000002E-2</v>
      </c>
      <c r="BO112" s="6">
        <f t="shared" ca="1" si="56"/>
        <v>4.2700000000000002E-2</v>
      </c>
      <c r="BP112" s="6">
        <f t="shared" ca="1" si="56"/>
        <v>4.2700000000000002E-2</v>
      </c>
      <c r="BQ112" s="6">
        <f t="shared" ca="1" si="56"/>
        <v>4.2700000000000002E-2</v>
      </c>
      <c r="BR112" s="6">
        <f t="shared" ca="1" si="56"/>
        <v>4.2700000000000002E-2</v>
      </c>
      <c r="BS112" s="6">
        <f t="shared" ca="1" si="56"/>
        <v>4.2700000000000002E-2</v>
      </c>
      <c r="BT112" s="6">
        <f t="shared" ca="1" si="56"/>
        <v>4.2700000000000002E-2</v>
      </c>
      <c r="BU112" s="6">
        <f t="shared" ca="1" si="56"/>
        <v>4.2700000000000002E-2</v>
      </c>
      <c r="BV112" s="6">
        <f t="shared" ca="1" si="56"/>
        <v>4.2700000000000002E-2</v>
      </c>
      <c r="BW112" s="6">
        <f t="shared" ca="1" si="56"/>
        <v>4.2700000000000002E-2</v>
      </c>
      <c r="BX112" s="6">
        <f t="shared" ca="1" si="56"/>
        <v>4.2700000000000002E-2</v>
      </c>
      <c r="BY112" s="31">
        <f t="shared" ref="BY112:CD140" ca="1" si="59">IFERROR(VLOOKUP($C112,DOSDetail,CELL("col",BY$4)+58,FALSE),ROUND(Q112*BM112,2))</f>
        <v>16892.62</v>
      </c>
      <c r="BZ112" s="31">
        <f t="shared" ca="1" si="59"/>
        <v>16968.72</v>
      </c>
      <c r="CA112" s="31">
        <f t="shared" ca="1" si="59"/>
        <v>8872.2900000000009</v>
      </c>
      <c r="CB112" s="31">
        <f t="shared" ca="1" si="57"/>
        <v>15362.89</v>
      </c>
      <c r="CC112" s="31">
        <f t="shared" ca="1" si="57"/>
        <v>7286.05</v>
      </c>
      <c r="CD112" s="31">
        <f t="shared" ca="1" si="57"/>
        <v>17951.75</v>
      </c>
      <c r="CE112" s="31">
        <f t="shared" ca="1" si="57"/>
        <v>7426.96</v>
      </c>
      <c r="CF112" s="31">
        <f t="shared" ca="1" si="57"/>
        <v>21924.11</v>
      </c>
      <c r="CG112" s="31">
        <f t="shared" ca="1" si="57"/>
        <v>16209.03</v>
      </c>
      <c r="CH112" s="31">
        <f t="shared" ca="1" si="57"/>
        <v>23278.74</v>
      </c>
      <c r="CI112" s="31">
        <f t="shared" ca="1" si="57"/>
        <v>49128.81</v>
      </c>
      <c r="CJ112" s="31">
        <f t="shared" ca="1" si="57"/>
        <v>21537.32</v>
      </c>
      <c r="CK112" s="32">
        <f t="shared" ca="1" si="54"/>
        <v>632.98</v>
      </c>
      <c r="CL112" s="32">
        <f t="shared" ca="1" si="54"/>
        <v>635.83000000000004</v>
      </c>
      <c r="CM112" s="32">
        <f t="shared" ca="1" si="54"/>
        <v>332.45</v>
      </c>
      <c r="CN112" s="32">
        <f t="shared" ca="1" si="52"/>
        <v>575.66</v>
      </c>
      <c r="CO112" s="32">
        <f t="shared" ca="1" si="52"/>
        <v>273.01</v>
      </c>
      <c r="CP112" s="32">
        <f t="shared" ca="1" si="52"/>
        <v>672.67</v>
      </c>
      <c r="CQ112" s="32">
        <f t="shared" ca="1" si="43"/>
        <v>278.29000000000002</v>
      </c>
      <c r="CR112" s="32">
        <f t="shared" ca="1" si="43"/>
        <v>821.51</v>
      </c>
      <c r="CS112" s="32">
        <f t="shared" ca="1" si="43"/>
        <v>607.36</v>
      </c>
      <c r="CT112" s="32">
        <f t="shared" ref="CT112:CV145" ca="1" si="60">ROUND(Z112*$CV$3,2)</f>
        <v>872.27</v>
      </c>
      <c r="CU112" s="32">
        <f t="shared" ca="1" si="60"/>
        <v>1840.89</v>
      </c>
      <c r="CV112" s="32">
        <f t="shared" ca="1" si="60"/>
        <v>807.02</v>
      </c>
      <c r="CW112" s="31">
        <f t="shared" ca="1" si="50"/>
        <v>15587.099999999999</v>
      </c>
      <c r="CX112" s="31">
        <f t="shared" ca="1" si="50"/>
        <v>15657.320000000002</v>
      </c>
      <c r="CY112" s="31">
        <f t="shared" ca="1" si="50"/>
        <v>8186.6100000000015</v>
      </c>
      <c r="CZ112" s="31">
        <f t="shared" ca="1" si="50"/>
        <v>11944.92</v>
      </c>
      <c r="DA112" s="31">
        <f t="shared" ca="1" si="50"/>
        <v>5665.0300000000007</v>
      </c>
      <c r="DB112" s="31">
        <f t="shared" ca="1" si="50"/>
        <v>13957.809999999998</v>
      </c>
      <c r="DC112" s="31">
        <f t="shared" ca="1" si="44"/>
        <v>3896.11</v>
      </c>
      <c r="DD112" s="31">
        <f t="shared" ca="1" si="44"/>
        <v>11501.169999999998</v>
      </c>
      <c r="DE112" s="31">
        <f t="shared" ca="1" si="44"/>
        <v>8503.09</v>
      </c>
      <c r="DF112" s="31">
        <f t="shared" ca="1" si="44"/>
        <v>14228.920000000002</v>
      </c>
      <c r="DG112" s="31">
        <f t="shared" ca="1" si="44"/>
        <v>30029.549999999996</v>
      </c>
      <c r="DH112" s="31">
        <f t="shared" ca="1" si="44"/>
        <v>13164.5</v>
      </c>
      <c r="DI112" s="32">
        <f t="shared" ca="1" si="37"/>
        <v>779.36</v>
      </c>
      <c r="DJ112" s="32">
        <f t="shared" ca="1" si="37"/>
        <v>782.87</v>
      </c>
      <c r="DK112" s="32">
        <f t="shared" ca="1" si="37"/>
        <v>409.33</v>
      </c>
      <c r="DL112" s="32">
        <f t="shared" ca="1" si="37"/>
        <v>597.25</v>
      </c>
      <c r="DM112" s="32">
        <f t="shared" ca="1" si="37"/>
        <v>283.25</v>
      </c>
      <c r="DN112" s="32">
        <f t="shared" ca="1" si="37"/>
        <v>697.89</v>
      </c>
      <c r="DO112" s="32">
        <f t="shared" ca="1" si="47"/>
        <v>194.81</v>
      </c>
      <c r="DP112" s="32">
        <f t="shared" ca="1" si="47"/>
        <v>575.05999999999995</v>
      </c>
      <c r="DQ112" s="32">
        <f t="shared" ca="1" si="47"/>
        <v>425.15</v>
      </c>
      <c r="DR112" s="32">
        <f t="shared" ca="1" si="47"/>
        <v>711.45</v>
      </c>
      <c r="DS112" s="32">
        <f t="shared" ca="1" si="47"/>
        <v>1501.48</v>
      </c>
      <c r="DT112" s="32">
        <f t="shared" ca="1" si="47"/>
        <v>658.23</v>
      </c>
      <c r="DU112" s="31">
        <f t="shared" ca="1" si="38"/>
        <v>4244.4799999999996</v>
      </c>
      <c r="DV112" s="31">
        <f t="shared" ca="1" si="38"/>
        <v>4227.03</v>
      </c>
      <c r="DW112" s="31">
        <f t="shared" ca="1" si="38"/>
        <v>2192.88</v>
      </c>
      <c r="DX112" s="31">
        <f t="shared" ca="1" si="38"/>
        <v>3171.69</v>
      </c>
      <c r="DY112" s="31">
        <f t="shared" ca="1" si="38"/>
        <v>1491.41</v>
      </c>
      <c r="DZ112" s="31">
        <f t="shared" ca="1" si="38"/>
        <v>3642.02</v>
      </c>
      <c r="EA112" s="31">
        <f t="shared" ca="1" si="48"/>
        <v>1007.81</v>
      </c>
      <c r="EB112" s="31">
        <f t="shared" ca="1" si="48"/>
        <v>2948.15</v>
      </c>
      <c r="EC112" s="31">
        <f t="shared" ca="1" si="48"/>
        <v>2159.7800000000002</v>
      </c>
      <c r="ED112" s="31">
        <f t="shared" ca="1" si="48"/>
        <v>3581.97</v>
      </c>
      <c r="EE112" s="31">
        <f t="shared" ca="1" si="48"/>
        <v>7489.46</v>
      </c>
      <c r="EF112" s="31">
        <f t="shared" ca="1" si="48"/>
        <v>3253.51</v>
      </c>
      <c r="EG112" s="32">
        <f t="shared" ca="1" si="39"/>
        <v>20610.939999999999</v>
      </c>
      <c r="EH112" s="32">
        <f t="shared" ca="1" si="39"/>
        <v>20667.22</v>
      </c>
      <c r="EI112" s="32">
        <f t="shared" ca="1" si="39"/>
        <v>10788.820000000003</v>
      </c>
      <c r="EJ112" s="32">
        <f t="shared" ca="1" si="39"/>
        <v>15713.86</v>
      </c>
      <c r="EK112" s="32">
        <f t="shared" ca="1" si="39"/>
        <v>7439.6900000000005</v>
      </c>
      <c r="EL112" s="32">
        <f t="shared" ca="1" si="39"/>
        <v>18297.719999999998</v>
      </c>
      <c r="EM112" s="32">
        <f t="shared" ca="1" si="49"/>
        <v>5098.7299999999996</v>
      </c>
      <c r="EN112" s="32">
        <f t="shared" ca="1" si="49"/>
        <v>15024.379999999997</v>
      </c>
      <c r="EO112" s="32">
        <f t="shared" ca="1" si="49"/>
        <v>11088.02</v>
      </c>
      <c r="EP112" s="32">
        <f t="shared" ca="1" si="49"/>
        <v>18522.340000000004</v>
      </c>
      <c r="EQ112" s="32">
        <f t="shared" ca="1" si="49"/>
        <v>39020.49</v>
      </c>
      <c r="ER112" s="32">
        <f t="shared" ca="1" si="49"/>
        <v>17076.239999999998</v>
      </c>
    </row>
    <row r="113" spans="1:148" x14ac:dyDescent="0.25">
      <c r="A113" t="s">
        <v>479</v>
      </c>
      <c r="B113" s="1" t="s">
        <v>115</v>
      </c>
      <c r="C113" t="str">
        <f t="shared" ca="1" si="40"/>
        <v>SCR3</v>
      </c>
      <c r="D113" t="str">
        <f t="shared" ca="1" si="41"/>
        <v>Chin Chute Wind Facility</v>
      </c>
      <c r="E113" s="51">
        <v>11166.545700000001</v>
      </c>
      <c r="F113" s="51">
        <v>10870.405500000001</v>
      </c>
      <c r="G113" s="51">
        <v>7384.0501000000004</v>
      </c>
      <c r="H113" s="51">
        <v>9740.5756999999994</v>
      </c>
      <c r="I113" s="51">
        <v>7843.2273999999998</v>
      </c>
      <c r="J113" s="51">
        <v>8294.4995999999992</v>
      </c>
      <c r="K113" s="51">
        <v>6476.6959999999999</v>
      </c>
      <c r="L113" s="51">
        <v>4976.5482000000002</v>
      </c>
      <c r="M113" s="51">
        <v>9992.5084999999999</v>
      </c>
      <c r="N113" s="51">
        <v>9802.6790000000001</v>
      </c>
      <c r="O113" s="51">
        <v>12320.9589</v>
      </c>
      <c r="P113" s="51">
        <v>13989.4324</v>
      </c>
      <c r="Q113" s="32">
        <v>458937.68</v>
      </c>
      <c r="R113" s="32">
        <v>579423.80000000005</v>
      </c>
      <c r="S113" s="32">
        <v>230859.2</v>
      </c>
      <c r="T113" s="32">
        <v>456303.39</v>
      </c>
      <c r="U113" s="32">
        <v>170049.12</v>
      </c>
      <c r="V113" s="32">
        <v>396977.22</v>
      </c>
      <c r="W113" s="32">
        <v>171096</v>
      </c>
      <c r="X113" s="32">
        <v>447260.68</v>
      </c>
      <c r="Y113" s="32">
        <v>440677.6</v>
      </c>
      <c r="Z113" s="32">
        <v>584918.17000000004</v>
      </c>
      <c r="AA113" s="32">
        <v>1053757.6100000001</v>
      </c>
      <c r="AB113" s="32">
        <v>528570.81999999995</v>
      </c>
      <c r="AC113" s="2">
        <v>-0.21</v>
      </c>
      <c r="AD113" s="2">
        <v>-0.21</v>
      </c>
      <c r="AE113" s="2">
        <v>-0.21</v>
      </c>
      <c r="AF113" s="2">
        <v>-0.21</v>
      </c>
      <c r="AG113" s="2">
        <v>-0.21</v>
      </c>
      <c r="AH113" s="2">
        <v>-0.21</v>
      </c>
      <c r="AI113" s="2">
        <v>1.53</v>
      </c>
      <c r="AJ113" s="2">
        <v>1.53</v>
      </c>
      <c r="AK113" s="2">
        <v>1.53</v>
      </c>
      <c r="AL113" s="2">
        <v>1.53</v>
      </c>
      <c r="AM113" s="2">
        <v>1.53</v>
      </c>
      <c r="AN113" s="2">
        <v>1.53</v>
      </c>
      <c r="AO113" s="33">
        <v>-963.77</v>
      </c>
      <c r="AP113" s="33">
        <v>-1216.79</v>
      </c>
      <c r="AQ113" s="33">
        <v>-484.8</v>
      </c>
      <c r="AR113" s="33">
        <v>-958.24</v>
      </c>
      <c r="AS113" s="33">
        <v>-357.1</v>
      </c>
      <c r="AT113" s="33">
        <v>-833.65</v>
      </c>
      <c r="AU113" s="33">
        <v>2617.77</v>
      </c>
      <c r="AV113" s="33">
        <v>6843.09</v>
      </c>
      <c r="AW113" s="33">
        <v>6742.37</v>
      </c>
      <c r="AX113" s="33">
        <v>8949.25</v>
      </c>
      <c r="AY113" s="33">
        <v>16122.49</v>
      </c>
      <c r="AZ113" s="33">
        <v>8087.13</v>
      </c>
      <c r="BA113" s="31">
        <f t="shared" si="53"/>
        <v>-183.58</v>
      </c>
      <c r="BB113" s="31">
        <f t="shared" si="53"/>
        <v>-231.77</v>
      </c>
      <c r="BC113" s="31">
        <f t="shared" si="53"/>
        <v>-92.34</v>
      </c>
      <c r="BD113" s="31">
        <f t="shared" si="51"/>
        <v>2646.56</v>
      </c>
      <c r="BE113" s="31">
        <f t="shared" si="51"/>
        <v>986.28</v>
      </c>
      <c r="BF113" s="31">
        <f t="shared" si="51"/>
        <v>2302.4699999999998</v>
      </c>
      <c r="BG113" s="31">
        <f t="shared" si="51"/>
        <v>119.77</v>
      </c>
      <c r="BH113" s="31">
        <f t="shared" si="51"/>
        <v>313.08</v>
      </c>
      <c r="BI113" s="31">
        <f t="shared" si="51"/>
        <v>308.47000000000003</v>
      </c>
      <c r="BJ113" s="31">
        <f t="shared" si="58"/>
        <v>-1754.75</v>
      </c>
      <c r="BK113" s="31">
        <f t="shared" si="58"/>
        <v>-3161.27</v>
      </c>
      <c r="BL113" s="31">
        <f t="shared" si="58"/>
        <v>-1585.71</v>
      </c>
      <c r="BM113" s="6">
        <f t="shared" ca="1" si="56"/>
        <v>2.8199999999999999E-2</v>
      </c>
      <c r="BN113" s="6">
        <f t="shared" ca="1" si="56"/>
        <v>2.8199999999999999E-2</v>
      </c>
      <c r="BO113" s="6">
        <f t="shared" ca="1" si="56"/>
        <v>2.8199999999999999E-2</v>
      </c>
      <c r="BP113" s="6">
        <f t="shared" ca="1" si="56"/>
        <v>2.8199999999999999E-2</v>
      </c>
      <c r="BQ113" s="6">
        <f t="shared" ca="1" si="56"/>
        <v>2.8199999999999999E-2</v>
      </c>
      <c r="BR113" s="6">
        <f t="shared" ca="1" si="56"/>
        <v>2.8199999999999999E-2</v>
      </c>
      <c r="BS113" s="6">
        <f t="shared" ca="1" si="56"/>
        <v>2.8199999999999999E-2</v>
      </c>
      <c r="BT113" s="6">
        <f t="shared" ca="1" si="56"/>
        <v>2.8199999999999999E-2</v>
      </c>
      <c r="BU113" s="6">
        <f t="shared" ca="1" si="56"/>
        <v>2.8199999999999999E-2</v>
      </c>
      <c r="BV113" s="6">
        <f t="shared" ca="1" si="56"/>
        <v>2.8199999999999999E-2</v>
      </c>
      <c r="BW113" s="6">
        <f t="shared" ca="1" si="56"/>
        <v>2.8199999999999999E-2</v>
      </c>
      <c r="BX113" s="6">
        <f t="shared" ca="1" si="56"/>
        <v>2.8199999999999999E-2</v>
      </c>
      <c r="BY113" s="31">
        <f t="shared" ca="1" si="59"/>
        <v>12942.04</v>
      </c>
      <c r="BZ113" s="31">
        <f t="shared" ca="1" si="59"/>
        <v>16339.75</v>
      </c>
      <c r="CA113" s="31">
        <f t="shared" ca="1" si="59"/>
        <v>6510.23</v>
      </c>
      <c r="CB113" s="31">
        <f t="shared" ca="1" si="57"/>
        <v>12867.76</v>
      </c>
      <c r="CC113" s="31">
        <f t="shared" ca="1" si="57"/>
        <v>4795.3900000000003</v>
      </c>
      <c r="CD113" s="31">
        <f t="shared" ca="1" si="57"/>
        <v>11194.76</v>
      </c>
      <c r="CE113" s="31">
        <f t="shared" ca="1" si="57"/>
        <v>4824.91</v>
      </c>
      <c r="CF113" s="31">
        <f t="shared" ca="1" si="57"/>
        <v>12612.75</v>
      </c>
      <c r="CG113" s="31">
        <f t="shared" ca="1" si="57"/>
        <v>12427.11</v>
      </c>
      <c r="CH113" s="31">
        <f t="shared" ca="1" si="57"/>
        <v>16494.689999999999</v>
      </c>
      <c r="CI113" s="31">
        <f t="shared" ca="1" si="57"/>
        <v>29715.96</v>
      </c>
      <c r="CJ113" s="31">
        <f t="shared" ca="1" si="57"/>
        <v>14905.7</v>
      </c>
      <c r="CK113" s="32">
        <f t="shared" ca="1" si="54"/>
        <v>734.3</v>
      </c>
      <c r="CL113" s="32">
        <f t="shared" ca="1" si="54"/>
        <v>927.08</v>
      </c>
      <c r="CM113" s="32">
        <f t="shared" ca="1" si="54"/>
        <v>369.37</v>
      </c>
      <c r="CN113" s="32">
        <f t="shared" ca="1" si="52"/>
        <v>730.09</v>
      </c>
      <c r="CO113" s="32">
        <f t="shared" ca="1" si="52"/>
        <v>272.08</v>
      </c>
      <c r="CP113" s="32">
        <f t="shared" ca="1" si="52"/>
        <v>635.16</v>
      </c>
      <c r="CQ113" s="32">
        <f t="shared" ca="1" si="52"/>
        <v>273.75</v>
      </c>
      <c r="CR113" s="32">
        <f t="shared" ca="1" si="52"/>
        <v>715.62</v>
      </c>
      <c r="CS113" s="32">
        <f t="shared" ca="1" si="52"/>
        <v>705.08</v>
      </c>
      <c r="CT113" s="32">
        <f t="shared" ca="1" si="60"/>
        <v>935.87</v>
      </c>
      <c r="CU113" s="32">
        <f t="shared" ca="1" si="60"/>
        <v>1686.01</v>
      </c>
      <c r="CV113" s="32">
        <f t="shared" ca="1" si="60"/>
        <v>845.71</v>
      </c>
      <c r="CW113" s="31">
        <f t="shared" ca="1" si="50"/>
        <v>14823.69</v>
      </c>
      <c r="CX113" s="31">
        <f t="shared" ca="1" si="50"/>
        <v>18715.390000000003</v>
      </c>
      <c r="CY113" s="31">
        <f t="shared" ca="1" si="50"/>
        <v>7456.74</v>
      </c>
      <c r="CZ113" s="31">
        <f t="shared" ca="1" si="50"/>
        <v>11909.53</v>
      </c>
      <c r="DA113" s="31">
        <f t="shared" ca="1" si="50"/>
        <v>4438.2900000000009</v>
      </c>
      <c r="DB113" s="31">
        <f t="shared" ca="1" si="50"/>
        <v>10361.1</v>
      </c>
      <c r="DC113" s="31">
        <f t="shared" ca="1" si="44"/>
        <v>2361.12</v>
      </c>
      <c r="DD113" s="31">
        <f t="shared" ca="1" si="44"/>
        <v>6172.2000000000007</v>
      </c>
      <c r="DE113" s="31">
        <f t="shared" ca="1" si="44"/>
        <v>6081.35</v>
      </c>
      <c r="DF113" s="31">
        <f t="shared" ca="1" si="44"/>
        <v>10236.059999999998</v>
      </c>
      <c r="DG113" s="31">
        <f t="shared" ca="1" si="44"/>
        <v>18440.749999999996</v>
      </c>
      <c r="DH113" s="31">
        <f t="shared" ca="1" si="44"/>
        <v>9249.99</v>
      </c>
      <c r="DI113" s="32">
        <f t="shared" ca="1" si="37"/>
        <v>741.18</v>
      </c>
      <c r="DJ113" s="32">
        <f t="shared" ca="1" si="37"/>
        <v>935.77</v>
      </c>
      <c r="DK113" s="32">
        <f t="shared" ca="1" si="37"/>
        <v>372.84</v>
      </c>
      <c r="DL113" s="32">
        <f t="shared" ca="1" si="37"/>
        <v>595.48</v>
      </c>
      <c r="DM113" s="32">
        <f t="shared" ca="1" si="37"/>
        <v>221.91</v>
      </c>
      <c r="DN113" s="32">
        <f t="shared" ca="1" si="37"/>
        <v>518.05999999999995</v>
      </c>
      <c r="DO113" s="32">
        <f t="shared" ca="1" si="47"/>
        <v>118.06</v>
      </c>
      <c r="DP113" s="32">
        <f t="shared" ca="1" si="47"/>
        <v>308.61</v>
      </c>
      <c r="DQ113" s="32">
        <f t="shared" ca="1" si="47"/>
        <v>304.07</v>
      </c>
      <c r="DR113" s="32">
        <f t="shared" ca="1" si="47"/>
        <v>511.8</v>
      </c>
      <c r="DS113" s="32">
        <f t="shared" ca="1" si="47"/>
        <v>922.04</v>
      </c>
      <c r="DT113" s="32">
        <f t="shared" ca="1" si="47"/>
        <v>462.5</v>
      </c>
      <c r="DU113" s="31">
        <f t="shared" ca="1" si="38"/>
        <v>4036.6</v>
      </c>
      <c r="DV113" s="31">
        <f t="shared" ca="1" si="38"/>
        <v>5052.62</v>
      </c>
      <c r="DW113" s="31">
        <f t="shared" ca="1" si="38"/>
        <v>1997.38</v>
      </c>
      <c r="DX113" s="31">
        <f t="shared" ca="1" si="38"/>
        <v>3162.29</v>
      </c>
      <c r="DY113" s="31">
        <f t="shared" ca="1" si="38"/>
        <v>1168.45</v>
      </c>
      <c r="DZ113" s="31">
        <f t="shared" ca="1" si="38"/>
        <v>2703.53</v>
      </c>
      <c r="EA113" s="31">
        <f t="shared" ca="1" si="48"/>
        <v>610.75</v>
      </c>
      <c r="EB113" s="31">
        <f t="shared" ca="1" si="48"/>
        <v>1582.15</v>
      </c>
      <c r="EC113" s="31">
        <f t="shared" ca="1" si="48"/>
        <v>1544.66</v>
      </c>
      <c r="ED113" s="31">
        <f t="shared" ca="1" si="48"/>
        <v>2576.81</v>
      </c>
      <c r="EE113" s="31">
        <f t="shared" ca="1" si="48"/>
        <v>4599.18</v>
      </c>
      <c r="EF113" s="31">
        <f t="shared" ca="1" si="48"/>
        <v>2286.0700000000002</v>
      </c>
      <c r="EG113" s="32">
        <f t="shared" ca="1" si="39"/>
        <v>19601.47</v>
      </c>
      <c r="EH113" s="32">
        <f t="shared" ca="1" si="39"/>
        <v>24703.780000000002</v>
      </c>
      <c r="EI113" s="32">
        <f t="shared" ca="1" si="39"/>
        <v>9826.9599999999991</v>
      </c>
      <c r="EJ113" s="32">
        <f t="shared" ca="1" si="39"/>
        <v>15667.3</v>
      </c>
      <c r="EK113" s="32">
        <f t="shared" ca="1" si="39"/>
        <v>5828.6500000000005</v>
      </c>
      <c r="EL113" s="32">
        <f t="shared" ca="1" si="39"/>
        <v>13582.69</v>
      </c>
      <c r="EM113" s="32">
        <f t="shared" ca="1" si="49"/>
        <v>3089.93</v>
      </c>
      <c r="EN113" s="32">
        <f t="shared" ca="1" si="49"/>
        <v>8062.9600000000009</v>
      </c>
      <c r="EO113" s="32">
        <f t="shared" ca="1" si="49"/>
        <v>7930.08</v>
      </c>
      <c r="EP113" s="32">
        <f t="shared" ca="1" si="49"/>
        <v>13324.669999999996</v>
      </c>
      <c r="EQ113" s="32">
        <f t="shared" ca="1" si="49"/>
        <v>23961.969999999998</v>
      </c>
      <c r="ER113" s="32">
        <f t="shared" ca="1" si="49"/>
        <v>11998.56</v>
      </c>
    </row>
    <row r="114" spans="1:148" x14ac:dyDescent="0.25">
      <c r="A114" t="s">
        <v>479</v>
      </c>
      <c r="B114" s="1" t="s">
        <v>120</v>
      </c>
      <c r="C114" t="str">
        <f t="shared" ca="1" si="40"/>
        <v>SCR4</v>
      </c>
      <c r="D114" t="str">
        <f t="shared" ca="1" si="41"/>
        <v>Wintering Hills Wind Facility</v>
      </c>
      <c r="L114" s="51">
        <v>0</v>
      </c>
      <c r="M114" s="51">
        <v>0</v>
      </c>
      <c r="N114" s="51">
        <v>368.6859</v>
      </c>
      <c r="O114" s="51">
        <v>4442.0630000000001</v>
      </c>
      <c r="P114" s="51">
        <v>32699.951000000001</v>
      </c>
      <c r="Q114" s="32"/>
      <c r="R114" s="32"/>
      <c r="S114" s="32"/>
      <c r="T114" s="32"/>
      <c r="U114" s="32"/>
      <c r="V114" s="32"/>
      <c r="W114" s="32"/>
      <c r="X114" s="32">
        <v>0</v>
      </c>
      <c r="Y114" s="32">
        <v>0</v>
      </c>
      <c r="Z114" s="32">
        <v>12900.75</v>
      </c>
      <c r="AA114" s="32">
        <v>290650.3</v>
      </c>
      <c r="AB114" s="32">
        <v>1240477.3999999999</v>
      </c>
      <c r="AJ114" s="2">
        <v>5.82</v>
      </c>
      <c r="AK114" s="2">
        <v>5.82</v>
      </c>
      <c r="AL114" s="2">
        <v>5.82</v>
      </c>
      <c r="AM114" s="2">
        <v>5.82</v>
      </c>
      <c r="AN114" s="2">
        <v>5.82</v>
      </c>
      <c r="AO114" s="33"/>
      <c r="AP114" s="33"/>
      <c r="AQ114" s="33"/>
      <c r="AR114" s="33"/>
      <c r="AS114" s="33"/>
      <c r="AT114" s="33"/>
      <c r="AU114" s="33"/>
      <c r="AV114" s="33">
        <v>0</v>
      </c>
      <c r="AW114" s="33">
        <v>0</v>
      </c>
      <c r="AX114" s="33">
        <v>750.82</v>
      </c>
      <c r="AY114" s="33">
        <v>16915.849999999999</v>
      </c>
      <c r="AZ114" s="33">
        <v>72195.78</v>
      </c>
      <c r="BA114" s="31">
        <f t="shared" si="53"/>
        <v>0</v>
      </c>
      <c r="BB114" s="31">
        <f t="shared" si="53"/>
        <v>0</v>
      </c>
      <c r="BC114" s="31">
        <f t="shared" si="53"/>
        <v>0</v>
      </c>
      <c r="BD114" s="31">
        <f t="shared" si="51"/>
        <v>0</v>
      </c>
      <c r="BE114" s="31">
        <f t="shared" si="51"/>
        <v>0</v>
      </c>
      <c r="BF114" s="31">
        <f t="shared" si="51"/>
        <v>0</v>
      </c>
      <c r="BG114" s="31">
        <f t="shared" si="51"/>
        <v>0</v>
      </c>
      <c r="BH114" s="31">
        <f t="shared" si="51"/>
        <v>0</v>
      </c>
      <c r="BI114" s="31">
        <f t="shared" si="51"/>
        <v>0</v>
      </c>
      <c r="BJ114" s="31">
        <f t="shared" si="58"/>
        <v>-38.700000000000003</v>
      </c>
      <c r="BK114" s="31">
        <f t="shared" si="58"/>
        <v>-871.95</v>
      </c>
      <c r="BL114" s="31">
        <f t="shared" si="58"/>
        <v>-3721.43</v>
      </c>
      <c r="BM114" s="6">
        <f t="shared" ca="1" si="56"/>
        <v>9.8900000000000002E-2</v>
      </c>
      <c r="BN114" s="6">
        <f t="shared" ca="1" si="56"/>
        <v>9.8900000000000002E-2</v>
      </c>
      <c r="BO114" s="6">
        <f t="shared" ca="1" si="56"/>
        <v>9.8900000000000002E-2</v>
      </c>
      <c r="BP114" s="6">
        <f t="shared" ca="1" si="56"/>
        <v>9.8900000000000002E-2</v>
      </c>
      <c r="BQ114" s="6">
        <f t="shared" ca="1" si="56"/>
        <v>9.8900000000000002E-2</v>
      </c>
      <c r="BR114" s="6">
        <f t="shared" ca="1" si="56"/>
        <v>9.8900000000000002E-2</v>
      </c>
      <c r="BS114" s="6">
        <f t="shared" ca="1" si="56"/>
        <v>9.8900000000000002E-2</v>
      </c>
      <c r="BT114" s="6">
        <f t="shared" ca="1" si="56"/>
        <v>9.8900000000000002E-2</v>
      </c>
      <c r="BU114" s="6">
        <f t="shared" ca="1" si="56"/>
        <v>9.8900000000000002E-2</v>
      </c>
      <c r="BV114" s="6">
        <f t="shared" ca="1" si="56"/>
        <v>9.8900000000000002E-2</v>
      </c>
      <c r="BW114" s="6">
        <f t="shared" ca="1" si="56"/>
        <v>9.8900000000000002E-2</v>
      </c>
      <c r="BX114" s="6">
        <f t="shared" ca="1" si="56"/>
        <v>9.8900000000000002E-2</v>
      </c>
      <c r="BY114" s="31">
        <f t="shared" ca="1" si="59"/>
        <v>0</v>
      </c>
      <c r="BZ114" s="31">
        <f t="shared" ca="1" si="59"/>
        <v>0</v>
      </c>
      <c r="CA114" s="31">
        <f t="shared" ca="1" si="59"/>
        <v>0</v>
      </c>
      <c r="CB114" s="31">
        <f t="shared" ca="1" si="57"/>
        <v>0</v>
      </c>
      <c r="CC114" s="31">
        <f t="shared" ca="1" si="57"/>
        <v>0</v>
      </c>
      <c r="CD114" s="31">
        <f t="shared" ca="1" si="57"/>
        <v>0</v>
      </c>
      <c r="CE114" s="31">
        <f t="shared" ca="1" si="57"/>
        <v>0</v>
      </c>
      <c r="CF114" s="31">
        <f t="shared" ca="1" si="57"/>
        <v>0</v>
      </c>
      <c r="CG114" s="31">
        <f t="shared" ca="1" si="57"/>
        <v>0</v>
      </c>
      <c r="CH114" s="31">
        <f t="shared" ca="1" si="57"/>
        <v>1275.8800000000001</v>
      </c>
      <c r="CI114" s="31">
        <f t="shared" ca="1" si="57"/>
        <v>28745.31</v>
      </c>
      <c r="CJ114" s="31">
        <f t="shared" ca="1" si="57"/>
        <v>122683.21</v>
      </c>
      <c r="CK114" s="32">
        <f t="shared" ca="1" si="54"/>
        <v>0</v>
      </c>
      <c r="CL114" s="32">
        <f t="shared" ca="1" si="54"/>
        <v>0</v>
      </c>
      <c r="CM114" s="32">
        <f t="shared" ca="1" si="54"/>
        <v>0</v>
      </c>
      <c r="CN114" s="32">
        <f t="shared" ca="1" si="52"/>
        <v>0</v>
      </c>
      <c r="CO114" s="32">
        <f t="shared" ca="1" si="52"/>
        <v>0</v>
      </c>
      <c r="CP114" s="32">
        <f t="shared" ca="1" si="52"/>
        <v>0</v>
      </c>
      <c r="CQ114" s="32">
        <f t="shared" ca="1" si="52"/>
        <v>0</v>
      </c>
      <c r="CR114" s="32">
        <f t="shared" ca="1" si="52"/>
        <v>0</v>
      </c>
      <c r="CS114" s="32">
        <f t="shared" ca="1" si="52"/>
        <v>0</v>
      </c>
      <c r="CT114" s="32">
        <f t="shared" ca="1" si="60"/>
        <v>20.64</v>
      </c>
      <c r="CU114" s="32">
        <f t="shared" ca="1" si="60"/>
        <v>465.04</v>
      </c>
      <c r="CV114" s="32">
        <f t="shared" ca="1" si="60"/>
        <v>1984.76</v>
      </c>
      <c r="CW114" s="31">
        <f t="shared" ca="1" si="50"/>
        <v>0</v>
      </c>
      <c r="CX114" s="31">
        <f t="shared" ca="1" si="50"/>
        <v>0</v>
      </c>
      <c r="CY114" s="31">
        <f t="shared" ca="1" si="50"/>
        <v>0</v>
      </c>
      <c r="CZ114" s="31">
        <f t="shared" ca="1" si="50"/>
        <v>0</v>
      </c>
      <c r="DA114" s="31">
        <f t="shared" ca="1" si="50"/>
        <v>0</v>
      </c>
      <c r="DB114" s="31">
        <f t="shared" ca="1" si="50"/>
        <v>0</v>
      </c>
      <c r="DC114" s="31">
        <f t="shared" ca="1" si="44"/>
        <v>0</v>
      </c>
      <c r="DD114" s="31">
        <f t="shared" ca="1" si="44"/>
        <v>0</v>
      </c>
      <c r="DE114" s="31">
        <f t="shared" ca="1" si="44"/>
        <v>0</v>
      </c>
      <c r="DF114" s="31">
        <f t="shared" ca="1" si="44"/>
        <v>584.4000000000002</v>
      </c>
      <c r="DG114" s="31">
        <f t="shared" ca="1" si="44"/>
        <v>13166.450000000004</v>
      </c>
      <c r="DH114" s="31">
        <f t="shared" ca="1" si="44"/>
        <v>56193.62</v>
      </c>
      <c r="DI114" s="32">
        <f t="shared" ca="1" si="37"/>
        <v>0</v>
      </c>
      <c r="DJ114" s="32">
        <f t="shared" ca="1" si="37"/>
        <v>0</v>
      </c>
      <c r="DK114" s="32">
        <f t="shared" ca="1" si="37"/>
        <v>0</v>
      </c>
      <c r="DL114" s="32">
        <f t="shared" ca="1" si="37"/>
        <v>0</v>
      </c>
      <c r="DM114" s="32">
        <f t="shared" ca="1" si="37"/>
        <v>0</v>
      </c>
      <c r="DN114" s="32">
        <f t="shared" ca="1" si="37"/>
        <v>0</v>
      </c>
      <c r="DO114" s="32">
        <f t="shared" ca="1" si="47"/>
        <v>0</v>
      </c>
      <c r="DP114" s="32">
        <f t="shared" ca="1" si="47"/>
        <v>0</v>
      </c>
      <c r="DQ114" s="32">
        <f t="shared" ca="1" si="47"/>
        <v>0</v>
      </c>
      <c r="DR114" s="32">
        <f t="shared" ca="1" si="47"/>
        <v>29.22</v>
      </c>
      <c r="DS114" s="32">
        <f t="shared" ca="1" si="47"/>
        <v>658.32</v>
      </c>
      <c r="DT114" s="32">
        <f t="shared" ca="1" si="47"/>
        <v>2809.68</v>
      </c>
      <c r="DU114" s="31">
        <f t="shared" ca="1" si="38"/>
        <v>0</v>
      </c>
      <c r="DV114" s="31">
        <f t="shared" ca="1" si="38"/>
        <v>0</v>
      </c>
      <c r="DW114" s="31">
        <f t="shared" ca="1" si="38"/>
        <v>0</v>
      </c>
      <c r="DX114" s="31">
        <f t="shared" ca="1" si="38"/>
        <v>0</v>
      </c>
      <c r="DY114" s="31">
        <f t="shared" ca="1" si="38"/>
        <v>0</v>
      </c>
      <c r="DZ114" s="31">
        <f t="shared" ca="1" si="38"/>
        <v>0</v>
      </c>
      <c r="EA114" s="31">
        <f t="shared" ca="1" si="48"/>
        <v>0</v>
      </c>
      <c r="EB114" s="31">
        <f t="shared" ca="1" si="48"/>
        <v>0</v>
      </c>
      <c r="EC114" s="31">
        <f t="shared" ca="1" si="48"/>
        <v>0</v>
      </c>
      <c r="ED114" s="31">
        <f t="shared" ca="1" si="48"/>
        <v>147.12</v>
      </c>
      <c r="EE114" s="31">
        <f t="shared" ca="1" si="48"/>
        <v>3283.75</v>
      </c>
      <c r="EF114" s="31">
        <f t="shared" ca="1" si="48"/>
        <v>13887.85</v>
      </c>
      <c r="EG114" s="32">
        <f t="shared" ca="1" si="39"/>
        <v>0</v>
      </c>
      <c r="EH114" s="32">
        <f t="shared" ca="1" si="39"/>
        <v>0</v>
      </c>
      <c r="EI114" s="32">
        <f t="shared" ca="1" si="39"/>
        <v>0</v>
      </c>
      <c r="EJ114" s="32">
        <f t="shared" ca="1" si="39"/>
        <v>0</v>
      </c>
      <c r="EK114" s="32">
        <f t="shared" ca="1" si="39"/>
        <v>0</v>
      </c>
      <c r="EL114" s="32">
        <f t="shared" ca="1" si="39"/>
        <v>0</v>
      </c>
      <c r="EM114" s="32">
        <f t="shared" ca="1" si="49"/>
        <v>0</v>
      </c>
      <c r="EN114" s="32">
        <f t="shared" ca="1" si="49"/>
        <v>0</v>
      </c>
      <c r="EO114" s="32">
        <f t="shared" ca="1" si="49"/>
        <v>0</v>
      </c>
      <c r="EP114" s="32">
        <f t="shared" ca="1" si="49"/>
        <v>760.74000000000024</v>
      </c>
      <c r="EQ114" s="32">
        <f t="shared" ca="1" si="49"/>
        <v>17108.520000000004</v>
      </c>
      <c r="ER114" s="32">
        <f t="shared" ca="1" si="49"/>
        <v>72891.150000000009</v>
      </c>
    </row>
    <row r="115" spans="1:148" x14ac:dyDescent="0.25">
      <c r="A115" t="s">
        <v>480</v>
      </c>
      <c r="B115" s="1" t="s">
        <v>116</v>
      </c>
      <c r="C115" t="str">
        <f t="shared" ca="1" si="40"/>
        <v>SCTG</v>
      </c>
      <c r="D115" t="str">
        <f t="shared" ca="1" si="41"/>
        <v>Scotford Industrial System</v>
      </c>
      <c r="E115" s="51">
        <v>97.222399999999993</v>
      </c>
      <c r="F115" s="51">
        <v>89.116</v>
      </c>
      <c r="G115" s="51">
        <v>66.895200000000003</v>
      </c>
      <c r="H115" s="51">
        <v>2678.1833999999999</v>
      </c>
      <c r="I115" s="51">
        <v>1570.6504</v>
      </c>
      <c r="J115" s="51">
        <v>8.5047999999999995</v>
      </c>
      <c r="K115" s="51">
        <v>39.012</v>
      </c>
      <c r="L115" s="51">
        <v>1.2512000000000001</v>
      </c>
      <c r="M115" s="51">
        <v>169.86</v>
      </c>
      <c r="N115" s="51">
        <v>63.079599999999999</v>
      </c>
      <c r="O115" s="51">
        <v>7.8265000000000002</v>
      </c>
      <c r="P115" s="51">
        <v>0</v>
      </c>
      <c r="Q115" s="32">
        <v>63389.43</v>
      </c>
      <c r="R115" s="32">
        <v>6019.37</v>
      </c>
      <c r="S115" s="32">
        <v>2335.67</v>
      </c>
      <c r="T115" s="32">
        <v>229192.92</v>
      </c>
      <c r="U115" s="32">
        <v>147323.97</v>
      </c>
      <c r="V115" s="32">
        <v>597.1</v>
      </c>
      <c r="W115" s="32">
        <v>1208.75</v>
      </c>
      <c r="X115" s="32">
        <v>1192.3800000000001</v>
      </c>
      <c r="Y115" s="32">
        <v>15524.26</v>
      </c>
      <c r="Z115" s="32">
        <v>24536.59</v>
      </c>
      <c r="AA115" s="32">
        <v>1060.18</v>
      </c>
      <c r="AB115" s="32">
        <v>0</v>
      </c>
      <c r="AC115" s="2">
        <v>3.69</v>
      </c>
      <c r="AD115" s="2">
        <v>3.69</v>
      </c>
      <c r="AE115" s="2">
        <v>3.69</v>
      </c>
      <c r="AF115" s="2">
        <v>3.69</v>
      </c>
      <c r="AG115" s="2">
        <v>3.69</v>
      </c>
      <c r="AH115" s="2">
        <v>3.69</v>
      </c>
      <c r="AI115" s="2">
        <v>3.97</v>
      </c>
      <c r="AJ115" s="2">
        <v>3.97</v>
      </c>
      <c r="AK115" s="2">
        <v>3.97</v>
      </c>
      <c r="AL115" s="2">
        <v>3.97</v>
      </c>
      <c r="AM115" s="2">
        <v>3.97</v>
      </c>
      <c r="AN115" s="2">
        <v>3.97</v>
      </c>
      <c r="AO115" s="33">
        <v>2339.0700000000002</v>
      </c>
      <c r="AP115" s="33">
        <v>222.11</v>
      </c>
      <c r="AQ115" s="33">
        <v>86.19</v>
      </c>
      <c r="AR115" s="33">
        <v>8457.2199999999993</v>
      </c>
      <c r="AS115" s="33">
        <v>5436.25</v>
      </c>
      <c r="AT115" s="33">
        <v>22.03</v>
      </c>
      <c r="AU115" s="33">
        <v>47.99</v>
      </c>
      <c r="AV115" s="33">
        <v>47.34</v>
      </c>
      <c r="AW115" s="33">
        <v>616.30999999999995</v>
      </c>
      <c r="AX115" s="33">
        <v>974.1</v>
      </c>
      <c r="AY115" s="33">
        <v>42.09</v>
      </c>
      <c r="AZ115" s="33">
        <v>0</v>
      </c>
      <c r="BA115" s="31">
        <f t="shared" si="53"/>
        <v>-25.36</v>
      </c>
      <c r="BB115" s="31">
        <f t="shared" si="53"/>
        <v>-2.41</v>
      </c>
      <c r="BC115" s="31">
        <f t="shared" si="53"/>
        <v>-0.93</v>
      </c>
      <c r="BD115" s="31">
        <f t="shared" si="51"/>
        <v>1329.32</v>
      </c>
      <c r="BE115" s="31">
        <f t="shared" si="51"/>
        <v>854.48</v>
      </c>
      <c r="BF115" s="31">
        <f t="shared" si="51"/>
        <v>3.46</v>
      </c>
      <c r="BG115" s="31">
        <f t="shared" si="51"/>
        <v>0.85</v>
      </c>
      <c r="BH115" s="31">
        <f t="shared" si="51"/>
        <v>0.83</v>
      </c>
      <c r="BI115" s="31">
        <f t="shared" si="51"/>
        <v>10.87</v>
      </c>
      <c r="BJ115" s="31">
        <f t="shared" si="58"/>
        <v>-73.61</v>
      </c>
      <c r="BK115" s="31">
        <f t="shared" si="58"/>
        <v>-3.18</v>
      </c>
      <c r="BL115" s="31">
        <f t="shared" si="58"/>
        <v>0</v>
      </c>
      <c r="BM115" s="6">
        <f t="shared" ca="1" si="56"/>
        <v>3.0499999999999999E-2</v>
      </c>
      <c r="BN115" s="6">
        <f t="shared" ca="1" si="56"/>
        <v>3.0499999999999999E-2</v>
      </c>
      <c r="BO115" s="6">
        <f t="shared" ca="1" si="56"/>
        <v>3.0499999999999999E-2</v>
      </c>
      <c r="BP115" s="6">
        <f t="shared" ca="1" si="56"/>
        <v>3.0499999999999999E-2</v>
      </c>
      <c r="BQ115" s="6">
        <f t="shared" ca="1" si="56"/>
        <v>3.0499999999999999E-2</v>
      </c>
      <c r="BR115" s="6">
        <f t="shared" ca="1" si="56"/>
        <v>3.0499999999999999E-2</v>
      </c>
      <c r="BS115" s="6">
        <f t="shared" ca="1" si="56"/>
        <v>3.0499999999999999E-2</v>
      </c>
      <c r="BT115" s="6">
        <f t="shared" ca="1" si="56"/>
        <v>3.0499999999999999E-2</v>
      </c>
      <c r="BU115" s="6">
        <f t="shared" ca="1" si="56"/>
        <v>3.0499999999999999E-2</v>
      </c>
      <c r="BV115" s="6">
        <f t="shared" ca="1" si="56"/>
        <v>3.0499999999999999E-2</v>
      </c>
      <c r="BW115" s="6">
        <f t="shared" ca="1" si="56"/>
        <v>3.0499999999999999E-2</v>
      </c>
      <c r="BX115" s="6">
        <f t="shared" ca="1" si="56"/>
        <v>3.0499999999999999E-2</v>
      </c>
      <c r="BY115" s="31">
        <f t="shared" ca="1" si="59"/>
        <v>1933.38</v>
      </c>
      <c r="BZ115" s="31">
        <f t="shared" ca="1" si="59"/>
        <v>183.59</v>
      </c>
      <c r="CA115" s="31">
        <f t="shared" ca="1" si="59"/>
        <v>71.239999999999995</v>
      </c>
      <c r="CB115" s="31">
        <f t="shared" ca="1" si="57"/>
        <v>6990.38</v>
      </c>
      <c r="CC115" s="31">
        <f t="shared" ca="1" si="57"/>
        <v>4493.38</v>
      </c>
      <c r="CD115" s="31">
        <f t="shared" ca="1" si="57"/>
        <v>18.21</v>
      </c>
      <c r="CE115" s="31">
        <f t="shared" ca="1" si="57"/>
        <v>36.869999999999997</v>
      </c>
      <c r="CF115" s="31">
        <f t="shared" ca="1" si="57"/>
        <v>36.369999999999997</v>
      </c>
      <c r="CG115" s="31">
        <f t="shared" ca="1" si="57"/>
        <v>473.49</v>
      </c>
      <c r="CH115" s="31">
        <f t="shared" ca="1" si="57"/>
        <v>748.37</v>
      </c>
      <c r="CI115" s="31">
        <f t="shared" ca="1" si="57"/>
        <v>32.340000000000003</v>
      </c>
      <c r="CJ115" s="31">
        <f t="shared" ca="1" si="57"/>
        <v>0</v>
      </c>
      <c r="CK115" s="32">
        <f t="shared" ca="1" si="54"/>
        <v>101.42</v>
      </c>
      <c r="CL115" s="32">
        <f t="shared" ca="1" si="54"/>
        <v>9.6300000000000008</v>
      </c>
      <c r="CM115" s="32">
        <f t="shared" ca="1" si="54"/>
        <v>3.74</v>
      </c>
      <c r="CN115" s="32">
        <f t="shared" ca="1" si="52"/>
        <v>366.71</v>
      </c>
      <c r="CO115" s="32">
        <f t="shared" ca="1" si="52"/>
        <v>235.72</v>
      </c>
      <c r="CP115" s="32">
        <f t="shared" ca="1" si="52"/>
        <v>0.96</v>
      </c>
      <c r="CQ115" s="32">
        <f t="shared" ca="1" si="52"/>
        <v>1.93</v>
      </c>
      <c r="CR115" s="32">
        <f t="shared" ca="1" si="52"/>
        <v>1.91</v>
      </c>
      <c r="CS115" s="32">
        <f t="shared" ca="1" si="52"/>
        <v>24.84</v>
      </c>
      <c r="CT115" s="32">
        <f t="shared" ca="1" si="60"/>
        <v>39.26</v>
      </c>
      <c r="CU115" s="32">
        <f t="shared" ca="1" si="60"/>
        <v>1.7</v>
      </c>
      <c r="CV115" s="32">
        <f t="shared" ca="1" si="60"/>
        <v>0</v>
      </c>
      <c r="CW115" s="31">
        <f t="shared" ca="1" si="50"/>
        <v>-278.90999999999997</v>
      </c>
      <c r="CX115" s="31">
        <f t="shared" ca="1" si="50"/>
        <v>-26.480000000000015</v>
      </c>
      <c r="CY115" s="31">
        <f t="shared" ca="1" si="50"/>
        <v>-10.280000000000008</v>
      </c>
      <c r="CZ115" s="31">
        <f t="shared" ca="1" si="50"/>
        <v>-2429.4499999999989</v>
      </c>
      <c r="DA115" s="31">
        <f t="shared" ca="1" si="50"/>
        <v>-1561.6299999999997</v>
      </c>
      <c r="DB115" s="31">
        <f t="shared" ca="1" si="50"/>
        <v>-6.3199999999999994</v>
      </c>
      <c r="DC115" s="31">
        <f t="shared" ca="1" si="44"/>
        <v>-10.040000000000004</v>
      </c>
      <c r="DD115" s="31">
        <f t="shared" ca="1" si="44"/>
        <v>-9.8900000000000095</v>
      </c>
      <c r="DE115" s="31">
        <f t="shared" ca="1" si="44"/>
        <v>-128.84999999999997</v>
      </c>
      <c r="DF115" s="31">
        <f t="shared" ref="DF115:DH145" ca="1" si="61">CH115+CT115-AX115-BJ115</f>
        <v>-112.86000000000003</v>
      </c>
      <c r="DG115" s="31">
        <f t="shared" ca="1" si="61"/>
        <v>-4.8699999999999974</v>
      </c>
      <c r="DH115" s="31">
        <f t="shared" ca="1" si="61"/>
        <v>0</v>
      </c>
      <c r="DI115" s="32">
        <f t="shared" ca="1" si="37"/>
        <v>-13.95</v>
      </c>
      <c r="DJ115" s="32">
        <f t="shared" ca="1" si="37"/>
        <v>-1.32</v>
      </c>
      <c r="DK115" s="32">
        <f t="shared" ca="1" si="37"/>
        <v>-0.51</v>
      </c>
      <c r="DL115" s="32">
        <f t="shared" ca="1" si="37"/>
        <v>-121.47</v>
      </c>
      <c r="DM115" s="32">
        <f t="shared" ca="1" si="37"/>
        <v>-78.08</v>
      </c>
      <c r="DN115" s="32">
        <f t="shared" ca="1" si="37"/>
        <v>-0.32</v>
      </c>
      <c r="DO115" s="32">
        <f t="shared" ca="1" si="47"/>
        <v>-0.5</v>
      </c>
      <c r="DP115" s="32">
        <f t="shared" ca="1" si="47"/>
        <v>-0.49</v>
      </c>
      <c r="DQ115" s="32">
        <f t="shared" ca="1" si="47"/>
        <v>-6.44</v>
      </c>
      <c r="DR115" s="32">
        <f t="shared" ca="1" si="47"/>
        <v>-5.64</v>
      </c>
      <c r="DS115" s="32">
        <f t="shared" ca="1" si="47"/>
        <v>-0.24</v>
      </c>
      <c r="DT115" s="32">
        <f t="shared" ca="1" si="47"/>
        <v>0</v>
      </c>
      <c r="DU115" s="31">
        <f t="shared" ca="1" si="38"/>
        <v>-75.95</v>
      </c>
      <c r="DV115" s="31">
        <f t="shared" ca="1" si="38"/>
        <v>-7.15</v>
      </c>
      <c r="DW115" s="31">
        <f t="shared" ca="1" si="38"/>
        <v>-2.75</v>
      </c>
      <c r="DX115" s="31">
        <f t="shared" ca="1" si="38"/>
        <v>-645.08000000000004</v>
      </c>
      <c r="DY115" s="31">
        <f t="shared" ca="1" si="38"/>
        <v>-411.12</v>
      </c>
      <c r="DZ115" s="31">
        <f t="shared" ca="1" si="38"/>
        <v>-1.65</v>
      </c>
      <c r="EA115" s="31">
        <f t="shared" ca="1" si="48"/>
        <v>-2.6</v>
      </c>
      <c r="EB115" s="31">
        <f t="shared" ca="1" si="48"/>
        <v>-2.54</v>
      </c>
      <c r="EC115" s="31">
        <f t="shared" ca="1" si="48"/>
        <v>-32.729999999999997</v>
      </c>
      <c r="ED115" s="31">
        <f t="shared" ca="1" si="48"/>
        <v>-28.41</v>
      </c>
      <c r="EE115" s="31">
        <f t="shared" ca="1" si="48"/>
        <v>-1.21</v>
      </c>
      <c r="EF115" s="31">
        <f t="shared" ca="1" si="48"/>
        <v>0</v>
      </c>
      <c r="EG115" s="32">
        <f t="shared" ca="1" si="39"/>
        <v>-368.80999999999995</v>
      </c>
      <c r="EH115" s="32">
        <f t="shared" ca="1" si="39"/>
        <v>-34.950000000000017</v>
      </c>
      <c r="EI115" s="32">
        <f t="shared" ca="1" si="39"/>
        <v>-13.540000000000008</v>
      </c>
      <c r="EJ115" s="32">
        <f t="shared" ca="1" si="39"/>
        <v>-3195.9999999999986</v>
      </c>
      <c r="EK115" s="32">
        <f t="shared" ca="1" si="39"/>
        <v>-2050.8299999999995</v>
      </c>
      <c r="EL115" s="32">
        <f t="shared" ca="1" si="39"/>
        <v>-8.2899999999999991</v>
      </c>
      <c r="EM115" s="32">
        <f t="shared" ca="1" si="49"/>
        <v>-13.140000000000004</v>
      </c>
      <c r="EN115" s="32">
        <f t="shared" ca="1" si="49"/>
        <v>-12.920000000000009</v>
      </c>
      <c r="EO115" s="32">
        <f t="shared" ca="1" si="49"/>
        <v>-168.01999999999995</v>
      </c>
      <c r="EP115" s="32">
        <f t="shared" ca="1" si="49"/>
        <v>-146.91000000000003</v>
      </c>
      <c r="EQ115" s="32">
        <f t="shared" ca="1" si="49"/>
        <v>-6.3199999999999976</v>
      </c>
      <c r="ER115" s="32">
        <f t="shared" ca="1" si="49"/>
        <v>0</v>
      </c>
    </row>
    <row r="116" spans="1:148" x14ac:dyDescent="0.25">
      <c r="A116" t="s">
        <v>445</v>
      </c>
      <c r="B116" s="1" t="s">
        <v>26</v>
      </c>
      <c r="C116" t="str">
        <f t="shared" ca="1" si="40"/>
        <v>SD1</v>
      </c>
      <c r="D116" t="str">
        <f t="shared" ca="1" si="41"/>
        <v>Sundance #1</v>
      </c>
      <c r="E116" s="51">
        <v>0</v>
      </c>
      <c r="F116" s="51">
        <v>0</v>
      </c>
      <c r="G116" s="51">
        <v>0</v>
      </c>
      <c r="H116" s="51">
        <v>0</v>
      </c>
      <c r="I116" s="51">
        <v>0</v>
      </c>
      <c r="J116" s="51">
        <v>0</v>
      </c>
      <c r="K116" s="51">
        <v>0</v>
      </c>
      <c r="L116" s="51">
        <v>0</v>
      </c>
      <c r="M116" s="51">
        <v>0</v>
      </c>
      <c r="N116" s="51">
        <v>0</v>
      </c>
      <c r="O116" s="51">
        <v>0</v>
      </c>
      <c r="P116" s="51">
        <v>0</v>
      </c>
      <c r="Q116" s="32">
        <v>0</v>
      </c>
      <c r="R116" s="32">
        <v>0</v>
      </c>
      <c r="S116" s="32">
        <v>0</v>
      </c>
      <c r="T116" s="32">
        <v>0</v>
      </c>
      <c r="U116" s="32">
        <v>0</v>
      </c>
      <c r="V116" s="32">
        <v>0</v>
      </c>
      <c r="W116" s="32">
        <v>0</v>
      </c>
      <c r="X116" s="32">
        <v>0</v>
      </c>
      <c r="Y116" s="32">
        <v>0</v>
      </c>
      <c r="Z116" s="32">
        <v>0</v>
      </c>
      <c r="AA116" s="32">
        <v>0</v>
      </c>
      <c r="AB116" s="32">
        <v>0</v>
      </c>
      <c r="AC116" s="2">
        <v>5.22</v>
      </c>
      <c r="AD116" s="2">
        <v>5.22</v>
      </c>
      <c r="AE116" s="2">
        <v>5.22</v>
      </c>
      <c r="AF116" s="2">
        <v>5.22</v>
      </c>
      <c r="AG116" s="2">
        <v>5.22</v>
      </c>
      <c r="AH116" s="2">
        <v>5.22</v>
      </c>
      <c r="AI116" s="2">
        <v>0</v>
      </c>
      <c r="AJ116" s="2">
        <v>0</v>
      </c>
      <c r="AK116" s="2">
        <v>0</v>
      </c>
      <c r="AL116" s="2">
        <v>0</v>
      </c>
      <c r="AM116" s="2">
        <v>0</v>
      </c>
      <c r="AN116" s="2">
        <v>0</v>
      </c>
      <c r="AO116" s="33">
        <v>0</v>
      </c>
      <c r="AP116" s="33">
        <v>0</v>
      </c>
      <c r="AQ116" s="33">
        <v>0</v>
      </c>
      <c r="AR116" s="33">
        <v>0</v>
      </c>
      <c r="AS116" s="33">
        <v>0</v>
      </c>
      <c r="AT116" s="33">
        <v>0</v>
      </c>
      <c r="AU116" s="33">
        <v>0</v>
      </c>
      <c r="AV116" s="33">
        <v>0</v>
      </c>
      <c r="AW116" s="33">
        <v>0</v>
      </c>
      <c r="AX116" s="33">
        <v>0</v>
      </c>
      <c r="AY116" s="33">
        <v>0</v>
      </c>
      <c r="AZ116" s="33">
        <v>0</v>
      </c>
      <c r="BA116" s="31">
        <f t="shared" si="53"/>
        <v>0</v>
      </c>
      <c r="BB116" s="31">
        <f t="shared" si="53"/>
        <v>0</v>
      </c>
      <c r="BC116" s="31">
        <f t="shared" si="53"/>
        <v>0</v>
      </c>
      <c r="BD116" s="31">
        <f t="shared" si="51"/>
        <v>0</v>
      </c>
      <c r="BE116" s="31">
        <f t="shared" si="51"/>
        <v>0</v>
      </c>
      <c r="BF116" s="31">
        <f t="shared" si="51"/>
        <v>0</v>
      </c>
      <c r="BG116" s="31">
        <f t="shared" si="51"/>
        <v>0</v>
      </c>
      <c r="BH116" s="31">
        <f t="shared" si="51"/>
        <v>0</v>
      </c>
      <c r="BI116" s="31">
        <f t="shared" si="51"/>
        <v>0</v>
      </c>
      <c r="BJ116" s="31">
        <f t="shared" si="58"/>
        <v>0</v>
      </c>
      <c r="BK116" s="31">
        <f t="shared" si="58"/>
        <v>0</v>
      </c>
      <c r="BL116" s="31">
        <f t="shared" si="58"/>
        <v>0</v>
      </c>
      <c r="BM116" s="6">
        <f t="shared" ca="1" si="56"/>
        <v>4.9500000000000002E-2</v>
      </c>
      <c r="BN116" s="6">
        <f t="shared" ca="1" si="56"/>
        <v>4.9500000000000002E-2</v>
      </c>
      <c r="BO116" s="6">
        <f t="shared" ca="1" si="56"/>
        <v>4.9500000000000002E-2</v>
      </c>
      <c r="BP116" s="6">
        <f t="shared" ca="1" si="56"/>
        <v>4.9500000000000002E-2</v>
      </c>
      <c r="BQ116" s="6">
        <f t="shared" ca="1" si="56"/>
        <v>4.9500000000000002E-2</v>
      </c>
      <c r="BR116" s="6">
        <f t="shared" ca="1" si="56"/>
        <v>4.9500000000000002E-2</v>
      </c>
      <c r="BS116" s="6">
        <f t="shared" ca="1" si="56"/>
        <v>4.9500000000000002E-2</v>
      </c>
      <c r="BT116" s="6">
        <f t="shared" ca="1" si="56"/>
        <v>4.9500000000000002E-2</v>
      </c>
      <c r="BU116" s="6">
        <f t="shared" ca="1" si="56"/>
        <v>4.9500000000000002E-2</v>
      </c>
      <c r="BV116" s="6">
        <f t="shared" ca="1" si="56"/>
        <v>4.9500000000000002E-2</v>
      </c>
      <c r="BW116" s="6">
        <f t="shared" ca="1" si="56"/>
        <v>4.9500000000000002E-2</v>
      </c>
      <c r="BX116" s="6">
        <f t="shared" ca="1" si="56"/>
        <v>4.9500000000000002E-2</v>
      </c>
      <c r="BY116" s="31">
        <f t="shared" ca="1" si="59"/>
        <v>0</v>
      </c>
      <c r="BZ116" s="31">
        <f t="shared" ca="1" si="59"/>
        <v>0</v>
      </c>
      <c r="CA116" s="31">
        <f t="shared" ca="1" si="59"/>
        <v>0</v>
      </c>
      <c r="CB116" s="31">
        <f t="shared" ca="1" si="57"/>
        <v>0</v>
      </c>
      <c r="CC116" s="31">
        <f t="shared" ca="1" si="57"/>
        <v>0</v>
      </c>
      <c r="CD116" s="31">
        <f t="shared" ca="1" si="57"/>
        <v>0</v>
      </c>
      <c r="CE116" s="31">
        <f t="shared" ca="1" si="57"/>
        <v>0</v>
      </c>
      <c r="CF116" s="31">
        <f t="shared" ca="1" si="57"/>
        <v>0</v>
      </c>
      <c r="CG116" s="31">
        <f t="shared" ca="1" si="57"/>
        <v>0</v>
      </c>
      <c r="CH116" s="31">
        <f t="shared" ca="1" si="57"/>
        <v>0</v>
      </c>
      <c r="CI116" s="31">
        <f t="shared" ca="1" si="57"/>
        <v>0</v>
      </c>
      <c r="CJ116" s="31">
        <f t="shared" ca="1" si="57"/>
        <v>0</v>
      </c>
      <c r="CK116" s="32">
        <f t="shared" ca="1" si="54"/>
        <v>0</v>
      </c>
      <c r="CL116" s="32">
        <f t="shared" ca="1" si="54"/>
        <v>0</v>
      </c>
      <c r="CM116" s="32">
        <f t="shared" ca="1" si="54"/>
        <v>0</v>
      </c>
      <c r="CN116" s="32">
        <f t="shared" ca="1" si="52"/>
        <v>0</v>
      </c>
      <c r="CO116" s="32">
        <f t="shared" ca="1" si="52"/>
        <v>0</v>
      </c>
      <c r="CP116" s="32">
        <f t="shared" ca="1" si="52"/>
        <v>0</v>
      </c>
      <c r="CQ116" s="32">
        <f t="shared" ca="1" si="52"/>
        <v>0</v>
      </c>
      <c r="CR116" s="32">
        <f t="shared" ca="1" si="52"/>
        <v>0</v>
      </c>
      <c r="CS116" s="32">
        <f t="shared" ca="1" si="52"/>
        <v>0</v>
      </c>
      <c r="CT116" s="32">
        <f t="shared" ca="1" si="60"/>
        <v>0</v>
      </c>
      <c r="CU116" s="32">
        <f t="shared" ca="1" si="60"/>
        <v>0</v>
      </c>
      <c r="CV116" s="32">
        <f t="shared" ca="1" si="60"/>
        <v>0</v>
      </c>
      <c r="CW116" s="31">
        <f t="shared" ca="1" si="50"/>
        <v>0</v>
      </c>
      <c r="CX116" s="31">
        <f t="shared" ca="1" si="50"/>
        <v>0</v>
      </c>
      <c r="CY116" s="31">
        <f t="shared" ca="1" si="50"/>
        <v>0</v>
      </c>
      <c r="CZ116" s="31">
        <f t="shared" ca="1" si="50"/>
        <v>0</v>
      </c>
      <c r="DA116" s="31">
        <f t="shared" ca="1" si="50"/>
        <v>0</v>
      </c>
      <c r="DB116" s="31">
        <f t="shared" ca="1" si="50"/>
        <v>0</v>
      </c>
      <c r="DC116" s="31">
        <f t="shared" ca="1" si="50"/>
        <v>0</v>
      </c>
      <c r="DD116" s="31">
        <f t="shared" ca="1" si="50"/>
        <v>0</v>
      </c>
      <c r="DE116" s="31">
        <f t="shared" ca="1" si="50"/>
        <v>0</v>
      </c>
      <c r="DF116" s="31">
        <f t="shared" ca="1" si="61"/>
        <v>0</v>
      </c>
      <c r="DG116" s="31">
        <f t="shared" ca="1" si="61"/>
        <v>0</v>
      </c>
      <c r="DH116" s="31">
        <f t="shared" ca="1" si="61"/>
        <v>0</v>
      </c>
      <c r="DI116" s="32">
        <f t="shared" ca="1" si="37"/>
        <v>0</v>
      </c>
      <c r="DJ116" s="32">
        <f t="shared" ca="1" si="37"/>
        <v>0</v>
      </c>
      <c r="DK116" s="32">
        <f t="shared" ca="1" si="37"/>
        <v>0</v>
      </c>
      <c r="DL116" s="32">
        <f t="shared" ca="1" si="37"/>
        <v>0</v>
      </c>
      <c r="DM116" s="32">
        <f t="shared" ca="1" si="37"/>
        <v>0</v>
      </c>
      <c r="DN116" s="32">
        <f t="shared" ca="1" si="37"/>
        <v>0</v>
      </c>
      <c r="DO116" s="32">
        <f t="shared" ca="1" si="47"/>
        <v>0</v>
      </c>
      <c r="DP116" s="32">
        <f t="shared" ca="1" si="47"/>
        <v>0</v>
      </c>
      <c r="DQ116" s="32">
        <f t="shared" ca="1" si="47"/>
        <v>0</v>
      </c>
      <c r="DR116" s="32">
        <f t="shared" ca="1" si="47"/>
        <v>0</v>
      </c>
      <c r="DS116" s="32">
        <f t="shared" ca="1" si="47"/>
        <v>0</v>
      </c>
      <c r="DT116" s="32">
        <f t="shared" ca="1" si="47"/>
        <v>0</v>
      </c>
      <c r="DU116" s="31">
        <f t="shared" ca="1" si="38"/>
        <v>0</v>
      </c>
      <c r="DV116" s="31">
        <f t="shared" ca="1" si="38"/>
        <v>0</v>
      </c>
      <c r="DW116" s="31">
        <f t="shared" ca="1" si="38"/>
        <v>0</v>
      </c>
      <c r="DX116" s="31">
        <f t="shared" ca="1" si="38"/>
        <v>0</v>
      </c>
      <c r="DY116" s="31">
        <f t="shared" ca="1" si="38"/>
        <v>0</v>
      </c>
      <c r="DZ116" s="31">
        <f t="shared" ca="1" si="38"/>
        <v>0</v>
      </c>
      <c r="EA116" s="31">
        <f t="shared" ca="1" si="48"/>
        <v>0</v>
      </c>
      <c r="EB116" s="31">
        <f t="shared" ca="1" si="48"/>
        <v>0</v>
      </c>
      <c r="EC116" s="31">
        <f t="shared" ca="1" si="48"/>
        <v>0</v>
      </c>
      <c r="ED116" s="31">
        <f t="shared" ca="1" si="48"/>
        <v>0</v>
      </c>
      <c r="EE116" s="31">
        <f t="shared" ca="1" si="48"/>
        <v>0</v>
      </c>
      <c r="EF116" s="31">
        <f t="shared" ca="1" si="48"/>
        <v>0</v>
      </c>
      <c r="EG116" s="32">
        <f t="shared" ca="1" si="39"/>
        <v>0</v>
      </c>
      <c r="EH116" s="32">
        <f t="shared" ca="1" si="39"/>
        <v>0</v>
      </c>
      <c r="EI116" s="32">
        <f t="shared" ca="1" si="39"/>
        <v>0</v>
      </c>
      <c r="EJ116" s="32">
        <f t="shared" ca="1" si="39"/>
        <v>0</v>
      </c>
      <c r="EK116" s="32">
        <f t="shared" ca="1" si="39"/>
        <v>0</v>
      </c>
      <c r="EL116" s="32">
        <f t="shared" ca="1" si="39"/>
        <v>0</v>
      </c>
      <c r="EM116" s="32">
        <f t="shared" ca="1" si="49"/>
        <v>0</v>
      </c>
      <c r="EN116" s="32">
        <f t="shared" ca="1" si="49"/>
        <v>0</v>
      </c>
      <c r="EO116" s="32">
        <f t="shared" ca="1" si="49"/>
        <v>0</v>
      </c>
      <c r="EP116" s="32">
        <f t="shared" ca="1" si="49"/>
        <v>0</v>
      </c>
      <c r="EQ116" s="32">
        <f t="shared" ca="1" si="49"/>
        <v>0</v>
      </c>
      <c r="ER116" s="32">
        <f t="shared" ca="1" si="49"/>
        <v>0</v>
      </c>
    </row>
    <row r="117" spans="1:148" x14ac:dyDescent="0.25">
      <c r="A117" t="s">
        <v>445</v>
      </c>
      <c r="B117" s="1" t="s">
        <v>27</v>
      </c>
      <c r="C117" t="str">
        <f t="shared" ca="1" si="40"/>
        <v>SD2</v>
      </c>
      <c r="D117" t="str">
        <f t="shared" ca="1" si="41"/>
        <v>Sundance #2</v>
      </c>
      <c r="E117" s="51">
        <v>0</v>
      </c>
      <c r="F117" s="51">
        <v>0</v>
      </c>
      <c r="G117" s="51">
        <v>0</v>
      </c>
      <c r="H117" s="51">
        <v>0</v>
      </c>
      <c r="I117" s="51">
        <v>0</v>
      </c>
      <c r="J117" s="51">
        <v>0</v>
      </c>
      <c r="K117" s="51">
        <v>0</v>
      </c>
      <c r="L117" s="51">
        <v>0</v>
      </c>
      <c r="M117" s="51">
        <v>0</v>
      </c>
      <c r="N117" s="51">
        <v>0</v>
      </c>
      <c r="O117" s="51">
        <v>0</v>
      </c>
      <c r="P117" s="51">
        <v>0</v>
      </c>
      <c r="Q117" s="32">
        <v>0</v>
      </c>
      <c r="R117" s="32">
        <v>0</v>
      </c>
      <c r="S117" s="32">
        <v>0</v>
      </c>
      <c r="T117" s="32">
        <v>0</v>
      </c>
      <c r="U117" s="32">
        <v>0</v>
      </c>
      <c r="V117" s="32">
        <v>0</v>
      </c>
      <c r="W117" s="32">
        <v>0</v>
      </c>
      <c r="X117" s="32">
        <v>0</v>
      </c>
      <c r="Y117" s="32">
        <v>0</v>
      </c>
      <c r="Z117" s="32">
        <v>0</v>
      </c>
      <c r="AA117" s="32">
        <v>0</v>
      </c>
      <c r="AB117" s="32">
        <v>0</v>
      </c>
      <c r="AC117" s="2">
        <v>5.22</v>
      </c>
      <c r="AD117" s="2">
        <v>5.22</v>
      </c>
      <c r="AE117" s="2">
        <v>5.22</v>
      </c>
      <c r="AF117" s="2">
        <v>5.22</v>
      </c>
      <c r="AG117" s="2">
        <v>5.22</v>
      </c>
      <c r="AH117" s="2">
        <v>5.22</v>
      </c>
      <c r="AI117" s="2">
        <v>0</v>
      </c>
      <c r="AJ117" s="2">
        <v>0</v>
      </c>
      <c r="AK117" s="2">
        <v>0</v>
      </c>
      <c r="AL117" s="2">
        <v>0</v>
      </c>
      <c r="AM117" s="2">
        <v>0</v>
      </c>
      <c r="AN117" s="2">
        <v>0</v>
      </c>
      <c r="AO117" s="33">
        <v>0</v>
      </c>
      <c r="AP117" s="33">
        <v>0</v>
      </c>
      <c r="AQ117" s="33">
        <v>0</v>
      </c>
      <c r="AR117" s="33">
        <v>0</v>
      </c>
      <c r="AS117" s="33">
        <v>0</v>
      </c>
      <c r="AT117" s="33">
        <v>0</v>
      </c>
      <c r="AU117" s="33">
        <v>0</v>
      </c>
      <c r="AV117" s="33">
        <v>0</v>
      </c>
      <c r="AW117" s="33">
        <v>0</v>
      </c>
      <c r="AX117" s="33">
        <v>0</v>
      </c>
      <c r="AY117" s="33">
        <v>0</v>
      </c>
      <c r="AZ117" s="33">
        <v>0</v>
      </c>
      <c r="BA117" s="31">
        <f t="shared" si="53"/>
        <v>0</v>
      </c>
      <c r="BB117" s="31">
        <f t="shared" si="53"/>
        <v>0</v>
      </c>
      <c r="BC117" s="31">
        <f t="shared" si="53"/>
        <v>0</v>
      </c>
      <c r="BD117" s="31">
        <f t="shared" si="51"/>
        <v>0</v>
      </c>
      <c r="BE117" s="31">
        <f t="shared" si="51"/>
        <v>0</v>
      </c>
      <c r="BF117" s="31">
        <f t="shared" si="51"/>
        <v>0</v>
      </c>
      <c r="BG117" s="31">
        <f t="shared" si="51"/>
        <v>0</v>
      </c>
      <c r="BH117" s="31">
        <f t="shared" si="51"/>
        <v>0</v>
      </c>
      <c r="BI117" s="31">
        <f t="shared" si="51"/>
        <v>0</v>
      </c>
      <c r="BJ117" s="31">
        <f t="shared" si="58"/>
        <v>0</v>
      </c>
      <c r="BK117" s="31">
        <f t="shared" si="58"/>
        <v>0</v>
      </c>
      <c r="BL117" s="31">
        <f t="shared" si="58"/>
        <v>0</v>
      </c>
      <c r="BM117" s="6">
        <f t="shared" ca="1" si="56"/>
        <v>4.9500000000000002E-2</v>
      </c>
      <c r="BN117" s="6">
        <f t="shared" ca="1" si="56"/>
        <v>4.9500000000000002E-2</v>
      </c>
      <c r="BO117" s="6">
        <f t="shared" ca="1" si="56"/>
        <v>4.9500000000000002E-2</v>
      </c>
      <c r="BP117" s="6">
        <f t="shared" ca="1" si="56"/>
        <v>4.9500000000000002E-2</v>
      </c>
      <c r="BQ117" s="6">
        <f t="shared" ca="1" si="56"/>
        <v>4.9500000000000002E-2</v>
      </c>
      <c r="BR117" s="6">
        <f t="shared" ca="1" si="56"/>
        <v>4.9500000000000002E-2</v>
      </c>
      <c r="BS117" s="6">
        <f t="shared" ca="1" si="56"/>
        <v>4.9500000000000002E-2</v>
      </c>
      <c r="BT117" s="6">
        <f t="shared" ca="1" si="56"/>
        <v>4.9500000000000002E-2</v>
      </c>
      <c r="BU117" s="6">
        <f t="shared" ca="1" si="56"/>
        <v>4.9500000000000002E-2</v>
      </c>
      <c r="BV117" s="6">
        <f t="shared" ca="1" si="56"/>
        <v>4.9500000000000002E-2</v>
      </c>
      <c r="BW117" s="6">
        <f t="shared" ca="1" si="56"/>
        <v>4.9500000000000002E-2</v>
      </c>
      <c r="BX117" s="6">
        <f t="shared" ca="1" si="56"/>
        <v>4.9500000000000002E-2</v>
      </c>
      <c r="BY117" s="31">
        <f t="shared" ca="1" si="59"/>
        <v>0</v>
      </c>
      <c r="BZ117" s="31">
        <f t="shared" ca="1" si="59"/>
        <v>0</v>
      </c>
      <c r="CA117" s="31">
        <f t="shared" ca="1" si="59"/>
        <v>0</v>
      </c>
      <c r="CB117" s="31">
        <f t="shared" ca="1" si="57"/>
        <v>0</v>
      </c>
      <c r="CC117" s="31">
        <f t="shared" ca="1" si="57"/>
        <v>0</v>
      </c>
      <c r="CD117" s="31">
        <f t="shared" ca="1" si="57"/>
        <v>0</v>
      </c>
      <c r="CE117" s="31">
        <f t="shared" ca="1" si="57"/>
        <v>0</v>
      </c>
      <c r="CF117" s="31">
        <f t="shared" ca="1" si="57"/>
        <v>0</v>
      </c>
      <c r="CG117" s="31">
        <f t="shared" ca="1" si="57"/>
        <v>0</v>
      </c>
      <c r="CH117" s="31">
        <f t="shared" ca="1" si="57"/>
        <v>0</v>
      </c>
      <c r="CI117" s="31">
        <f t="shared" ca="1" si="57"/>
        <v>0</v>
      </c>
      <c r="CJ117" s="31">
        <f t="shared" ca="1" si="57"/>
        <v>0</v>
      </c>
      <c r="CK117" s="32">
        <f t="shared" ca="1" si="54"/>
        <v>0</v>
      </c>
      <c r="CL117" s="32">
        <f t="shared" ca="1" si="54"/>
        <v>0</v>
      </c>
      <c r="CM117" s="32">
        <f t="shared" ca="1" si="54"/>
        <v>0</v>
      </c>
      <c r="CN117" s="32">
        <f t="shared" ca="1" si="52"/>
        <v>0</v>
      </c>
      <c r="CO117" s="32">
        <f t="shared" ca="1" si="52"/>
        <v>0</v>
      </c>
      <c r="CP117" s="32">
        <f t="shared" ca="1" si="52"/>
        <v>0</v>
      </c>
      <c r="CQ117" s="32">
        <f t="shared" ca="1" si="52"/>
        <v>0</v>
      </c>
      <c r="CR117" s="32">
        <f t="shared" ca="1" si="52"/>
        <v>0</v>
      </c>
      <c r="CS117" s="32">
        <f t="shared" ca="1" si="52"/>
        <v>0</v>
      </c>
      <c r="CT117" s="32">
        <f t="shared" ca="1" si="60"/>
        <v>0</v>
      </c>
      <c r="CU117" s="32">
        <f t="shared" ca="1" si="60"/>
        <v>0</v>
      </c>
      <c r="CV117" s="32">
        <f t="shared" ca="1" si="60"/>
        <v>0</v>
      </c>
      <c r="CW117" s="31">
        <f t="shared" ca="1" si="50"/>
        <v>0</v>
      </c>
      <c r="CX117" s="31">
        <f t="shared" ca="1" si="50"/>
        <v>0</v>
      </c>
      <c r="CY117" s="31">
        <f t="shared" ca="1" si="50"/>
        <v>0</v>
      </c>
      <c r="CZ117" s="31">
        <f t="shared" ca="1" si="50"/>
        <v>0</v>
      </c>
      <c r="DA117" s="31">
        <f t="shared" ca="1" si="50"/>
        <v>0</v>
      </c>
      <c r="DB117" s="31">
        <f t="shared" ca="1" si="50"/>
        <v>0</v>
      </c>
      <c r="DC117" s="31">
        <f t="shared" ca="1" si="50"/>
        <v>0</v>
      </c>
      <c r="DD117" s="31">
        <f t="shared" ca="1" si="50"/>
        <v>0</v>
      </c>
      <c r="DE117" s="31">
        <f t="shared" ca="1" si="50"/>
        <v>0</v>
      </c>
      <c r="DF117" s="31">
        <f t="shared" ca="1" si="61"/>
        <v>0</v>
      </c>
      <c r="DG117" s="31">
        <f t="shared" ca="1" si="61"/>
        <v>0</v>
      </c>
      <c r="DH117" s="31">
        <f t="shared" ca="1" si="61"/>
        <v>0</v>
      </c>
      <c r="DI117" s="32">
        <f t="shared" ca="1" si="37"/>
        <v>0</v>
      </c>
      <c r="DJ117" s="32">
        <f t="shared" ca="1" si="37"/>
        <v>0</v>
      </c>
      <c r="DK117" s="32">
        <f t="shared" ca="1" si="37"/>
        <v>0</v>
      </c>
      <c r="DL117" s="32">
        <f t="shared" ca="1" si="37"/>
        <v>0</v>
      </c>
      <c r="DM117" s="32">
        <f t="shared" ca="1" si="37"/>
        <v>0</v>
      </c>
      <c r="DN117" s="32">
        <f t="shared" ca="1" si="37"/>
        <v>0</v>
      </c>
      <c r="DO117" s="32">
        <f t="shared" ca="1" si="47"/>
        <v>0</v>
      </c>
      <c r="DP117" s="32">
        <f t="shared" ca="1" si="47"/>
        <v>0</v>
      </c>
      <c r="DQ117" s="32">
        <f t="shared" ca="1" si="47"/>
        <v>0</v>
      </c>
      <c r="DR117" s="32">
        <f t="shared" ca="1" si="47"/>
        <v>0</v>
      </c>
      <c r="DS117" s="32">
        <f t="shared" ca="1" si="47"/>
        <v>0</v>
      </c>
      <c r="DT117" s="32">
        <f t="shared" ca="1" si="47"/>
        <v>0</v>
      </c>
      <c r="DU117" s="31">
        <f t="shared" ca="1" si="38"/>
        <v>0</v>
      </c>
      <c r="DV117" s="31">
        <f t="shared" ca="1" si="38"/>
        <v>0</v>
      </c>
      <c r="DW117" s="31">
        <f t="shared" ca="1" si="38"/>
        <v>0</v>
      </c>
      <c r="DX117" s="31">
        <f t="shared" ca="1" si="38"/>
        <v>0</v>
      </c>
      <c r="DY117" s="31">
        <f t="shared" ca="1" si="38"/>
        <v>0</v>
      </c>
      <c r="DZ117" s="31">
        <f t="shared" ca="1" si="38"/>
        <v>0</v>
      </c>
      <c r="EA117" s="31">
        <f t="shared" ca="1" si="48"/>
        <v>0</v>
      </c>
      <c r="EB117" s="31">
        <f t="shared" ca="1" si="48"/>
        <v>0</v>
      </c>
      <c r="EC117" s="31">
        <f t="shared" ca="1" si="48"/>
        <v>0</v>
      </c>
      <c r="ED117" s="31">
        <f t="shared" ca="1" si="48"/>
        <v>0</v>
      </c>
      <c r="EE117" s="31">
        <f t="shared" ca="1" si="48"/>
        <v>0</v>
      </c>
      <c r="EF117" s="31">
        <f t="shared" ca="1" si="48"/>
        <v>0</v>
      </c>
      <c r="EG117" s="32">
        <f t="shared" ca="1" si="39"/>
        <v>0</v>
      </c>
      <c r="EH117" s="32">
        <f t="shared" ca="1" si="39"/>
        <v>0</v>
      </c>
      <c r="EI117" s="32">
        <f t="shared" ca="1" si="39"/>
        <v>0</v>
      </c>
      <c r="EJ117" s="32">
        <f t="shared" ca="1" si="39"/>
        <v>0</v>
      </c>
      <c r="EK117" s="32">
        <f t="shared" ca="1" si="39"/>
        <v>0</v>
      </c>
      <c r="EL117" s="32">
        <f t="shared" ca="1" si="39"/>
        <v>0</v>
      </c>
      <c r="EM117" s="32">
        <f t="shared" ca="1" si="49"/>
        <v>0</v>
      </c>
      <c r="EN117" s="32">
        <f t="shared" ca="1" si="49"/>
        <v>0</v>
      </c>
      <c r="EO117" s="32">
        <f t="shared" ca="1" si="49"/>
        <v>0</v>
      </c>
      <c r="EP117" s="32">
        <f t="shared" ca="1" si="49"/>
        <v>0</v>
      </c>
      <c r="EQ117" s="32">
        <f t="shared" ca="1" si="49"/>
        <v>0</v>
      </c>
      <c r="ER117" s="32">
        <f t="shared" ca="1" si="49"/>
        <v>0</v>
      </c>
    </row>
    <row r="118" spans="1:148" x14ac:dyDescent="0.25">
      <c r="A118" t="s">
        <v>481</v>
      </c>
      <c r="B118" s="1" t="s">
        <v>23</v>
      </c>
      <c r="C118" t="str">
        <f t="shared" ca="1" si="40"/>
        <v>SD3</v>
      </c>
      <c r="D118" t="str">
        <f t="shared" ca="1" si="41"/>
        <v>Sundance #3</v>
      </c>
      <c r="E118" s="51">
        <v>137060.85966769999</v>
      </c>
      <c r="F118" s="51">
        <v>35456.632997499997</v>
      </c>
      <c r="G118" s="51">
        <v>222093.6727692</v>
      </c>
      <c r="H118" s="51">
        <v>220062.52327999999</v>
      </c>
      <c r="I118" s="51">
        <v>222895.49473999999</v>
      </c>
      <c r="J118" s="51">
        <v>198206.27755999999</v>
      </c>
      <c r="K118" s="51">
        <v>197964.00810599999</v>
      </c>
      <c r="L118" s="51">
        <v>222474.88435000001</v>
      </c>
      <c r="M118" s="51">
        <v>222239.68953</v>
      </c>
      <c r="N118" s="51">
        <v>206718.621675</v>
      </c>
      <c r="O118" s="51">
        <v>187004.96041900001</v>
      </c>
      <c r="P118" s="51">
        <v>216430.3799464</v>
      </c>
      <c r="Q118" s="32">
        <v>10519284.279999999</v>
      </c>
      <c r="R118" s="32">
        <v>2383614.08</v>
      </c>
      <c r="S118" s="32">
        <v>10990250.380000001</v>
      </c>
      <c r="T118" s="32">
        <v>11550915.710000001</v>
      </c>
      <c r="U118" s="32">
        <v>7395653.2999999998</v>
      </c>
      <c r="V118" s="32">
        <v>13340999.32</v>
      </c>
      <c r="W118" s="32">
        <v>14149179.42</v>
      </c>
      <c r="X118" s="32">
        <v>28122461.920000002</v>
      </c>
      <c r="Y118" s="32">
        <v>20765420.379999999</v>
      </c>
      <c r="Z118" s="32">
        <v>15246617.279999999</v>
      </c>
      <c r="AA118" s="32">
        <v>18566247.199999999</v>
      </c>
      <c r="AB118" s="32">
        <v>9211410.5700000003</v>
      </c>
      <c r="AC118" s="2">
        <v>5.22</v>
      </c>
      <c r="AD118" s="2">
        <v>5.22</v>
      </c>
      <c r="AE118" s="2">
        <v>5.22</v>
      </c>
      <c r="AF118" s="2">
        <v>5.22</v>
      </c>
      <c r="AG118" s="2">
        <v>5.22</v>
      </c>
      <c r="AH118" s="2">
        <v>5.22</v>
      </c>
      <c r="AI118" s="2">
        <v>4.84</v>
      </c>
      <c r="AJ118" s="2">
        <v>4.84</v>
      </c>
      <c r="AK118" s="2">
        <v>4.84</v>
      </c>
      <c r="AL118" s="2">
        <v>4.84</v>
      </c>
      <c r="AM118" s="2">
        <v>4.84</v>
      </c>
      <c r="AN118" s="2">
        <v>4.84</v>
      </c>
      <c r="AO118" s="33">
        <v>549106.64</v>
      </c>
      <c r="AP118" s="33">
        <v>124424.65</v>
      </c>
      <c r="AQ118" s="33">
        <v>573691.06999999995</v>
      </c>
      <c r="AR118" s="33">
        <v>602957.80000000005</v>
      </c>
      <c r="AS118" s="33">
        <v>386053.1</v>
      </c>
      <c r="AT118" s="33">
        <v>696400.16</v>
      </c>
      <c r="AU118" s="33">
        <v>684820.28</v>
      </c>
      <c r="AV118" s="33">
        <v>1361127.16</v>
      </c>
      <c r="AW118" s="33">
        <v>1005046.35</v>
      </c>
      <c r="AX118" s="33">
        <v>737936.28</v>
      </c>
      <c r="AY118" s="33">
        <v>898606.36</v>
      </c>
      <c r="AZ118" s="33">
        <v>445832.27</v>
      </c>
      <c r="BA118" s="31">
        <f t="shared" si="53"/>
        <v>-4207.71</v>
      </c>
      <c r="BB118" s="31">
        <f t="shared" si="53"/>
        <v>-953.45</v>
      </c>
      <c r="BC118" s="31">
        <f t="shared" si="53"/>
        <v>-4396.1000000000004</v>
      </c>
      <c r="BD118" s="31">
        <f t="shared" si="51"/>
        <v>66995.31</v>
      </c>
      <c r="BE118" s="31">
        <f t="shared" si="51"/>
        <v>42894.79</v>
      </c>
      <c r="BF118" s="31">
        <f t="shared" si="51"/>
        <v>77377.8</v>
      </c>
      <c r="BG118" s="31">
        <f t="shared" si="51"/>
        <v>9904.43</v>
      </c>
      <c r="BH118" s="31">
        <f t="shared" si="51"/>
        <v>19685.72</v>
      </c>
      <c r="BI118" s="31">
        <f t="shared" si="51"/>
        <v>14535.79</v>
      </c>
      <c r="BJ118" s="31">
        <f t="shared" si="58"/>
        <v>-45739.85</v>
      </c>
      <c r="BK118" s="31">
        <f t="shared" si="58"/>
        <v>-55698.74</v>
      </c>
      <c r="BL118" s="31">
        <f t="shared" si="58"/>
        <v>-27634.23</v>
      </c>
      <c r="BM118" s="6">
        <f t="shared" ca="1" si="56"/>
        <v>4.9500000000000002E-2</v>
      </c>
      <c r="BN118" s="6">
        <f t="shared" ca="1" si="56"/>
        <v>4.9500000000000002E-2</v>
      </c>
      <c r="BO118" s="6">
        <f t="shared" ca="1" si="56"/>
        <v>4.9500000000000002E-2</v>
      </c>
      <c r="BP118" s="6">
        <f t="shared" ca="1" si="56"/>
        <v>4.9500000000000002E-2</v>
      </c>
      <c r="BQ118" s="6">
        <f t="shared" ca="1" si="56"/>
        <v>4.9500000000000002E-2</v>
      </c>
      <c r="BR118" s="6">
        <f t="shared" ca="1" si="56"/>
        <v>4.9500000000000002E-2</v>
      </c>
      <c r="BS118" s="6">
        <f t="shared" ca="1" si="56"/>
        <v>4.9500000000000002E-2</v>
      </c>
      <c r="BT118" s="6">
        <f t="shared" ca="1" si="56"/>
        <v>4.9500000000000002E-2</v>
      </c>
      <c r="BU118" s="6">
        <f t="shared" ca="1" si="56"/>
        <v>4.9500000000000002E-2</v>
      </c>
      <c r="BV118" s="6">
        <f t="shared" ca="1" si="56"/>
        <v>4.9500000000000002E-2</v>
      </c>
      <c r="BW118" s="6">
        <f t="shared" ca="1" si="56"/>
        <v>4.9500000000000002E-2</v>
      </c>
      <c r="BX118" s="6">
        <f t="shared" ca="1" si="56"/>
        <v>4.9500000000000002E-2</v>
      </c>
      <c r="BY118" s="31">
        <f t="shared" ca="1" si="59"/>
        <v>520704.57</v>
      </c>
      <c r="BZ118" s="31">
        <f t="shared" ca="1" si="59"/>
        <v>117988.9</v>
      </c>
      <c r="CA118" s="31">
        <f t="shared" ca="1" si="59"/>
        <v>544017.39</v>
      </c>
      <c r="CB118" s="31">
        <f t="shared" ca="1" si="57"/>
        <v>571770.32999999996</v>
      </c>
      <c r="CC118" s="31">
        <f t="shared" ca="1" si="57"/>
        <v>366084.84</v>
      </c>
      <c r="CD118" s="31">
        <f t="shared" ca="1" si="57"/>
        <v>660379.47</v>
      </c>
      <c r="CE118" s="31">
        <f t="shared" ca="1" si="57"/>
        <v>700384.38</v>
      </c>
      <c r="CF118" s="31">
        <f t="shared" ca="1" si="57"/>
        <v>1392061.87</v>
      </c>
      <c r="CG118" s="31">
        <f t="shared" ca="1" si="57"/>
        <v>1027888.31</v>
      </c>
      <c r="CH118" s="31">
        <f t="shared" ca="1" si="57"/>
        <v>754707.56</v>
      </c>
      <c r="CI118" s="31">
        <f t="shared" ca="1" si="57"/>
        <v>919029.24</v>
      </c>
      <c r="CJ118" s="31">
        <f t="shared" ca="1" si="57"/>
        <v>455964.82</v>
      </c>
      <c r="CK118" s="32">
        <f t="shared" ca="1" si="54"/>
        <v>16830.849999999999</v>
      </c>
      <c r="CL118" s="32">
        <f t="shared" ca="1" si="54"/>
        <v>3813.78</v>
      </c>
      <c r="CM118" s="32">
        <f t="shared" ca="1" si="54"/>
        <v>17584.400000000001</v>
      </c>
      <c r="CN118" s="32">
        <f t="shared" ca="1" si="52"/>
        <v>18481.47</v>
      </c>
      <c r="CO118" s="32">
        <f t="shared" ca="1" si="52"/>
        <v>11833.05</v>
      </c>
      <c r="CP118" s="32">
        <f t="shared" ca="1" si="52"/>
        <v>21345.599999999999</v>
      </c>
      <c r="CQ118" s="32">
        <f t="shared" ca="1" si="52"/>
        <v>22638.69</v>
      </c>
      <c r="CR118" s="32">
        <f t="shared" ca="1" si="52"/>
        <v>44995.94</v>
      </c>
      <c r="CS118" s="32">
        <f t="shared" ca="1" si="52"/>
        <v>33224.67</v>
      </c>
      <c r="CT118" s="32">
        <f t="shared" ca="1" si="60"/>
        <v>24394.59</v>
      </c>
      <c r="CU118" s="32">
        <f t="shared" ca="1" si="60"/>
        <v>29706</v>
      </c>
      <c r="CV118" s="32">
        <f t="shared" ca="1" si="60"/>
        <v>14738.26</v>
      </c>
      <c r="CW118" s="31">
        <f t="shared" ca="1" si="50"/>
        <v>-7363.509999999972</v>
      </c>
      <c r="CX118" s="31">
        <f t="shared" ca="1" si="50"/>
        <v>-1668.5200000000011</v>
      </c>
      <c r="CY118" s="31">
        <f t="shared" ca="1" si="50"/>
        <v>-7693.1799999999112</v>
      </c>
      <c r="CZ118" s="31">
        <f t="shared" ca="1" si="50"/>
        <v>-79701.310000000114</v>
      </c>
      <c r="DA118" s="31">
        <f t="shared" ca="1" si="50"/>
        <v>-51029.999999999964</v>
      </c>
      <c r="DB118" s="31">
        <f t="shared" ca="1" si="50"/>
        <v>-92052.890000000087</v>
      </c>
      <c r="DC118" s="31">
        <f t="shared" ca="1" si="50"/>
        <v>28298.359999999921</v>
      </c>
      <c r="DD118" s="31">
        <f t="shared" ca="1" si="50"/>
        <v>56244.930000000139</v>
      </c>
      <c r="DE118" s="31">
        <f t="shared" ca="1" si="50"/>
        <v>41530.840000000004</v>
      </c>
      <c r="DF118" s="31">
        <f t="shared" ca="1" si="61"/>
        <v>86905.72</v>
      </c>
      <c r="DG118" s="31">
        <f t="shared" ca="1" si="61"/>
        <v>105827.62</v>
      </c>
      <c r="DH118" s="31">
        <f t="shared" ca="1" si="61"/>
        <v>52505.039999999994</v>
      </c>
      <c r="DI118" s="32">
        <f t="shared" ca="1" si="37"/>
        <v>-368.18</v>
      </c>
      <c r="DJ118" s="32">
        <f t="shared" ca="1" si="37"/>
        <v>-83.43</v>
      </c>
      <c r="DK118" s="32">
        <f t="shared" ca="1" si="37"/>
        <v>-384.66</v>
      </c>
      <c r="DL118" s="32">
        <f t="shared" ca="1" si="37"/>
        <v>-3985.07</v>
      </c>
      <c r="DM118" s="32">
        <f t="shared" ca="1" si="37"/>
        <v>-2551.5</v>
      </c>
      <c r="DN118" s="32">
        <f t="shared" ca="1" si="37"/>
        <v>-4602.6400000000003</v>
      </c>
      <c r="DO118" s="32">
        <f t="shared" ca="1" si="47"/>
        <v>1414.92</v>
      </c>
      <c r="DP118" s="32">
        <f t="shared" ca="1" si="47"/>
        <v>2812.25</v>
      </c>
      <c r="DQ118" s="32">
        <f t="shared" ca="1" si="47"/>
        <v>2076.54</v>
      </c>
      <c r="DR118" s="32">
        <f t="shared" ca="1" si="47"/>
        <v>4345.29</v>
      </c>
      <c r="DS118" s="32">
        <f t="shared" ca="1" si="47"/>
        <v>5291.38</v>
      </c>
      <c r="DT118" s="32">
        <f t="shared" ca="1" si="47"/>
        <v>2625.25</v>
      </c>
      <c r="DU118" s="31">
        <f t="shared" ca="1" si="38"/>
        <v>-2005.14</v>
      </c>
      <c r="DV118" s="31">
        <f t="shared" ca="1" si="38"/>
        <v>-450.45</v>
      </c>
      <c r="DW118" s="31">
        <f t="shared" ca="1" si="38"/>
        <v>-2060.71</v>
      </c>
      <c r="DX118" s="31">
        <f t="shared" ca="1" si="38"/>
        <v>-21162.799999999999</v>
      </c>
      <c r="DY118" s="31">
        <f t="shared" ca="1" si="38"/>
        <v>-13434.47</v>
      </c>
      <c r="DZ118" s="31">
        <f t="shared" ca="1" si="38"/>
        <v>-24019.4</v>
      </c>
      <c r="EA118" s="31">
        <f t="shared" ca="1" si="48"/>
        <v>7319.94</v>
      </c>
      <c r="EB118" s="31">
        <f t="shared" ca="1" si="48"/>
        <v>14417.52</v>
      </c>
      <c r="EC118" s="31">
        <f t="shared" ca="1" si="48"/>
        <v>10548.79</v>
      </c>
      <c r="ED118" s="31">
        <f t="shared" ca="1" si="48"/>
        <v>21877.53</v>
      </c>
      <c r="EE118" s="31">
        <f t="shared" ca="1" si="48"/>
        <v>26393.73</v>
      </c>
      <c r="EF118" s="31">
        <f t="shared" ca="1" si="48"/>
        <v>12976.24</v>
      </c>
      <c r="EG118" s="32">
        <f t="shared" ca="1" si="39"/>
        <v>-9736.8299999999726</v>
      </c>
      <c r="EH118" s="32">
        <f t="shared" ca="1" si="39"/>
        <v>-2202.400000000001</v>
      </c>
      <c r="EI118" s="32">
        <f t="shared" ca="1" si="39"/>
        <v>-10138.549999999912</v>
      </c>
      <c r="EJ118" s="32">
        <f t="shared" ca="1" si="39"/>
        <v>-104849.18000000012</v>
      </c>
      <c r="EK118" s="32">
        <f t="shared" ca="1" si="39"/>
        <v>-67015.969999999958</v>
      </c>
      <c r="EL118" s="32">
        <f t="shared" ca="1" si="39"/>
        <v>-120674.93000000008</v>
      </c>
      <c r="EM118" s="32">
        <f t="shared" ca="1" si="49"/>
        <v>37033.219999999921</v>
      </c>
      <c r="EN118" s="32">
        <f t="shared" ca="1" si="49"/>
        <v>73474.700000000143</v>
      </c>
      <c r="EO118" s="32">
        <f t="shared" ca="1" si="49"/>
        <v>54156.170000000006</v>
      </c>
      <c r="EP118" s="32">
        <f t="shared" ca="1" si="49"/>
        <v>113128.54</v>
      </c>
      <c r="EQ118" s="32">
        <f t="shared" ca="1" si="49"/>
        <v>137512.73000000001</v>
      </c>
      <c r="ER118" s="32">
        <f t="shared" ca="1" si="49"/>
        <v>68106.53</v>
      </c>
    </row>
    <row r="119" spans="1:148" x14ac:dyDescent="0.25">
      <c r="A119" t="s">
        <v>481</v>
      </c>
      <c r="B119" s="1" t="s">
        <v>24</v>
      </c>
      <c r="C119" t="str">
        <f t="shared" ca="1" si="40"/>
        <v>SD4</v>
      </c>
      <c r="D119" t="str">
        <f t="shared" ca="1" si="41"/>
        <v>Sundance #4</v>
      </c>
      <c r="E119" s="51">
        <v>254758.0258764</v>
      </c>
      <c r="F119" s="51">
        <v>264301.56796999997</v>
      </c>
      <c r="G119" s="51">
        <v>291208.13404999999</v>
      </c>
      <c r="H119" s="51">
        <v>217704.96592759999</v>
      </c>
      <c r="I119" s="51">
        <v>242028.97691</v>
      </c>
      <c r="J119" s="51">
        <v>205027.15962769999</v>
      </c>
      <c r="K119" s="51">
        <v>227277.70863000001</v>
      </c>
      <c r="L119" s="51">
        <v>176481.07066170001</v>
      </c>
      <c r="M119" s="51">
        <v>205255.6934782</v>
      </c>
      <c r="N119" s="51">
        <v>235885.833996</v>
      </c>
      <c r="O119" s="51">
        <v>235082.99834799999</v>
      </c>
      <c r="P119" s="51">
        <v>250418.98931189999</v>
      </c>
      <c r="Q119" s="32">
        <v>19769908.030000001</v>
      </c>
      <c r="R119" s="32">
        <v>30789066.84</v>
      </c>
      <c r="S119" s="32">
        <v>13996593.630000001</v>
      </c>
      <c r="T119" s="32">
        <v>10921732.880000001</v>
      </c>
      <c r="U119" s="32">
        <v>8364665.1100000003</v>
      </c>
      <c r="V119" s="32">
        <v>17241957.219999999</v>
      </c>
      <c r="W119" s="32">
        <v>15271797.529999999</v>
      </c>
      <c r="X119" s="32">
        <v>19593235.800000001</v>
      </c>
      <c r="Y119" s="32">
        <v>19886224.16</v>
      </c>
      <c r="Z119" s="32">
        <v>15859382.710000001</v>
      </c>
      <c r="AA119" s="32">
        <v>26590328.690000001</v>
      </c>
      <c r="AB119" s="32">
        <v>13500871.83</v>
      </c>
      <c r="AC119" s="2">
        <v>5.22</v>
      </c>
      <c r="AD119" s="2">
        <v>5.22</v>
      </c>
      <c r="AE119" s="2">
        <v>5.22</v>
      </c>
      <c r="AF119" s="2">
        <v>5.22</v>
      </c>
      <c r="AG119" s="2">
        <v>5.22</v>
      </c>
      <c r="AH119" s="2">
        <v>5.22</v>
      </c>
      <c r="AI119" s="2">
        <v>4.84</v>
      </c>
      <c r="AJ119" s="2">
        <v>4.84</v>
      </c>
      <c r="AK119" s="2">
        <v>4.84</v>
      </c>
      <c r="AL119" s="2">
        <v>4.84</v>
      </c>
      <c r="AM119" s="2">
        <v>4.84</v>
      </c>
      <c r="AN119" s="2">
        <v>4.84</v>
      </c>
      <c r="AO119" s="33">
        <v>1031989.2</v>
      </c>
      <c r="AP119" s="33">
        <v>1607189.29</v>
      </c>
      <c r="AQ119" s="33">
        <v>730622.19</v>
      </c>
      <c r="AR119" s="33">
        <v>570114.46</v>
      </c>
      <c r="AS119" s="33">
        <v>436635.52</v>
      </c>
      <c r="AT119" s="33">
        <v>900030.17</v>
      </c>
      <c r="AU119" s="33">
        <v>739155</v>
      </c>
      <c r="AV119" s="33">
        <v>948312.61</v>
      </c>
      <c r="AW119" s="33">
        <v>962493.25</v>
      </c>
      <c r="AX119" s="33">
        <v>767594.12</v>
      </c>
      <c r="AY119" s="33">
        <v>1286971.9099999999</v>
      </c>
      <c r="AZ119" s="33">
        <v>653442.19999999995</v>
      </c>
      <c r="BA119" s="31">
        <f t="shared" si="53"/>
        <v>-7907.96</v>
      </c>
      <c r="BB119" s="31">
        <f t="shared" si="53"/>
        <v>-12315.63</v>
      </c>
      <c r="BC119" s="31">
        <f t="shared" si="53"/>
        <v>-5598.64</v>
      </c>
      <c r="BD119" s="31">
        <f t="shared" si="51"/>
        <v>63346.05</v>
      </c>
      <c r="BE119" s="31">
        <f t="shared" si="51"/>
        <v>48515.06</v>
      </c>
      <c r="BF119" s="31">
        <f t="shared" si="51"/>
        <v>100003.35</v>
      </c>
      <c r="BG119" s="31">
        <f t="shared" si="51"/>
        <v>10690.26</v>
      </c>
      <c r="BH119" s="31">
        <f t="shared" si="51"/>
        <v>13715.27</v>
      </c>
      <c r="BI119" s="31">
        <f t="shared" si="51"/>
        <v>13920.36</v>
      </c>
      <c r="BJ119" s="31">
        <f t="shared" si="58"/>
        <v>-47578.15</v>
      </c>
      <c r="BK119" s="31">
        <f t="shared" si="58"/>
        <v>-79770.990000000005</v>
      </c>
      <c r="BL119" s="31">
        <f t="shared" si="58"/>
        <v>-40502.620000000003</v>
      </c>
      <c r="BM119" s="6">
        <f t="shared" ca="1" si="56"/>
        <v>4.9200000000000001E-2</v>
      </c>
      <c r="BN119" s="6">
        <f t="shared" ca="1" si="56"/>
        <v>4.9200000000000001E-2</v>
      </c>
      <c r="BO119" s="6">
        <f t="shared" ca="1" si="56"/>
        <v>4.9200000000000001E-2</v>
      </c>
      <c r="BP119" s="6">
        <f t="shared" ca="1" si="56"/>
        <v>4.9200000000000001E-2</v>
      </c>
      <c r="BQ119" s="6">
        <f t="shared" ca="1" si="56"/>
        <v>4.9200000000000001E-2</v>
      </c>
      <c r="BR119" s="6">
        <f t="shared" ca="1" si="56"/>
        <v>4.9200000000000001E-2</v>
      </c>
      <c r="BS119" s="6">
        <f t="shared" ca="1" si="56"/>
        <v>4.9200000000000001E-2</v>
      </c>
      <c r="BT119" s="6">
        <f t="shared" ca="1" si="56"/>
        <v>4.9200000000000001E-2</v>
      </c>
      <c r="BU119" s="6">
        <f t="shared" ca="1" si="56"/>
        <v>4.9200000000000001E-2</v>
      </c>
      <c r="BV119" s="6">
        <f t="shared" ca="1" si="56"/>
        <v>4.9200000000000001E-2</v>
      </c>
      <c r="BW119" s="6">
        <f t="shared" ca="1" si="56"/>
        <v>4.9200000000000001E-2</v>
      </c>
      <c r="BX119" s="6">
        <f t="shared" ca="1" si="56"/>
        <v>4.9200000000000001E-2</v>
      </c>
      <c r="BY119" s="31">
        <f t="shared" ca="1" si="59"/>
        <v>972679.48</v>
      </c>
      <c r="BZ119" s="31">
        <f t="shared" ca="1" si="59"/>
        <v>1514822.09</v>
      </c>
      <c r="CA119" s="31">
        <f t="shared" ca="1" si="59"/>
        <v>688632.41</v>
      </c>
      <c r="CB119" s="31">
        <f t="shared" ca="1" si="57"/>
        <v>537349.26</v>
      </c>
      <c r="CC119" s="31">
        <f t="shared" ca="1" si="57"/>
        <v>411541.52</v>
      </c>
      <c r="CD119" s="31">
        <f t="shared" ca="1" si="57"/>
        <v>848304.3</v>
      </c>
      <c r="CE119" s="31">
        <f t="shared" ca="1" si="57"/>
        <v>751372.44</v>
      </c>
      <c r="CF119" s="31">
        <f t="shared" ca="1" si="57"/>
        <v>963987.2</v>
      </c>
      <c r="CG119" s="31">
        <f t="shared" ca="1" si="57"/>
        <v>978402.23</v>
      </c>
      <c r="CH119" s="31">
        <f t="shared" ca="1" si="57"/>
        <v>780281.63</v>
      </c>
      <c r="CI119" s="31">
        <f t="shared" ca="1" si="57"/>
        <v>1308244.17</v>
      </c>
      <c r="CJ119" s="31">
        <f t="shared" ca="1" si="57"/>
        <v>664242.89</v>
      </c>
      <c r="CK119" s="32">
        <f t="shared" ca="1" si="54"/>
        <v>31631.85</v>
      </c>
      <c r="CL119" s="32">
        <f t="shared" ca="1" si="54"/>
        <v>49262.51</v>
      </c>
      <c r="CM119" s="32">
        <f t="shared" ca="1" si="54"/>
        <v>22394.55</v>
      </c>
      <c r="CN119" s="32">
        <f t="shared" ca="1" si="52"/>
        <v>17474.77</v>
      </c>
      <c r="CO119" s="32">
        <f t="shared" ca="1" si="52"/>
        <v>13383.46</v>
      </c>
      <c r="CP119" s="32">
        <f t="shared" ca="1" si="52"/>
        <v>27587.13</v>
      </c>
      <c r="CQ119" s="32">
        <f t="shared" ca="1" si="52"/>
        <v>24434.880000000001</v>
      </c>
      <c r="CR119" s="32">
        <f t="shared" ca="1" si="52"/>
        <v>31349.18</v>
      </c>
      <c r="CS119" s="32">
        <f t="shared" ca="1" si="52"/>
        <v>31817.96</v>
      </c>
      <c r="CT119" s="32">
        <f t="shared" ca="1" si="60"/>
        <v>25375.01</v>
      </c>
      <c r="CU119" s="32">
        <f t="shared" ca="1" si="60"/>
        <v>42544.53</v>
      </c>
      <c r="CV119" s="32">
        <f t="shared" ca="1" si="60"/>
        <v>21601.39</v>
      </c>
      <c r="CW119" s="31">
        <f t="shared" ca="1" si="50"/>
        <v>-19769.909999999996</v>
      </c>
      <c r="CX119" s="31">
        <f t="shared" ca="1" si="50"/>
        <v>-30789.059999999947</v>
      </c>
      <c r="CY119" s="31">
        <f t="shared" ca="1" si="50"/>
        <v>-13996.589999999866</v>
      </c>
      <c r="CZ119" s="31">
        <f t="shared" ca="1" si="50"/>
        <v>-78636.479999999938</v>
      </c>
      <c r="DA119" s="31">
        <f t="shared" ca="1" si="50"/>
        <v>-60225.599999999977</v>
      </c>
      <c r="DB119" s="31">
        <f t="shared" ca="1" si="50"/>
        <v>-124142.09</v>
      </c>
      <c r="DC119" s="31">
        <f t="shared" ca="1" si="50"/>
        <v>25962.059999999947</v>
      </c>
      <c r="DD119" s="31">
        <f t="shared" ca="1" si="50"/>
        <v>33308.500000000015</v>
      </c>
      <c r="DE119" s="31">
        <f t="shared" ca="1" si="50"/>
        <v>33806.579999999944</v>
      </c>
      <c r="DF119" s="31">
        <f t="shared" ca="1" si="61"/>
        <v>85640.670000000013</v>
      </c>
      <c r="DG119" s="31">
        <f t="shared" ca="1" si="61"/>
        <v>143587.78000000003</v>
      </c>
      <c r="DH119" s="31">
        <f t="shared" ca="1" si="61"/>
        <v>72904.70000000007</v>
      </c>
      <c r="DI119" s="32">
        <f t="shared" ca="1" si="37"/>
        <v>-988.5</v>
      </c>
      <c r="DJ119" s="32">
        <f t="shared" ca="1" si="37"/>
        <v>-1539.45</v>
      </c>
      <c r="DK119" s="32">
        <f t="shared" ca="1" si="37"/>
        <v>-699.83</v>
      </c>
      <c r="DL119" s="32">
        <f t="shared" ref="DL119:DQ145" ca="1" si="62">ROUND(CZ119*5%,2)</f>
        <v>-3931.82</v>
      </c>
      <c r="DM119" s="32">
        <f t="shared" ca="1" si="62"/>
        <v>-3011.28</v>
      </c>
      <c r="DN119" s="32">
        <f t="shared" ca="1" si="62"/>
        <v>-6207.1</v>
      </c>
      <c r="DO119" s="32">
        <f t="shared" ca="1" si="47"/>
        <v>1298.0999999999999</v>
      </c>
      <c r="DP119" s="32">
        <f t="shared" ca="1" si="47"/>
        <v>1665.43</v>
      </c>
      <c r="DQ119" s="32">
        <f t="shared" ca="1" si="47"/>
        <v>1690.33</v>
      </c>
      <c r="DR119" s="32">
        <f t="shared" ca="1" si="47"/>
        <v>4282.03</v>
      </c>
      <c r="DS119" s="32">
        <f t="shared" ca="1" si="47"/>
        <v>7179.39</v>
      </c>
      <c r="DT119" s="32">
        <f t="shared" ca="1" si="47"/>
        <v>3645.24</v>
      </c>
      <c r="DU119" s="31">
        <f t="shared" ca="1" si="38"/>
        <v>-5383.49</v>
      </c>
      <c r="DV119" s="31">
        <f t="shared" ca="1" si="38"/>
        <v>-8312.17</v>
      </c>
      <c r="DW119" s="31">
        <f t="shared" ca="1" si="38"/>
        <v>-3749.15</v>
      </c>
      <c r="DX119" s="31">
        <f t="shared" ref="DX119:EC145" ca="1" si="63">ROUND(CZ119*DX$3,2)</f>
        <v>-20880.060000000001</v>
      </c>
      <c r="DY119" s="31">
        <f t="shared" ca="1" si="63"/>
        <v>-15855.36</v>
      </c>
      <c r="DZ119" s="31">
        <f t="shared" ca="1" si="63"/>
        <v>-32392.45</v>
      </c>
      <c r="EA119" s="31">
        <f t="shared" ca="1" si="48"/>
        <v>6715.61</v>
      </c>
      <c r="EB119" s="31">
        <f t="shared" ca="1" si="48"/>
        <v>8538.1200000000008</v>
      </c>
      <c r="EC119" s="31">
        <f t="shared" ca="1" si="48"/>
        <v>8586.84</v>
      </c>
      <c r="ED119" s="31">
        <f t="shared" ca="1" si="48"/>
        <v>21559.07</v>
      </c>
      <c r="EE119" s="31">
        <f t="shared" ca="1" si="48"/>
        <v>35811.230000000003</v>
      </c>
      <c r="EF119" s="31">
        <f t="shared" ca="1" si="48"/>
        <v>18017.87</v>
      </c>
      <c r="EG119" s="32">
        <f t="shared" ca="1" si="39"/>
        <v>-26141.899999999994</v>
      </c>
      <c r="EH119" s="32">
        <f t="shared" ca="1" si="39"/>
        <v>-40640.679999999949</v>
      </c>
      <c r="EI119" s="32">
        <f t="shared" ca="1" si="39"/>
        <v>-18445.569999999865</v>
      </c>
      <c r="EJ119" s="32">
        <f t="shared" ref="EJ119:EO145" ca="1" si="64">CZ119+DL119+DX119</f>
        <v>-103448.35999999994</v>
      </c>
      <c r="EK119" s="32">
        <f t="shared" ca="1" si="64"/>
        <v>-79092.239999999976</v>
      </c>
      <c r="EL119" s="32">
        <f t="shared" ca="1" si="64"/>
        <v>-162741.64000000001</v>
      </c>
      <c r="EM119" s="32">
        <f t="shared" ca="1" si="49"/>
        <v>33975.769999999946</v>
      </c>
      <c r="EN119" s="32">
        <f t="shared" ca="1" si="49"/>
        <v>43512.050000000017</v>
      </c>
      <c r="EO119" s="32">
        <f t="shared" ca="1" si="49"/>
        <v>44083.749999999942</v>
      </c>
      <c r="EP119" s="32">
        <f t="shared" ca="1" si="49"/>
        <v>111481.77000000002</v>
      </c>
      <c r="EQ119" s="32">
        <f t="shared" ca="1" si="49"/>
        <v>186578.40000000005</v>
      </c>
      <c r="ER119" s="32">
        <f t="shared" ca="1" si="49"/>
        <v>94567.81000000007</v>
      </c>
    </row>
    <row r="120" spans="1:148" x14ac:dyDescent="0.25">
      <c r="A120" t="s">
        <v>482</v>
      </c>
      <c r="B120" s="1" t="s">
        <v>28</v>
      </c>
      <c r="C120" t="str">
        <f t="shared" ca="1" si="40"/>
        <v>SD5</v>
      </c>
      <c r="D120" t="str">
        <f t="shared" ca="1" si="41"/>
        <v>Sundance #5</v>
      </c>
      <c r="E120" s="51">
        <v>271573.14127929998</v>
      </c>
      <c r="F120" s="51">
        <v>244124.93101</v>
      </c>
      <c r="G120" s="51">
        <v>269381.58078999998</v>
      </c>
      <c r="H120" s="51">
        <v>242738.44575099999</v>
      </c>
      <c r="I120" s="51">
        <v>267172.58851999999</v>
      </c>
      <c r="J120" s="51">
        <v>214112.1092304</v>
      </c>
      <c r="K120" s="51">
        <v>256673.80864100001</v>
      </c>
      <c r="L120" s="51">
        <v>200242.52811509999</v>
      </c>
      <c r="M120" s="51">
        <v>245706.49721999999</v>
      </c>
      <c r="N120" s="51">
        <v>241323.25075000001</v>
      </c>
      <c r="O120" s="51">
        <v>197656.12735200001</v>
      </c>
      <c r="P120" s="51">
        <v>227461.45045410001</v>
      </c>
      <c r="Q120" s="32">
        <v>22330240.18</v>
      </c>
      <c r="R120" s="32">
        <v>30229742.239999998</v>
      </c>
      <c r="S120" s="32">
        <v>13395932.07</v>
      </c>
      <c r="T120" s="32">
        <v>9517691.8399999999</v>
      </c>
      <c r="U120" s="32">
        <v>8789686.3100000005</v>
      </c>
      <c r="V120" s="32">
        <v>13452428.789999999</v>
      </c>
      <c r="W120" s="32">
        <v>16711292.24</v>
      </c>
      <c r="X120" s="32">
        <v>24625009.59</v>
      </c>
      <c r="Y120" s="32">
        <v>25222649.23</v>
      </c>
      <c r="Z120" s="32">
        <v>16877720.25</v>
      </c>
      <c r="AA120" s="32">
        <v>14887381.23</v>
      </c>
      <c r="AB120" s="32">
        <v>8624059.0899999999</v>
      </c>
      <c r="AC120" s="2">
        <v>5.22</v>
      </c>
      <c r="AD120" s="2">
        <v>5.22</v>
      </c>
      <c r="AE120" s="2">
        <v>5.22</v>
      </c>
      <c r="AF120" s="2">
        <v>5.22</v>
      </c>
      <c r="AG120" s="2">
        <v>5.22</v>
      </c>
      <c r="AH120" s="2">
        <v>5.22</v>
      </c>
      <c r="AI120" s="2">
        <v>4.84</v>
      </c>
      <c r="AJ120" s="2">
        <v>4.84</v>
      </c>
      <c r="AK120" s="2">
        <v>4.84</v>
      </c>
      <c r="AL120" s="2">
        <v>4.84</v>
      </c>
      <c r="AM120" s="2">
        <v>4.84</v>
      </c>
      <c r="AN120" s="2">
        <v>4.84</v>
      </c>
      <c r="AO120" s="33">
        <v>1165638.54</v>
      </c>
      <c r="AP120" s="33">
        <v>1577992.54</v>
      </c>
      <c r="AQ120" s="33">
        <v>699267.65</v>
      </c>
      <c r="AR120" s="33">
        <v>496823.51</v>
      </c>
      <c r="AS120" s="33">
        <v>458821.63</v>
      </c>
      <c r="AT120" s="33">
        <v>702216.78</v>
      </c>
      <c r="AU120" s="33">
        <v>808826.54</v>
      </c>
      <c r="AV120" s="33">
        <v>1191850.46</v>
      </c>
      <c r="AW120" s="33">
        <v>1220776.22</v>
      </c>
      <c r="AX120" s="33">
        <v>816881.66</v>
      </c>
      <c r="AY120" s="33">
        <v>720549.25</v>
      </c>
      <c r="AZ120" s="33">
        <v>417404.46</v>
      </c>
      <c r="BA120" s="31">
        <f t="shared" si="53"/>
        <v>-8932.1</v>
      </c>
      <c r="BB120" s="31">
        <f t="shared" si="53"/>
        <v>-12091.9</v>
      </c>
      <c r="BC120" s="31">
        <f t="shared" si="53"/>
        <v>-5358.37</v>
      </c>
      <c r="BD120" s="31">
        <f t="shared" si="51"/>
        <v>55202.61</v>
      </c>
      <c r="BE120" s="31">
        <f t="shared" si="51"/>
        <v>50980.18</v>
      </c>
      <c r="BF120" s="31">
        <f t="shared" si="51"/>
        <v>78024.09</v>
      </c>
      <c r="BG120" s="31">
        <f t="shared" si="51"/>
        <v>11697.9</v>
      </c>
      <c r="BH120" s="31">
        <f t="shared" si="51"/>
        <v>17237.509999999998</v>
      </c>
      <c r="BI120" s="31">
        <f t="shared" si="51"/>
        <v>17655.849999999999</v>
      </c>
      <c r="BJ120" s="31">
        <f t="shared" si="58"/>
        <v>-50633.16</v>
      </c>
      <c r="BK120" s="31">
        <f t="shared" si="58"/>
        <v>-44662.14</v>
      </c>
      <c r="BL120" s="31">
        <f t="shared" si="58"/>
        <v>-25872.18</v>
      </c>
      <c r="BM120" s="6">
        <f t="shared" ca="1" si="56"/>
        <v>4.8899999999999999E-2</v>
      </c>
      <c r="BN120" s="6">
        <f t="shared" ca="1" si="56"/>
        <v>4.8899999999999999E-2</v>
      </c>
      <c r="BO120" s="6">
        <f t="shared" ca="1" si="56"/>
        <v>4.8899999999999999E-2</v>
      </c>
      <c r="BP120" s="6">
        <f t="shared" ca="1" si="56"/>
        <v>4.8899999999999999E-2</v>
      </c>
      <c r="BQ120" s="6">
        <f t="shared" ca="1" si="56"/>
        <v>4.8899999999999999E-2</v>
      </c>
      <c r="BR120" s="6">
        <f t="shared" ca="1" si="56"/>
        <v>4.8899999999999999E-2</v>
      </c>
      <c r="BS120" s="6">
        <f t="shared" ca="1" si="56"/>
        <v>4.8899999999999999E-2</v>
      </c>
      <c r="BT120" s="6">
        <f t="shared" ca="1" si="56"/>
        <v>4.8899999999999999E-2</v>
      </c>
      <c r="BU120" s="6">
        <f t="shared" ca="1" si="56"/>
        <v>4.8899999999999999E-2</v>
      </c>
      <c r="BV120" s="6">
        <f t="shared" ca="1" si="56"/>
        <v>4.8899999999999999E-2</v>
      </c>
      <c r="BW120" s="6">
        <f t="shared" ca="1" si="56"/>
        <v>4.8899999999999999E-2</v>
      </c>
      <c r="BX120" s="6">
        <f t="shared" ca="1" si="56"/>
        <v>4.8899999999999999E-2</v>
      </c>
      <c r="BY120" s="31">
        <f t="shared" ca="1" si="59"/>
        <v>1091948.74</v>
      </c>
      <c r="BZ120" s="31">
        <f t="shared" ca="1" si="59"/>
        <v>1478234.4</v>
      </c>
      <c r="CA120" s="31">
        <f t="shared" ca="1" si="59"/>
        <v>655061.07999999996</v>
      </c>
      <c r="CB120" s="31">
        <f t="shared" ca="1" si="57"/>
        <v>465415.13</v>
      </c>
      <c r="CC120" s="31">
        <f t="shared" ca="1" si="57"/>
        <v>429815.66</v>
      </c>
      <c r="CD120" s="31">
        <f t="shared" ca="1" si="57"/>
        <v>657823.77</v>
      </c>
      <c r="CE120" s="31">
        <f t="shared" ca="1" si="57"/>
        <v>817182.19</v>
      </c>
      <c r="CF120" s="31">
        <f t="shared" ca="1" si="57"/>
        <v>1204162.97</v>
      </c>
      <c r="CG120" s="31">
        <f t="shared" ca="1" si="57"/>
        <v>1233387.55</v>
      </c>
      <c r="CH120" s="31">
        <f t="shared" ca="1" si="57"/>
        <v>825320.52</v>
      </c>
      <c r="CI120" s="31">
        <f t="shared" ca="1" si="57"/>
        <v>727992.94</v>
      </c>
      <c r="CJ120" s="31">
        <f t="shared" ca="1" si="57"/>
        <v>421716.49</v>
      </c>
      <c r="CK120" s="32">
        <f t="shared" ca="1" si="54"/>
        <v>35728.379999999997</v>
      </c>
      <c r="CL120" s="32">
        <f t="shared" ca="1" si="54"/>
        <v>48367.59</v>
      </c>
      <c r="CM120" s="32">
        <f t="shared" ca="1" si="54"/>
        <v>21433.49</v>
      </c>
      <c r="CN120" s="32">
        <f t="shared" ca="1" si="52"/>
        <v>15228.31</v>
      </c>
      <c r="CO120" s="32">
        <f t="shared" ca="1" si="52"/>
        <v>14063.5</v>
      </c>
      <c r="CP120" s="32">
        <f t="shared" ca="1" si="52"/>
        <v>21523.89</v>
      </c>
      <c r="CQ120" s="32">
        <f t="shared" ca="1" si="52"/>
        <v>26738.07</v>
      </c>
      <c r="CR120" s="32">
        <f t="shared" ca="1" si="52"/>
        <v>39400.019999999997</v>
      </c>
      <c r="CS120" s="32">
        <f t="shared" ca="1" si="52"/>
        <v>40356.239999999998</v>
      </c>
      <c r="CT120" s="32">
        <f t="shared" ca="1" si="60"/>
        <v>27004.35</v>
      </c>
      <c r="CU120" s="32">
        <f t="shared" ca="1" si="60"/>
        <v>23819.81</v>
      </c>
      <c r="CV120" s="32">
        <f t="shared" ca="1" si="60"/>
        <v>13798.49</v>
      </c>
      <c r="CW120" s="31">
        <f t="shared" ca="1" si="50"/>
        <v>-29029.32000000016</v>
      </c>
      <c r="CX120" s="31">
        <f t="shared" ca="1" si="50"/>
        <v>-39298.650000000045</v>
      </c>
      <c r="CY120" s="31">
        <f t="shared" ca="1" si="50"/>
        <v>-17414.710000000076</v>
      </c>
      <c r="CZ120" s="31">
        <f t="shared" ca="1" si="50"/>
        <v>-71382.680000000008</v>
      </c>
      <c r="DA120" s="31">
        <f t="shared" ca="1" si="50"/>
        <v>-65922.650000000023</v>
      </c>
      <c r="DB120" s="31">
        <f t="shared" ca="1" si="50"/>
        <v>-100893.20999999999</v>
      </c>
      <c r="DC120" s="31">
        <f t="shared" ca="1" si="50"/>
        <v>23395.819999999854</v>
      </c>
      <c r="DD120" s="31">
        <f t="shared" ca="1" si="50"/>
        <v>34475.020000000033</v>
      </c>
      <c r="DE120" s="31">
        <f t="shared" ca="1" si="50"/>
        <v>35311.720000000067</v>
      </c>
      <c r="DF120" s="31">
        <f t="shared" ca="1" si="61"/>
        <v>86076.369999999966</v>
      </c>
      <c r="DG120" s="31">
        <f t="shared" ca="1" si="61"/>
        <v>75925.64</v>
      </c>
      <c r="DH120" s="31">
        <f t="shared" ca="1" si="61"/>
        <v>43982.699999999961</v>
      </c>
      <c r="DI120" s="32">
        <f t="shared" ref="DI120:DK145" ca="1" si="65">ROUND(CW120*5%,2)</f>
        <v>-1451.47</v>
      </c>
      <c r="DJ120" s="32">
        <f t="shared" ca="1" si="65"/>
        <v>-1964.93</v>
      </c>
      <c r="DK120" s="32">
        <f t="shared" ca="1" si="65"/>
        <v>-870.74</v>
      </c>
      <c r="DL120" s="32">
        <f t="shared" ca="1" si="62"/>
        <v>-3569.13</v>
      </c>
      <c r="DM120" s="32">
        <f t="shared" ca="1" si="62"/>
        <v>-3296.13</v>
      </c>
      <c r="DN120" s="32">
        <f t="shared" ca="1" si="62"/>
        <v>-5044.66</v>
      </c>
      <c r="DO120" s="32">
        <f t="shared" ca="1" si="47"/>
        <v>1169.79</v>
      </c>
      <c r="DP120" s="32">
        <f t="shared" ca="1" si="47"/>
        <v>1723.75</v>
      </c>
      <c r="DQ120" s="32">
        <f t="shared" ca="1" si="47"/>
        <v>1765.59</v>
      </c>
      <c r="DR120" s="32">
        <f t="shared" ca="1" si="47"/>
        <v>4303.82</v>
      </c>
      <c r="DS120" s="32">
        <f t="shared" ca="1" si="47"/>
        <v>3796.28</v>
      </c>
      <c r="DT120" s="32">
        <f t="shared" ca="1" si="47"/>
        <v>2199.14</v>
      </c>
      <c r="DU120" s="31">
        <f t="shared" ref="DU120:DW145" ca="1" si="66">ROUND(CW120*DU$3,2)</f>
        <v>-7904.89</v>
      </c>
      <c r="DV120" s="31">
        <f t="shared" ca="1" si="66"/>
        <v>-10609.52</v>
      </c>
      <c r="DW120" s="31">
        <f t="shared" ca="1" si="66"/>
        <v>-4664.74</v>
      </c>
      <c r="DX120" s="31">
        <f t="shared" ca="1" si="63"/>
        <v>-18953.98</v>
      </c>
      <c r="DY120" s="31">
        <f t="shared" ca="1" si="63"/>
        <v>-17355.2</v>
      </c>
      <c r="DZ120" s="31">
        <f t="shared" ca="1" si="63"/>
        <v>-26326.11</v>
      </c>
      <c r="EA120" s="31">
        <f t="shared" ca="1" si="48"/>
        <v>6051.8</v>
      </c>
      <c r="EB120" s="31">
        <f t="shared" ca="1" si="48"/>
        <v>8837.14</v>
      </c>
      <c r="EC120" s="31">
        <f t="shared" ca="1" si="48"/>
        <v>8969.14</v>
      </c>
      <c r="ED120" s="31">
        <f t="shared" ca="1" si="48"/>
        <v>21668.75</v>
      </c>
      <c r="EE120" s="31">
        <f t="shared" ca="1" si="48"/>
        <v>18936.09</v>
      </c>
      <c r="EF120" s="31">
        <f t="shared" ca="1" si="48"/>
        <v>10870.01</v>
      </c>
      <c r="EG120" s="32">
        <f t="shared" ref="EG120:EI145" ca="1" si="67">CW120+DI120+DU120</f>
        <v>-38385.68000000016</v>
      </c>
      <c r="EH120" s="32">
        <f t="shared" ca="1" si="67"/>
        <v>-51873.100000000049</v>
      </c>
      <c r="EI120" s="32">
        <f t="shared" ca="1" si="67"/>
        <v>-22950.190000000075</v>
      </c>
      <c r="EJ120" s="32">
        <f t="shared" ca="1" si="64"/>
        <v>-93905.790000000008</v>
      </c>
      <c r="EK120" s="32">
        <f t="shared" ca="1" si="64"/>
        <v>-86573.980000000025</v>
      </c>
      <c r="EL120" s="32">
        <f t="shared" ca="1" si="64"/>
        <v>-132263.97999999998</v>
      </c>
      <c r="EM120" s="32">
        <f t="shared" ca="1" si="49"/>
        <v>30617.409999999854</v>
      </c>
      <c r="EN120" s="32">
        <f t="shared" ca="1" si="49"/>
        <v>45035.910000000033</v>
      </c>
      <c r="EO120" s="32">
        <f t="shared" ca="1" si="49"/>
        <v>46046.450000000063</v>
      </c>
      <c r="EP120" s="32">
        <f t="shared" ca="1" si="49"/>
        <v>112048.93999999997</v>
      </c>
      <c r="EQ120" s="32">
        <f t="shared" ca="1" si="49"/>
        <v>98658.01</v>
      </c>
      <c r="ER120" s="32">
        <f t="shared" ca="1" si="49"/>
        <v>57051.849999999962</v>
      </c>
    </row>
    <row r="121" spans="1:148" x14ac:dyDescent="0.25">
      <c r="A121" t="s">
        <v>482</v>
      </c>
      <c r="B121" s="1" t="s">
        <v>29</v>
      </c>
      <c r="C121" t="str">
        <f t="shared" ca="1" si="40"/>
        <v>SD6</v>
      </c>
      <c r="D121" t="str">
        <f t="shared" ca="1" si="41"/>
        <v>Sundance #6</v>
      </c>
      <c r="E121" s="51">
        <v>286591.14513000002</v>
      </c>
      <c r="F121" s="51">
        <v>244428.16276000001</v>
      </c>
      <c r="G121" s="51">
        <v>251384.16388090001</v>
      </c>
      <c r="H121" s="51">
        <v>199714.36903199999</v>
      </c>
      <c r="I121" s="51">
        <v>267965.31401500001</v>
      </c>
      <c r="J121" s="51">
        <v>238350.31238280001</v>
      </c>
      <c r="K121" s="51">
        <v>253494.35983999999</v>
      </c>
      <c r="L121" s="51">
        <v>143748.41626</v>
      </c>
      <c r="M121" s="51">
        <v>0</v>
      </c>
      <c r="N121" s="51">
        <v>124400.66042070001</v>
      </c>
      <c r="O121" s="51">
        <v>169061.40283820001</v>
      </c>
      <c r="P121" s="51">
        <v>263566.88032579998</v>
      </c>
      <c r="Q121" s="32">
        <v>23147460.539999999</v>
      </c>
      <c r="R121" s="32">
        <v>30522208.75</v>
      </c>
      <c r="S121" s="32">
        <v>12580453.09</v>
      </c>
      <c r="T121" s="32">
        <v>12079056.880000001</v>
      </c>
      <c r="U121" s="32">
        <v>8943393.1999999993</v>
      </c>
      <c r="V121" s="32">
        <v>11996045.369999999</v>
      </c>
      <c r="W121" s="32">
        <v>16118819.630000001</v>
      </c>
      <c r="X121" s="32">
        <v>10525466.310000001</v>
      </c>
      <c r="Y121" s="32">
        <v>0</v>
      </c>
      <c r="Z121" s="32">
        <v>3731216.65</v>
      </c>
      <c r="AA121" s="32">
        <v>13616564.779999999</v>
      </c>
      <c r="AB121" s="32">
        <v>13276520.85</v>
      </c>
      <c r="AC121" s="2">
        <v>5.22</v>
      </c>
      <c r="AD121" s="2">
        <v>5.22</v>
      </c>
      <c r="AE121" s="2">
        <v>5.22</v>
      </c>
      <c r="AF121" s="2">
        <v>5.22</v>
      </c>
      <c r="AG121" s="2">
        <v>5.22</v>
      </c>
      <c r="AH121" s="2">
        <v>5.22</v>
      </c>
      <c r="AI121" s="2">
        <v>4.84</v>
      </c>
      <c r="AJ121" s="2">
        <v>4.84</v>
      </c>
      <c r="AK121" s="2">
        <v>4.84</v>
      </c>
      <c r="AL121" s="2">
        <v>4.84</v>
      </c>
      <c r="AM121" s="2">
        <v>4.84</v>
      </c>
      <c r="AN121" s="2">
        <v>4.84</v>
      </c>
      <c r="AO121" s="33">
        <v>1208297.44</v>
      </c>
      <c r="AP121" s="33">
        <v>1593259.3</v>
      </c>
      <c r="AQ121" s="33">
        <v>656699.65</v>
      </c>
      <c r="AR121" s="33">
        <v>630526.77</v>
      </c>
      <c r="AS121" s="33">
        <v>466845.12</v>
      </c>
      <c r="AT121" s="33">
        <v>626193.56999999995</v>
      </c>
      <c r="AU121" s="33">
        <v>780150.87</v>
      </c>
      <c r="AV121" s="33">
        <v>509432.57</v>
      </c>
      <c r="AW121" s="33">
        <v>0</v>
      </c>
      <c r="AX121" s="33">
        <v>180590.89</v>
      </c>
      <c r="AY121" s="33">
        <v>659041.74</v>
      </c>
      <c r="AZ121" s="33">
        <v>642583.61</v>
      </c>
      <c r="BA121" s="31">
        <f t="shared" si="53"/>
        <v>-9258.98</v>
      </c>
      <c r="BB121" s="31">
        <f t="shared" si="53"/>
        <v>-12208.88</v>
      </c>
      <c r="BC121" s="31">
        <f t="shared" si="53"/>
        <v>-5032.18</v>
      </c>
      <c r="BD121" s="31">
        <f t="shared" si="51"/>
        <v>70058.53</v>
      </c>
      <c r="BE121" s="31">
        <f t="shared" si="51"/>
        <v>51871.68</v>
      </c>
      <c r="BF121" s="31">
        <f t="shared" si="51"/>
        <v>69577.06</v>
      </c>
      <c r="BG121" s="31">
        <f t="shared" si="51"/>
        <v>11283.17</v>
      </c>
      <c r="BH121" s="31">
        <f t="shared" si="51"/>
        <v>7367.83</v>
      </c>
      <c r="BI121" s="31">
        <f t="shared" si="51"/>
        <v>0</v>
      </c>
      <c r="BJ121" s="31">
        <f t="shared" si="58"/>
        <v>-11193.65</v>
      </c>
      <c r="BK121" s="31">
        <f t="shared" si="58"/>
        <v>-40849.69</v>
      </c>
      <c r="BL121" s="31">
        <f t="shared" si="58"/>
        <v>-39829.56</v>
      </c>
      <c r="BM121" s="6">
        <f t="shared" ca="1" si="56"/>
        <v>5.0900000000000001E-2</v>
      </c>
      <c r="BN121" s="6">
        <f t="shared" ca="1" si="56"/>
        <v>5.0900000000000001E-2</v>
      </c>
      <c r="BO121" s="6">
        <f t="shared" ca="1" si="56"/>
        <v>5.0900000000000001E-2</v>
      </c>
      <c r="BP121" s="6">
        <f t="shared" ca="1" si="56"/>
        <v>5.0900000000000001E-2</v>
      </c>
      <c r="BQ121" s="6">
        <f t="shared" ca="1" si="56"/>
        <v>5.0900000000000001E-2</v>
      </c>
      <c r="BR121" s="6">
        <f t="shared" ca="1" si="56"/>
        <v>5.0900000000000001E-2</v>
      </c>
      <c r="BS121" s="6">
        <f t="shared" ca="1" si="56"/>
        <v>5.0900000000000001E-2</v>
      </c>
      <c r="BT121" s="6">
        <f t="shared" ca="1" si="56"/>
        <v>5.0900000000000001E-2</v>
      </c>
      <c r="BU121" s="6">
        <f t="shared" ca="1" si="56"/>
        <v>5.0900000000000001E-2</v>
      </c>
      <c r="BV121" s="6">
        <f t="shared" ca="1" si="56"/>
        <v>5.0900000000000001E-2</v>
      </c>
      <c r="BW121" s="6">
        <f t="shared" ca="1" si="56"/>
        <v>5.0900000000000001E-2</v>
      </c>
      <c r="BX121" s="6">
        <f t="shared" ca="1" si="56"/>
        <v>5.0900000000000001E-2</v>
      </c>
      <c r="BY121" s="31">
        <f t="shared" ca="1" si="59"/>
        <v>1178205.74</v>
      </c>
      <c r="BZ121" s="31">
        <f t="shared" ca="1" si="59"/>
        <v>1553580.43</v>
      </c>
      <c r="CA121" s="31">
        <f t="shared" ca="1" si="59"/>
        <v>640345.06000000006</v>
      </c>
      <c r="CB121" s="31">
        <f t="shared" ca="1" si="57"/>
        <v>614824</v>
      </c>
      <c r="CC121" s="31">
        <f t="shared" ca="1" si="57"/>
        <v>455218.71</v>
      </c>
      <c r="CD121" s="31">
        <f t="shared" ca="1" si="57"/>
        <v>610598.71</v>
      </c>
      <c r="CE121" s="31">
        <f t="shared" ca="1" si="57"/>
        <v>820447.92</v>
      </c>
      <c r="CF121" s="31">
        <f t="shared" ca="1" si="57"/>
        <v>535746.24</v>
      </c>
      <c r="CG121" s="31">
        <f t="shared" ca="1" si="57"/>
        <v>0</v>
      </c>
      <c r="CH121" s="31">
        <f t="shared" ca="1" si="57"/>
        <v>189918.93</v>
      </c>
      <c r="CI121" s="31">
        <f t="shared" ca="1" si="57"/>
        <v>693083.15</v>
      </c>
      <c r="CJ121" s="31">
        <f t="shared" ca="1" si="57"/>
        <v>675774.91</v>
      </c>
      <c r="CK121" s="32">
        <f t="shared" ca="1" si="54"/>
        <v>37035.94</v>
      </c>
      <c r="CL121" s="32">
        <f t="shared" ca="1" si="54"/>
        <v>48835.53</v>
      </c>
      <c r="CM121" s="32">
        <f t="shared" ca="1" si="54"/>
        <v>20128.72</v>
      </c>
      <c r="CN121" s="32">
        <f t="shared" ca="1" si="52"/>
        <v>19326.490000000002</v>
      </c>
      <c r="CO121" s="32">
        <f t="shared" ca="1" si="52"/>
        <v>14309.43</v>
      </c>
      <c r="CP121" s="32">
        <f t="shared" ca="1" si="52"/>
        <v>19193.669999999998</v>
      </c>
      <c r="CQ121" s="32">
        <f t="shared" ca="1" si="52"/>
        <v>25790.11</v>
      </c>
      <c r="CR121" s="32">
        <f t="shared" ca="1" si="52"/>
        <v>16840.75</v>
      </c>
      <c r="CS121" s="32">
        <f t="shared" ca="1" si="52"/>
        <v>0</v>
      </c>
      <c r="CT121" s="32">
        <f t="shared" ca="1" si="60"/>
        <v>5969.95</v>
      </c>
      <c r="CU121" s="32">
        <f t="shared" ca="1" si="60"/>
        <v>21786.5</v>
      </c>
      <c r="CV121" s="32">
        <f t="shared" ca="1" si="60"/>
        <v>21242.43</v>
      </c>
      <c r="CW121" s="31">
        <f t="shared" ca="1" si="50"/>
        <v>16203.21999999999</v>
      </c>
      <c r="CX121" s="31">
        <f t="shared" ca="1" si="50"/>
        <v>21365.539999999914</v>
      </c>
      <c r="CY121" s="31">
        <f t="shared" ca="1" si="50"/>
        <v>8806.3100000000049</v>
      </c>
      <c r="CZ121" s="31">
        <f t="shared" ca="1" si="50"/>
        <v>-66434.810000000027</v>
      </c>
      <c r="DA121" s="31">
        <f t="shared" ca="1" si="50"/>
        <v>-49188.659999999982</v>
      </c>
      <c r="DB121" s="31">
        <f t="shared" ca="1" si="50"/>
        <v>-65978.249999999942</v>
      </c>
      <c r="DC121" s="31">
        <f t="shared" ca="1" si="50"/>
        <v>54803.990000000034</v>
      </c>
      <c r="DD121" s="31">
        <f t="shared" ca="1" si="50"/>
        <v>35786.589999999982</v>
      </c>
      <c r="DE121" s="31">
        <f t="shared" ca="1" si="50"/>
        <v>0</v>
      </c>
      <c r="DF121" s="31">
        <f t="shared" ca="1" si="61"/>
        <v>26491.639999999992</v>
      </c>
      <c r="DG121" s="31">
        <f t="shared" ca="1" si="61"/>
        <v>96677.600000000035</v>
      </c>
      <c r="DH121" s="31">
        <f t="shared" ca="1" si="61"/>
        <v>94263.290000000095</v>
      </c>
      <c r="DI121" s="32">
        <f t="shared" ca="1" si="65"/>
        <v>810.16</v>
      </c>
      <c r="DJ121" s="32">
        <f t="shared" ca="1" si="65"/>
        <v>1068.28</v>
      </c>
      <c r="DK121" s="32">
        <f t="shared" ca="1" si="65"/>
        <v>440.32</v>
      </c>
      <c r="DL121" s="32">
        <f t="shared" ca="1" si="62"/>
        <v>-3321.74</v>
      </c>
      <c r="DM121" s="32">
        <f t="shared" ca="1" si="62"/>
        <v>-2459.4299999999998</v>
      </c>
      <c r="DN121" s="32">
        <f t="shared" ca="1" si="62"/>
        <v>-3298.91</v>
      </c>
      <c r="DO121" s="32">
        <f t="shared" ca="1" si="47"/>
        <v>2740.2</v>
      </c>
      <c r="DP121" s="32">
        <f t="shared" ca="1" si="47"/>
        <v>1789.33</v>
      </c>
      <c r="DQ121" s="32">
        <f t="shared" ca="1" si="47"/>
        <v>0</v>
      </c>
      <c r="DR121" s="32">
        <f t="shared" ca="1" si="47"/>
        <v>1324.58</v>
      </c>
      <c r="DS121" s="32">
        <f t="shared" ca="1" si="47"/>
        <v>4833.88</v>
      </c>
      <c r="DT121" s="32">
        <f t="shared" ca="1" si="47"/>
        <v>4713.16</v>
      </c>
      <c r="DU121" s="31">
        <f t="shared" ca="1" si="66"/>
        <v>4412.25</v>
      </c>
      <c r="DV121" s="31">
        <f t="shared" ca="1" si="66"/>
        <v>5768.09</v>
      </c>
      <c r="DW121" s="31">
        <f t="shared" ca="1" si="66"/>
        <v>2358.88</v>
      </c>
      <c r="DX121" s="31">
        <f t="shared" ca="1" si="63"/>
        <v>-17640.189999999999</v>
      </c>
      <c r="DY121" s="31">
        <f t="shared" ca="1" si="63"/>
        <v>-12949.71</v>
      </c>
      <c r="DZ121" s="31">
        <f t="shared" ca="1" si="63"/>
        <v>-17215.740000000002</v>
      </c>
      <c r="EA121" s="31">
        <f t="shared" ca="1" si="48"/>
        <v>14176.16</v>
      </c>
      <c r="EB121" s="31">
        <f t="shared" ca="1" si="48"/>
        <v>9173.34</v>
      </c>
      <c r="EC121" s="31">
        <f t="shared" ca="1" si="48"/>
        <v>0</v>
      </c>
      <c r="ED121" s="31">
        <f t="shared" ca="1" si="48"/>
        <v>6668.97</v>
      </c>
      <c r="EE121" s="31">
        <f t="shared" ca="1" si="48"/>
        <v>24111.69</v>
      </c>
      <c r="EF121" s="31">
        <f t="shared" ca="1" si="48"/>
        <v>23296.49</v>
      </c>
      <c r="EG121" s="32">
        <f t="shared" ca="1" si="67"/>
        <v>21425.62999999999</v>
      </c>
      <c r="EH121" s="32">
        <f t="shared" ca="1" si="67"/>
        <v>28201.909999999913</v>
      </c>
      <c r="EI121" s="32">
        <f t="shared" ca="1" si="67"/>
        <v>11605.510000000006</v>
      </c>
      <c r="EJ121" s="32">
        <f t="shared" ca="1" si="64"/>
        <v>-87396.740000000034</v>
      </c>
      <c r="EK121" s="32">
        <f t="shared" ca="1" si="64"/>
        <v>-64597.799999999981</v>
      </c>
      <c r="EL121" s="32">
        <f t="shared" ca="1" si="64"/>
        <v>-86492.899999999951</v>
      </c>
      <c r="EM121" s="32">
        <f t="shared" ca="1" si="49"/>
        <v>71720.350000000035</v>
      </c>
      <c r="EN121" s="32">
        <f t="shared" ca="1" si="49"/>
        <v>46749.25999999998</v>
      </c>
      <c r="EO121" s="32">
        <f t="shared" ca="1" si="49"/>
        <v>0</v>
      </c>
      <c r="EP121" s="32">
        <f t="shared" ca="1" si="49"/>
        <v>34485.189999999995</v>
      </c>
      <c r="EQ121" s="32">
        <f t="shared" ca="1" si="49"/>
        <v>125623.17000000004</v>
      </c>
      <c r="ER121" s="32">
        <f t="shared" ca="1" si="49"/>
        <v>122272.9400000001</v>
      </c>
    </row>
    <row r="122" spans="1:148" x14ac:dyDescent="0.25">
      <c r="A122" t="s">
        <v>445</v>
      </c>
      <c r="B122" s="1" t="s">
        <v>30</v>
      </c>
      <c r="C122" t="str">
        <f t="shared" ca="1" si="40"/>
        <v>SH1</v>
      </c>
      <c r="D122" t="str">
        <f t="shared" ca="1" si="41"/>
        <v>Sheerness #1</v>
      </c>
      <c r="E122" s="51">
        <v>278162.16252040002</v>
      </c>
      <c r="F122" s="51">
        <v>242861.5129188</v>
      </c>
      <c r="G122" s="51">
        <v>232443.83672399999</v>
      </c>
      <c r="H122" s="51">
        <v>211911.47542140001</v>
      </c>
      <c r="I122" s="51">
        <v>200574.76050130001</v>
      </c>
      <c r="J122" s="51">
        <v>189657.5207508</v>
      </c>
      <c r="K122" s="51">
        <v>226417.28985279999</v>
      </c>
      <c r="L122" s="51">
        <v>251267.82096750001</v>
      </c>
      <c r="M122" s="51">
        <v>242163.7906792</v>
      </c>
      <c r="N122" s="51">
        <v>239652.80937080001</v>
      </c>
      <c r="O122" s="51">
        <v>248127.72614099999</v>
      </c>
      <c r="P122" s="51">
        <v>251479.63134630001</v>
      </c>
      <c r="Q122" s="32">
        <v>22055643.239999998</v>
      </c>
      <c r="R122" s="32">
        <v>30579107.120000001</v>
      </c>
      <c r="S122" s="32">
        <v>11475363.26</v>
      </c>
      <c r="T122" s="32">
        <v>10739078.720000001</v>
      </c>
      <c r="U122" s="32">
        <v>7154538.2000000002</v>
      </c>
      <c r="V122" s="32">
        <v>15507718.6</v>
      </c>
      <c r="W122" s="32">
        <v>15967571.539999999</v>
      </c>
      <c r="X122" s="32">
        <v>32210489.219999999</v>
      </c>
      <c r="Y122" s="32">
        <v>24711672.129999999</v>
      </c>
      <c r="Z122" s="32">
        <v>16592984.58</v>
      </c>
      <c r="AA122" s="32">
        <v>27506454.91</v>
      </c>
      <c r="AB122" s="32">
        <v>13366131.619999999</v>
      </c>
      <c r="AC122" s="2">
        <v>3.07</v>
      </c>
      <c r="AD122" s="2">
        <v>3.07</v>
      </c>
      <c r="AE122" s="2">
        <v>3.07</v>
      </c>
      <c r="AF122" s="2">
        <v>3.07</v>
      </c>
      <c r="AG122" s="2">
        <v>3.07</v>
      </c>
      <c r="AH122" s="2">
        <v>3.07</v>
      </c>
      <c r="AI122" s="2">
        <v>4.76</v>
      </c>
      <c r="AJ122" s="2">
        <v>4.76</v>
      </c>
      <c r="AK122" s="2">
        <v>4.76</v>
      </c>
      <c r="AL122" s="2">
        <v>4.76</v>
      </c>
      <c r="AM122" s="2">
        <v>4.76</v>
      </c>
      <c r="AN122" s="2">
        <v>4.76</v>
      </c>
      <c r="AO122" s="33">
        <v>677108.25</v>
      </c>
      <c r="AP122" s="33">
        <v>938778.59</v>
      </c>
      <c r="AQ122" s="33">
        <v>352293.65</v>
      </c>
      <c r="AR122" s="33">
        <v>329689.71999999997</v>
      </c>
      <c r="AS122" s="33">
        <v>219644.32</v>
      </c>
      <c r="AT122" s="33">
        <v>476086.96</v>
      </c>
      <c r="AU122" s="33">
        <v>760056.41</v>
      </c>
      <c r="AV122" s="33">
        <v>1533219.29</v>
      </c>
      <c r="AW122" s="33">
        <v>1176275.5900000001</v>
      </c>
      <c r="AX122" s="33">
        <v>789826.07</v>
      </c>
      <c r="AY122" s="33">
        <v>1309307.25</v>
      </c>
      <c r="AZ122" s="33">
        <v>636227.87</v>
      </c>
      <c r="BA122" s="31">
        <f t="shared" si="53"/>
        <v>-8822.26</v>
      </c>
      <c r="BB122" s="31">
        <f t="shared" si="53"/>
        <v>-12231.64</v>
      </c>
      <c r="BC122" s="31">
        <f t="shared" si="53"/>
        <v>-4590.1499999999996</v>
      </c>
      <c r="BD122" s="31">
        <f t="shared" si="51"/>
        <v>62286.66</v>
      </c>
      <c r="BE122" s="31">
        <f t="shared" si="51"/>
        <v>41496.32</v>
      </c>
      <c r="BF122" s="31">
        <f t="shared" si="51"/>
        <v>89944.77</v>
      </c>
      <c r="BG122" s="31">
        <f t="shared" si="51"/>
        <v>11177.3</v>
      </c>
      <c r="BH122" s="31">
        <f t="shared" si="51"/>
        <v>22547.34</v>
      </c>
      <c r="BI122" s="31">
        <f t="shared" si="51"/>
        <v>17298.169999999998</v>
      </c>
      <c r="BJ122" s="31">
        <f t="shared" si="58"/>
        <v>-49778.95</v>
      </c>
      <c r="BK122" s="31">
        <f t="shared" si="58"/>
        <v>-82519.360000000001</v>
      </c>
      <c r="BL122" s="31">
        <f t="shared" si="58"/>
        <v>-40098.39</v>
      </c>
      <c r="BM122" s="6">
        <f t="shared" ca="1" si="56"/>
        <v>6.59E-2</v>
      </c>
      <c r="BN122" s="6">
        <f t="shared" ca="1" si="56"/>
        <v>6.59E-2</v>
      </c>
      <c r="BO122" s="6">
        <f t="shared" ca="1" si="56"/>
        <v>6.59E-2</v>
      </c>
      <c r="BP122" s="6">
        <f t="shared" ca="1" si="56"/>
        <v>6.59E-2</v>
      </c>
      <c r="BQ122" s="6">
        <f t="shared" ca="1" si="56"/>
        <v>6.59E-2</v>
      </c>
      <c r="BR122" s="6">
        <f t="shared" ca="1" si="56"/>
        <v>6.59E-2</v>
      </c>
      <c r="BS122" s="6">
        <f t="shared" ca="1" si="56"/>
        <v>6.59E-2</v>
      </c>
      <c r="BT122" s="6">
        <f t="shared" ca="1" si="56"/>
        <v>6.59E-2</v>
      </c>
      <c r="BU122" s="6">
        <f t="shared" ca="1" si="56"/>
        <v>6.59E-2</v>
      </c>
      <c r="BV122" s="6">
        <f t="shared" ca="1" si="56"/>
        <v>6.59E-2</v>
      </c>
      <c r="BW122" s="6">
        <f t="shared" ca="1" si="56"/>
        <v>6.59E-2</v>
      </c>
      <c r="BX122" s="6">
        <f t="shared" ca="1" si="56"/>
        <v>6.59E-2</v>
      </c>
      <c r="BY122" s="31">
        <f t="shared" ca="1" si="59"/>
        <v>1453466.89</v>
      </c>
      <c r="BZ122" s="31">
        <f t="shared" ca="1" si="59"/>
        <v>2015163.16</v>
      </c>
      <c r="CA122" s="31">
        <f t="shared" ca="1" si="59"/>
        <v>756226.44</v>
      </c>
      <c r="CB122" s="31">
        <f t="shared" ca="1" si="57"/>
        <v>707705.29</v>
      </c>
      <c r="CC122" s="31">
        <f t="shared" ca="1" si="57"/>
        <v>471484.07</v>
      </c>
      <c r="CD122" s="31">
        <f t="shared" ca="1" si="57"/>
        <v>1021958.66</v>
      </c>
      <c r="CE122" s="31">
        <f t="shared" ca="1" si="57"/>
        <v>1052262.96</v>
      </c>
      <c r="CF122" s="31">
        <f t="shared" ca="1" si="57"/>
        <v>2122671.2400000002</v>
      </c>
      <c r="CG122" s="31">
        <f t="shared" ca="1" si="57"/>
        <v>1628499.19</v>
      </c>
      <c r="CH122" s="31">
        <f t="shared" ca="1" si="57"/>
        <v>1093477.68</v>
      </c>
      <c r="CI122" s="31">
        <f t="shared" ca="1" si="57"/>
        <v>1812675.38</v>
      </c>
      <c r="CJ122" s="31">
        <f t="shared" ca="1" si="57"/>
        <v>880828.07</v>
      </c>
      <c r="CK122" s="32">
        <f t="shared" ca="1" si="54"/>
        <v>35289.03</v>
      </c>
      <c r="CL122" s="32">
        <f t="shared" ca="1" si="54"/>
        <v>48926.57</v>
      </c>
      <c r="CM122" s="32">
        <f t="shared" ca="1" si="54"/>
        <v>18360.580000000002</v>
      </c>
      <c r="CN122" s="32">
        <f t="shared" ca="1" si="52"/>
        <v>17182.53</v>
      </c>
      <c r="CO122" s="32">
        <f t="shared" ca="1" si="52"/>
        <v>11447.26</v>
      </c>
      <c r="CP122" s="32">
        <f t="shared" ca="1" si="52"/>
        <v>24812.35</v>
      </c>
      <c r="CQ122" s="32">
        <f t="shared" ca="1" si="52"/>
        <v>25548.11</v>
      </c>
      <c r="CR122" s="32">
        <f t="shared" ca="1" si="52"/>
        <v>51536.78</v>
      </c>
      <c r="CS122" s="32">
        <f t="shared" ca="1" si="52"/>
        <v>39538.68</v>
      </c>
      <c r="CT122" s="32">
        <f t="shared" ca="1" si="60"/>
        <v>26548.78</v>
      </c>
      <c r="CU122" s="32">
        <f t="shared" ca="1" si="60"/>
        <v>44010.33</v>
      </c>
      <c r="CV122" s="32">
        <f t="shared" ca="1" si="60"/>
        <v>21385.81</v>
      </c>
      <c r="CW122" s="31">
        <f t="shared" ca="1" si="50"/>
        <v>820469.92999999993</v>
      </c>
      <c r="CX122" s="31">
        <f t="shared" ca="1" si="50"/>
        <v>1137542.78</v>
      </c>
      <c r="CY122" s="31">
        <f t="shared" ca="1" si="50"/>
        <v>426883.5199999999</v>
      </c>
      <c r="CZ122" s="31">
        <f t="shared" ca="1" si="50"/>
        <v>332911.44000000006</v>
      </c>
      <c r="DA122" s="31">
        <f t="shared" ca="1" si="50"/>
        <v>221790.69</v>
      </c>
      <c r="DB122" s="31">
        <f t="shared" ca="1" si="50"/>
        <v>480739.28</v>
      </c>
      <c r="DC122" s="31">
        <f t="shared" ca="1" si="50"/>
        <v>306577.36000000004</v>
      </c>
      <c r="DD122" s="31">
        <f t="shared" ca="1" si="50"/>
        <v>618441.39</v>
      </c>
      <c r="DE122" s="31">
        <f t="shared" ca="1" si="50"/>
        <v>474464.10999999981</v>
      </c>
      <c r="DF122" s="31">
        <f t="shared" ca="1" si="61"/>
        <v>379979.34</v>
      </c>
      <c r="DG122" s="31">
        <f t="shared" ca="1" si="61"/>
        <v>629897.81999999995</v>
      </c>
      <c r="DH122" s="31">
        <f t="shared" ca="1" si="61"/>
        <v>306084.40000000002</v>
      </c>
      <c r="DI122" s="32">
        <f t="shared" ca="1" si="65"/>
        <v>41023.5</v>
      </c>
      <c r="DJ122" s="32">
        <f t="shared" ca="1" si="65"/>
        <v>56877.14</v>
      </c>
      <c r="DK122" s="32">
        <f t="shared" ca="1" si="65"/>
        <v>21344.18</v>
      </c>
      <c r="DL122" s="32">
        <f t="shared" ca="1" si="62"/>
        <v>16645.57</v>
      </c>
      <c r="DM122" s="32">
        <f t="shared" ca="1" si="62"/>
        <v>11089.53</v>
      </c>
      <c r="DN122" s="32">
        <f t="shared" ca="1" si="62"/>
        <v>24036.959999999999</v>
      </c>
      <c r="DO122" s="32">
        <f t="shared" ca="1" si="47"/>
        <v>15328.87</v>
      </c>
      <c r="DP122" s="32">
        <f t="shared" ca="1" si="47"/>
        <v>30922.07</v>
      </c>
      <c r="DQ122" s="32">
        <f t="shared" ca="1" si="47"/>
        <v>23723.21</v>
      </c>
      <c r="DR122" s="32">
        <f t="shared" ca="1" si="47"/>
        <v>18998.97</v>
      </c>
      <c r="DS122" s="32">
        <f t="shared" ca="1" si="47"/>
        <v>31494.89</v>
      </c>
      <c r="DT122" s="32">
        <f t="shared" ca="1" si="47"/>
        <v>15304.22</v>
      </c>
      <c r="DU122" s="31">
        <f t="shared" ca="1" si="66"/>
        <v>223419.85</v>
      </c>
      <c r="DV122" s="31">
        <f t="shared" ca="1" si="66"/>
        <v>307104.19</v>
      </c>
      <c r="DW122" s="31">
        <f t="shared" ca="1" si="66"/>
        <v>114345.86</v>
      </c>
      <c r="DX122" s="31">
        <f t="shared" ca="1" si="63"/>
        <v>88396.76</v>
      </c>
      <c r="DY122" s="31">
        <f t="shared" ca="1" si="63"/>
        <v>58389.96</v>
      </c>
      <c r="DZ122" s="31">
        <f t="shared" ca="1" si="63"/>
        <v>125439.52</v>
      </c>
      <c r="EA122" s="31">
        <f t="shared" ca="1" si="48"/>
        <v>79302.42</v>
      </c>
      <c r="EB122" s="31">
        <f t="shared" ca="1" si="48"/>
        <v>158527.91</v>
      </c>
      <c r="EC122" s="31">
        <f t="shared" ca="1" si="48"/>
        <v>120513.39</v>
      </c>
      <c r="ED122" s="31">
        <f t="shared" ca="1" si="48"/>
        <v>95655.5</v>
      </c>
      <c r="EE122" s="31">
        <f t="shared" ca="1" si="48"/>
        <v>157098.44</v>
      </c>
      <c r="EF122" s="31">
        <f t="shared" ca="1" si="48"/>
        <v>75646.55</v>
      </c>
      <c r="EG122" s="32">
        <f t="shared" ca="1" si="67"/>
        <v>1084913.28</v>
      </c>
      <c r="EH122" s="32">
        <f t="shared" ca="1" si="67"/>
        <v>1501524.1099999999</v>
      </c>
      <c r="EI122" s="32">
        <f t="shared" ca="1" si="67"/>
        <v>562573.55999999994</v>
      </c>
      <c r="EJ122" s="32">
        <f t="shared" ca="1" si="64"/>
        <v>437953.77000000008</v>
      </c>
      <c r="EK122" s="32">
        <f t="shared" ca="1" si="64"/>
        <v>291270.18</v>
      </c>
      <c r="EL122" s="32">
        <f t="shared" ca="1" si="64"/>
        <v>630215.76</v>
      </c>
      <c r="EM122" s="32">
        <f t="shared" ca="1" si="49"/>
        <v>401208.65</v>
      </c>
      <c r="EN122" s="32">
        <f t="shared" ca="1" si="49"/>
        <v>807891.37</v>
      </c>
      <c r="EO122" s="32">
        <f t="shared" ca="1" si="49"/>
        <v>618700.70999999985</v>
      </c>
      <c r="EP122" s="32">
        <f t="shared" ca="1" si="49"/>
        <v>494633.81000000006</v>
      </c>
      <c r="EQ122" s="32">
        <f t="shared" ca="1" si="49"/>
        <v>818491.14999999991</v>
      </c>
      <c r="ER122" s="32">
        <f t="shared" ca="1" si="49"/>
        <v>397035.17</v>
      </c>
    </row>
    <row r="123" spans="1:148" x14ac:dyDescent="0.25">
      <c r="A123" t="s">
        <v>445</v>
      </c>
      <c r="B123" s="1" t="s">
        <v>31</v>
      </c>
      <c r="C123" t="str">
        <f t="shared" ca="1" si="40"/>
        <v>SH2</v>
      </c>
      <c r="D123" t="str">
        <f t="shared" ca="1" si="41"/>
        <v>Sheerness #2</v>
      </c>
      <c r="E123" s="51">
        <v>276340.8532821</v>
      </c>
      <c r="F123" s="51">
        <v>235004.4396437</v>
      </c>
      <c r="G123" s="51">
        <v>234782.31731889999</v>
      </c>
      <c r="H123" s="51">
        <v>208087.31713740001</v>
      </c>
      <c r="I123" s="51">
        <v>209451.64101709999</v>
      </c>
      <c r="J123" s="51">
        <v>184236.6538032</v>
      </c>
      <c r="K123" s="51">
        <v>213376.1041192</v>
      </c>
      <c r="L123" s="51">
        <v>253869.90824970001</v>
      </c>
      <c r="M123" s="51">
        <v>246808.3780384</v>
      </c>
      <c r="N123" s="51">
        <v>68898.974602200004</v>
      </c>
      <c r="O123" s="51">
        <v>221991.0835256</v>
      </c>
      <c r="P123" s="51">
        <v>259596.2704904</v>
      </c>
      <c r="Q123" s="32">
        <v>21866215.609999999</v>
      </c>
      <c r="R123" s="32">
        <v>28355441.23</v>
      </c>
      <c r="S123" s="32">
        <v>11702910.869999999</v>
      </c>
      <c r="T123" s="32">
        <v>10566511.41</v>
      </c>
      <c r="U123" s="32">
        <v>7522922.2000000002</v>
      </c>
      <c r="V123" s="32">
        <v>16655707.73</v>
      </c>
      <c r="W123" s="32">
        <v>15180133.01</v>
      </c>
      <c r="X123" s="32">
        <v>32368156.039999999</v>
      </c>
      <c r="Y123" s="32">
        <v>24791623.649999999</v>
      </c>
      <c r="Z123" s="32">
        <v>11516562.539999999</v>
      </c>
      <c r="AA123" s="32">
        <v>26471644.75</v>
      </c>
      <c r="AB123" s="32">
        <v>13608840.640000001</v>
      </c>
      <c r="AC123" s="2">
        <v>3.07</v>
      </c>
      <c r="AD123" s="2">
        <v>3.07</v>
      </c>
      <c r="AE123" s="2">
        <v>3.07</v>
      </c>
      <c r="AF123" s="2">
        <v>3.07</v>
      </c>
      <c r="AG123" s="2">
        <v>3.07</v>
      </c>
      <c r="AH123" s="2">
        <v>3.07</v>
      </c>
      <c r="AI123" s="2">
        <v>4.76</v>
      </c>
      <c r="AJ123" s="2">
        <v>4.76</v>
      </c>
      <c r="AK123" s="2">
        <v>4.76</v>
      </c>
      <c r="AL123" s="2">
        <v>4.76</v>
      </c>
      <c r="AM123" s="2">
        <v>4.76</v>
      </c>
      <c r="AN123" s="2">
        <v>4.76</v>
      </c>
      <c r="AO123" s="33">
        <v>671292.82</v>
      </c>
      <c r="AP123" s="33">
        <v>870512.05</v>
      </c>
      <c r="AQ123" s="33">
        <v>359279.35999999999</v>
      </c>
      <c r="AR123" s="33">
        <v>324391.90000000002</v>
      </c>
      <c r="AS123" s="33">
        <v>230953.71</v>
      </c>
      <c r="AT123" s="33">
        <v>511330.23</v>
      </c>
      <c r="AU123" s="33">
        <v>722574.33</v>
      </c>
      <c r="AV123" s="33">
        <v>1540724.23</v>
      </c>
      <c r="AW123" s="33">
        <v>1180081.29</v>
      </c>
      <c r="AX123" s="33">
        <v>548188.38</v>
      </c>
      <c r="AY123" s="33">
        <v>1260050.29</v>
      </c>
      <c r="AZ123" s="33">
        <v>647780.81000000006</v>
      </c>
      <c r="BA123" s="31">
        <f t="shared" si="53"/>
        <v>-8746.49</v>
      </c>
      <c r="BB123" s="31">
        <f t="shared" si="53"/>
        <v>-11342.18</v>
      </c>
      <c r="BC123" s="31">
        <f t="shared" si="53"/>
        <v>-4681.16</v>
      </c>
      <c r="BD123" s="31">
        <f t="shared" si="51"/>
        <v>61285.77</v>
      </c>
      <c r="BE123" s="31">
        <f t="shared" si="51"/>
        <v>43632.95</v>
      </c>
      <c r="BF123" s="31">
        <f t="shared" si="51"/>
        <v>96603.1</v>
      </c>
      <c r="BG123" s="31">
        <f t="shared" si="51"/>
        <v>10626.09</v>
      </c>
      <c r="BH123" s="31">
        <f t="shared" si="51"/>
        <v>22657.71</v>
      </c>
      <c r="BI123" s="31">
        <f t="shared" si="51"/>
        <v>17354.14</v>
      </c>
      <c r="BJ123" s="31">
        <f t="shared" si="58"/>
        <v>-34549.69</v>
      </c>
      <c r="BK123" s="31">
        <f t="shared" si="58"/>
        <v>-79414.929999999993</v>
      </c>
      <c r="BL123" s="31">
        <f t="shared" si="58"/>
        <v>-40826.519999999997</v>
      </c>
      <c r="BM123" s="6">
        <f t="shared" ca="1" si="56"/>
        <v>7.0499999999999993E-2</v>
      </c>
      <c r="BN123" s="6">
        <f t="shared" ca="1" si="56"/>
        <v>7.0499999999999993E-2</v>
      </c>
      <c r="BO123" s="6">
        <f t="shared" ca="1" si="56"/>
        <v>7.0499999999999993E-2</v>
      </c>
      <c r="BP123" s="6">
        <f t="shared" ca="1" si="56"/>
        <v>7.0499999999999993E-2</v>
      </c>
      <c r="BQ123" s="6">
        <f t="shared" ca="1" si="56"/>
        <v>7.0499999999999993E-2</v>
      </c>
      <c r="BR123" s="6">
        <f t="shared" ca="1" si="56"/>
        <v>7.0499999999999993E-2</v>
      </c>
      <c r="BS123" s="6">
        <f t="shared" ca="1" si="56"/>
        <v>7.0499999999999993E-2</v>
      </c>
      <c r="BT123" s="6">
        <f t="shared" ca="1" si="56"/>
        <v>7.0499999999999993E-2</v>
      </c>
      <c r="BU123" s="6">
        <f t="shared" ca="1" si="56"/>
        <v>7.0499999999999993E-2</v>
      </c>
      <c r="BV123" s="6">
        <f t="shared" ca="1" si="56"/>
        <v>7.0499999999999993E-2</v>
      </c>
      <c r="BW123" s="6">
        <f t="shared" ca="1" si="56"/>
        <v>7.0499999999999993E-2</v>
      </c>
      <c r="BX123" s="6">
        <f t="shared" ca="1" si="56"/>
        <v>7.0499999999999993E-2</v>
      </c>
      <c r="BY123" s="31">
        <f t="shared" ca="1" si="59"/>
        <v>1541568.2</v>
      </c>
      <c r="BZ123" s="31">
        <f t="shared" ca="1" si="59"/>
        <v>1999058.61</v>
      </c>
      <c r="CA123" s="31">
        <f t="shared" ca="1" si="59"/>
        <v>825055.22</v>
      </c>
      <c r="CB123" s="31">
        <f t="shared" ca="1" si="57"/>
        <v>744939.05</v>
      </c>
      <c r="CC123" s="31">
        <f t="shared" ca="1" si="57"/>
        <v>530366.02</v>
      </c>
      <c r="CD123" s="31">
        <f t="shared" ca="1" si="57"/>
        <v>1174227.3899999999</v>
      </c>
      <c r="CE123" s="31">
        <f t="shared" ca="1" si="57"/>
        <v>1070199.3799999999</v>
      </c>
      <c r="CF123" s="31">
        <f t="shared" ca="1" si="57"/>
        <v>2281955</v>
      </c>
      <c r="CG123" s="31">
        <f t="shared" ca="1" si="57"/>
        <v>1747809.47</v>
      </c>
      <c r="CH123" s="31">
        <f t="shared" ca="1" si="57"/>
        <v>811917.66</v>
      </c>
      <c r="CI123" s="31">
        <f t="shared" ca="1" si="57"/>
        <v>1866250.95</v>
      </c>
      <c r="CJ123" s="31">
        <f t="shared" ca="1" si="57"/>
        <v>959423.27</v>
      </c>
      <c r="CK123" s="32">
        <f t="shared" ca="1" si="54"/>
        <v>34985.94</v>
      </c>
      <c r="CL123" s="32">
        <f t="shared" ca="1" si="54"/>
        <v>45368.71</v>
      </c>
      <c r="CM123" s="32">
        <f t="shared" ca="1" si="54"/>
        <v>18724.66</v>
      </c>
      <c r="CN123" s="32">
        <f t="shared" ca="1" si="52"/>
        <v>16906.419999999998</v>
      </c>
      <c r="CO123" s="32">
        <f t="shared" ca="1" si="52"/>
        <v>12036.68</v>
      </c>
      <c r="CP123" s="32">
        <f t="shared" ca="1" si="52"/>
        <v>26649.13</v>
      </c>
      <c r="CQ123" s="32">
        <f t="shared" ca="1" si="52"/>
        <v>24288.21</v>
      </c>
      <c r="CR123" s="32">
        <f t="shared" ca="1" si="52"/>
        <v>51789.05</v>
      </c>
      <c r="CS123" s="32">
        <f t="shared" ca="1" si="52"/>
        <v>39666.6</v>
      </c>
      <c r="CT123" s="32">
        <f t="shared" ca="1" si="60"/>
        <v>18426.5</v>
      </c>
      <c r="CU123" s="32">
        <f t="shared" ca="1" si="60"/>
        <v>42354.63</v>
      </c>
      <c r="CV123" s="32">
        <f t="shared" ca="1" si="60"/>
        <v>21774.15</v>
      </c>
      <c r="CW123" s="31">
        <f t="shared" ca="1" si="50"/>
        <v>914007.80999999994</v>
      </c>
      <c r="CX123" s="31">
        <f t="shared" ca="1" si="50"/>
        <v>1185257.45</v>
      </c>
      <c r="CY123" s="31">
        <f t="shared" ca="1" si="50"/>
        <v>489181.68</v>
      </c>
      <c r="CZ123" s="31">
        <f t="shared" ca="1" si="50"/>
        <v>376167.80000000005</v>
      </c>
      <c r="DA123" s="31">
        <f t="shared" ca="1" si="50"/>
        <v>267816.0400000001</v>
      </c>
      <c r="DB123" s="31">
        <f t="shared" ca="1" si="50"/>
        <v>592943.18999999983</v>
      </c>
      <c r="DC123" s="31">
        <f t="shared" ca="1" si="50"/>
        <v>361287.16999999987</v>
      </c>
      <c r="DD123" s="31">
        <f t="shared" ca="1" si="50"/>
        <v>770362.10999999987</v>
      </c>
      <c r="DE123" s="31">
        <f t="shared" ca="1" si="50"/>
        <v>590040.64</v>
      </c>
      <c r="DF123" s="31">
        <f t="shared" ca="1" si="61"/>
        <v>316705.47000000003</v>
      </c>
      <c r="DG123" s="31">
        <f t="shared" ca="1" si="61"/>
        <v>727970.21999999974</v>
      </c>
      <c r="DH123" s="31">
        <f t="shared" ca="1" si="61"/>
        <v>374243.13</v>
      </c>
      <c r="DI123" s="32">
        <f t="shared" ca="1" si="65"/>
        <v>45700.39</v>
      </c>
      <c r="DJ123" s="32">
        <f t="shared" ca="1" si="65"/>
        <v>59262.87</v>
      </c>
      <c r="DK123" s="32">
        <f t="shared" ca="1" si="65"/>
        <v>24459.08</v>
      </c>
      <c r="DL123" s="32">
        <f t="shared" ca="1" si="62"/>
        <v>18808.39</v>
      </c>
      <c r="DM123" s="32">
        <f t="shared" ca="1" si="62"/>
        <v>13390.8</v>
      </c>
      <c r="DN123" s="32">
        <f t="shared" ca="1" si="62"/>
        <v>29647.16</v>
      </c>
      <c r="DO123" s="32">
        <f t="shared" ca="1" si="47"/>
        <v>18064.36</v>
      </c>
      <c r="DP123" s="32">
        <f t="shared" ca="1" si="47"/>
        <v>38518.11</v>
      </c>
      <c r="DQ123" s="32">
        <f t="shared" ca="1" si="47"/>
        <v>29502.03</v>
      </c>
      <c r="DR123" s="32">
        <f t="shared" ca="1" si="47"/>
        <v>15835.27</v>
      </c>
      <c r="DS123" s="32">
        <f t="shared" ca="1" si="47"/>
        <v>36398.51</v>
      </c>
      <c r="DT123" s="32">
        <f t="shared" ca="1" si="47"/>
        <v>18712.16</v>
      </c>
      <c r="DU123" s="31">
        <f t="shared" ca="1" si="66"/>
        <v>248890.88</v>
      </c>
      <c r="DV123" s="31">
        <f t="shared" ca="1" si="66"/>
        <v>319985.8</v>
      </c>
      <c r="DW123" s="31">
        <f t="shared" ca="1" si="66"/>
        <v>131033.17</v>
      </c>
      <c r="DX123" s="31">
        <f t="shared" ca="1" si="63"/>
        <v>99882.46</v>
      </c>
      <c r="DY123" s="31">
        <f t="shared" ca="1" si="63"/>
        <v>70506.880000000005</v>
      </c>
      <c r="DZ123" s="31">
        <f t="shared" ca="1" si="63"/>
        <v>154716.94</v>
      </c>
      <c r="EA123" s="31">
        <f t="shared" ca="1" si="48"/>
        <v>93454.22</v>
      </c>
      <c r="EB123" s="31">
        <f t="shared" ca="1" si="48"/>
        <v>197470.44</v>
      </c>
      <c r="EC123" s="31">
        <f t="shared" ca="1" si="48"/>
        <v>149869.70000000001</v>
      </c>
      <c r="ED123" s="31">
        <f t="shared" ca="1" si="48"/>
        <v>79727.02</v>
      </c>
      <c r="EE123" s="31">
        <f t="shared" ca="1" si="48"/>
        <v>181558</v>
      </c>
      <c r="EF123" s="31">
        <f t="shared" ca="1" si="48"/>
        <v>92491.49</v>
      </c>
      <c r="EG123" s="32">
        <f t="shared" ca="1" si="67"/>
        <v>1208599.08</v>
      </c>
      <c r="EH123" s="32">
        <f t="shared" ca="1" si="67"/>
        <v>1564506.12</v>
      </c>
      <c r="EI123" s="32">
        <f t="shared" ca="1" si="67"/>
        <v>644673.93000000005</v>
      </c>
      <c r="EJ123" s="32">
        <f t="shared" ca="1" si="64"/>
        <v>494858.65000000008</v>
      </c>
      <c r="EK123" s="32">
        <f t="shared" ca="1" si="64"/>
        <v>351713.72000000009</v>
      </c>
      <c r="EL123" s="32">
        <f t="shared" ca="1" si="64"/>
        <v>777307.2899999998</v>
      </c>
      <c r="EM123" s="32">
        <f t="shared" ca="1" si="49"/>
        <v>472805.74999999988</v>
      </c>
      <c r="EN123" s="32">
        <f t="shared" ca="1" si="49"/>
        <v>1006350.6599999999</v>
      </c>
      <c r="EO123" s="32">
        <f t="shared" ca="1" si="49"/>
        <v>769412.37000000011</v>
      </c>
      <c r="EP123" s="32">
        <f t="shared" ca="1" si="49"/>
        <v>412267.76000000007</v>
      </c>
      <c r="EQ123" s="32">
        <f t="shared" ca="1" si="49"/>
        <v>945926.72999999975</v>
      </c>
      <c r="ER123" s="32">
        <f t="shared" ca="1" si="49"/>
        <v>485446.77999999997</v>
      </c>
    </row>
    <row r="124" spans="1:148" x14ac:dyDescent="0.25">
      <c r="A124" t="s">
        <v>549</v>
      </c>
      <c r="B124" s="1" t="s">
        <v>41</v>
      </c>
      <c r="C124" t="str">
        <f t="shared" ca="1" si="40"/>
        <v>BCHIMP</v>
      </c>
      <c r="D124" t="str">
        <f t="shared" ca="1" si="41"/>
        <v>Alberta-BC Intertie - Import</v>
      </c>
      <c r="E124" s="51">
        <v>126</v>
      </c>
      <c r="Q124" s="32">
        <v>1369.12</v>
      </c>
      <c r="R124" s="32"/>
      <c r="S124" s="32"/>
      <c r="T124" s="32"/>
      <c r="U124" s="32"/>
      <c r="V124" s="32"/>
      <c r="W124" s="32"/>
      <c r="X124" s="32"/>
      <c r="Y124" s="32"/>
      <c r="Z124" s="32"/>
      <c r="AA124" s="32"/>
      <c r="AB124" s="32"/>
      <c r="AC124" s="2">
        <v>0.53</v>
      </c>
      <c r="AO124" s="33">
        <v>7.26</v>
      </c>
      <c r="AP124" s="33"/>
      <c r="AQ124" s="33"/>
      <c r="AR124" s="33"/>
      <c r="AS124" s="33"/>
      <c r="AT124" s="33"/>
      <c r="AU124" s="33"/>
      <c r="AV124" s="33"/>
      <c r="AW124" s="33"/>
      <c r="AX124" s="33"/>
      <c r="AY124" s="33"/>
      <c r="AZ124" s="33"/>
      <c r="BA124" s="31">
        <f t="shared" si="53"/>
        <v>-0.55000000000000004</v>
      </c>
      <c r="BB124" s="31">
        <f t="shared" si="53"/>
        <v>0</v>
      </c>
      <c r="BC124" s="31">
        <f t="shared" si="53"/>
        <v>0</v>
      </c>
      <c r="BD124" s="31">
        <f t="shared" si="51"/>
        <v>0</v>
      </c>
      <c r="BE124" s="31">
        <f t="shared" si="51"/>
        <v>0</v>
      </c>
      <c r="BF124" s="31">
        <f t="shared" si="51"/>
        <v>0</v>
      </c>
      <c r="BG124" s="31">
        <f t="shared" si="51"/>
        <v>0</v>
      </c>
      <c r="BH124" s="31">
        <f t="shared" si="51"/>
        <v>0</v>
      </c>
      <c r="BI124" s="31">
        <f t="shared" si="51"/>
        <v>0</v>
      </c>
      <c r="BJ124" s="31">
        <f t="shared" si="58"/>
        <v>0</v>
      </c>
      <c r="BK124" s="31">
        <f t="shared" si="58"/>
        <v>0</v>
      </c>
      <c r="BL124" s="31">
        <f t="shared" si="58"/>
        <v>0</v>
      </c>
      <c r="BM124" s="6">
        <f t="shared" ca="1" si="56"/>
        <v>1.04E-2</v>
      </c>
      <c r="BN124" s="6">
        <f t="shared" ca="1" si="56"/>
        <v>1.04E-2</v>
      </c>
      <c r="BO124" s="6">
        <f t="shared" ca="1" si="56"/>
        <v>1.04E-2</v>
      </c>
      <c r="BP124" s="6">
        <f t="shared" ca="1" si="56"/>
        <v>1.04E-2</v>
      </c>
      <c r="BQ124" s="6">
        <f t="shared" ca="1" si="56"/>
        <v>1.04E-2</v>
      </c>
      <c r="BR124" s="6">
        <f t="shared" ca="1" si="56"/>
        <v>1.04E-2</v>
      </c>
      <c r="BS124" s="6">
        <f t="shared" ca="1" si="56"/>
        <v>1.04E-2</v>
      </c>
      <c r="BT124" s="6">
        <f t="shared" ca="1" si="56"/>
        <v>1.04E-2</v>
      </c>
      <c r="BU124" s="6">
        <f t="shared" ca="1" si="56"/>
        <v>1.04E-2</v>
      </c>
      <c r="BV124" s="6">
        <f t="shared" ca="1" si="56"/>
        <v>1.04E-2</v>
      </c>
      <c r="BW124" s="6">
        <f t="shared" ca="1" si="56"/>
        <v>1.04E-2</v>
      </c>
      <c r="BX124" s="6">
        <f t="shared" ca="1" si="56"/>
        <v>1.04E-2</v>
      </c>
      <c r="BY124" s="31">
        <f t="shared" ca="1" si="59"/>
        <v>14.24</v>
      </c>
      <c r="BZ124" s="31">
        <f t="shared" ca="1" si="59"/>
        <v>0</v>
      </c>
      <c r="CA124" s="31">
        <f t="shared" ca="1" si="59"/>
        <v>0</v>
      </c>
      <c r="CB124" s="31">
        <f t="shared" ca="1" si="57"/>
        <v>0</v>
      </c>
      <c r="CC124" s="31">
        <f t="shared" ca="1" si="57"/>
        <v>0</v>
      </c>
      <c r="CD124" s="31">
        <f t="shared" ca="1" si="57"/>
        <v>0</v>
      </c>
      <c r="CE124" s="31">
        <f t="shared" ca="1" si="57"/>
        <v>0</v>
      </c>
      <c r="CF124" s="31">
        <f t="shared" ca="1" si="57"/>
        <v>0</v>
      </c>
      <c r="CG124" s="31">
        <f t="shared" ca="1" si="57"/>
        <v>0</v>
      </c>
      <c r="CH124" s="31">
        <f t="shared" ca="1" si="57"/>
        <v>0</v>
      </c>
      <c r="CI124" s="31">
        <f t="shared" ca="1" si="57"/>
        <v>0</v>
      </c>
      <c r="CJ124" s="31">
        <f t="shared" ca="1" si="57"/>
        <v>0</v>
      </c>
      <c r="CK124" s="32">
        <f t="shared" ca="1" si="54"/>
        <v>2.19</v>
      </c>
      <c r="CL124" s="32">
        <f t="shared" ca="1" si="54"/>
        <v>0</v>
      </c>
      <c r="CM124" s="32">
        <f t="shared" ca="1" si="54"/>
        <v>0</v>
      </c>
      <c r="CN124" s="32">
        <f t="shared" ca="1" si="52"/>
        <v>0</v>
      </c>
      <c r="CO124" s="32">
        <f t="shared" ca="1" si="52"/>
        <v>0</v>
      </c>
      <c r="CP124" s="32">
        <f t="shared" ca="1" si="52"/>
        <v>0</v>
      </c>
      <c r="CQ124" s="32">
        <f t="shared" ca="1" si="52"/>
        <v>0</v>
      </c>
      <c r="CR124" s="32">
        <f t="shared" ca="1" si="52"/>
        <v>0</v>
      </c>
      <c r="CS124" s="32">
        <f t="shared" ca="1" si="52"/>
        <v>0</v>
      </c>
      <c r="CT124" s="32">
        <f t="shared" ca="1" si="60"/>
        <v>0</v>
      </c>
      <c r="CU124" s="32">
        <f t="shared" ca="1" si="60"/>
        <v>0</v>
      </c>
      <c r="CV124" s="32">
        <f t="shared" ca="1" si="60"/>
        <v>0</v>
      </c>
      <c r="CW124" s="31">
        <f t="shared" ca="1" si="50"/>
        <v>9.7200000000000006</v>
      </c>
      <c r="CX124" s="31">
        <f t="shared" ca="1" si="50"/>
        <v>0</v>
      </c>
      <c r="CY124" s="31">
        <f t="shared" ca="1" si="50"/>
        <v>0</v>
      </c>
      <c r="CZ124" s="31">
        <f t="shared" ca="1" si="50"/>
        <v>0</v>
      </c>
      <c r="DA124" s="31">
        <f t="shared" ca="1" si="50"/>
        <v>0</v>
      </c>
      <c r="DB124" s="31">
        <f t="shared" ca="1" si="50"/>
        <v>0</v>
      </c>
      <c r="DC124" s="31">
        <f t="shared" ca="1" si="50"/>
        <v>0</v>
      </c>
      <c r="DD124" s="31">
        <f t="shared" ca="1" si="50"/>
        <v>0</v>
      </c>
      <c r="DE124" s="31">
        <f t="shared" ca="1" si="50"/>
        <v>0</v>
      </c>
      <c r="DF124" s="31">
        <f t="shared" ca="1" si="61"/>
        <v>0</v>
      </c>
      <c r="DG124" s="31">
        <f t="shared" ca="1" si="61"/>
        <v>0</v>
      </c>
      <c r="DH124" s="31">
        <f t="shared" ca="1" si="61"/>
        <v>0</v>
      </c>
      <c r="DI124" s="32">
        <f t="shared" ca="1" si="65"/>
        <v>0.49</v>
      </c>
      <c r="DJ124" s="32">
        <f t="shared" ca="1" si="65"/>
        <v>0</v>
      </c>
      <c r="DK124" s="32">
        <f t="shared" ca="1" si="65"/>
        <v>0</v>
      </c>
      <c r="DL124" s="32">
        <f t="shared" ca="1" si="62"/>
        <v>0</v>
      </c>
      <c r="DM124" s="32">
        <f t="shared" ca="1" si="62"/>
        <v>0</v>
      </c>
      <c r="DN124" s="32">
        <f t="shared" ca="1" si="62"/>
        <v>0</v>
      </c>
      <c r="DO124" s="32">
        <f t="shared" ca="1" si="47"/>
        <v>0</v>
      </c>
      <c r="DP124" s="32">
        <f t="shared" ca="1" si="47"/>
        <v>0</v>
      </c>
      <c r="DQ124" s="32">
        <f t="shared" ca="1" si="47"/>
        <v>0</v>
      </c>
      <c r="DR124" s="32">
        <f t="shared" ca="1" si="47"/>
        <v>0</v>
      </c>
      <c r="DS124" s="32">
        <f t="shared" ca="1" si="47"/>
        <v>0</v>
      </c>
      <c r="DT124" s="32">
        <f t="shared" ca="1" si="47"/>
        <v>0</v>
      </c>
      <c r="DU124" s="31">
        <f t="shared" ca="1" si="66"/>
        <v>2.65</v>
      </c>
      <c r="DV124" s="31">
        <f t="shared" ca="1" si="66"/>
        <v>0</v>
      </c>
      <c r="DW124" s="31">
        <f t="shared" ca="1" si="66"/>
        <v>0</v>
      </c>
      <c r="DX124" s="31">
        <f t="shared" ca="1" si="63"/>
        <v>0</v>
      </c>
      <c r="DY124" s="31">
        <f t="shared" ca="1" si="63"/>
        <v>0</v>
      </c>
      <c r="DZ124" s="31">
        <f t="shared" ca="1" si="63"/>
        <v>0</v>
      </c>
      <c r="EA124" s="31">
        <f t="shared" ca="1" si="48"/>
        <v>0</v>
      </c>
      <c r="EB124" s="31">
        <f t="shared" ca="1" si="48"/>
        <v>0</v>
      </c>
      <c r="EC124" s="31">
        <f t="shared" ca="1" si="48"/>
        <v>0</v>
      </c>
      <c r="ED124" s="31">
        <f t="shared" ca="1" si="48"/>
        <v>0</v>
      </c>
      <c r="EE124" s="31">
        <f t="shared" ca="1" si="48"/>
        <v>0</v>
      </c>
      <c r="EF124" s="31">
        <f t="shared" ca="1" si="48"/>
        <v>0</v>
      </c>
      <c r="EG124" s="32">
        <f t="shared" ca="1" si="67"/>
        <v>12.860000000000001</v>
      </c>
      <c r="EH124" s="32">
        <f t="shared" ca="1" si="67"/>
        <v>0</v>
      </c>
      <c r="EI124" s="32">
        <f t="shared" ca="1" si="67"/>
        <v>0</v>
      </c>
      <c r="EJ124" s="32">
        <f t="shared" ca="1" si="64"/>
        <v>0</v>
      </c>
      <c r="EK124" s="32">
        <f t="shared" ca="1" si="64"/>
        <v>0</v>
      </c>
      <c r="EL124" s="32">
        <f t="shared" ca="1" si="64"/>
        <v>0</v>
      </c>
      <c r="EM124" s="32">
        <f t="shared" ca="1" si="49"/>
        <v>0</v>
      </c>
      <c r="EN124" s="32">
        <f t="shared" ca="1" si="49"/>
        <v>0</v>
      </c>
      <c r="EO124" s="32">
        <f t="shared" ca="1" si="49"/>
        <v>0</v>
      </c>
      <c r="EP124" s="32">
        <f t="shared" ca="1" si="49"/>
        <v>0</v>
      </c>
      <c r="EQ124" s="32">
        <f t="shared" ca="1" si="49"/>
        <v>0</v>
      </c>
      <c r="ER124" s="32">
        <f t="shared" ca="1" si="49"/>
        <v>0</v>
      </c>
    </row>
    <row r="125" spans="1:148" x14ac:dyDescent="0.25">
      <c r="A125" t="s">
        <v>480</v>
      </c>
      <c r="B125" s="1" t="s">
        <v>117</v>
      </c>
      <c r="C125" t="str">
        <f t="shared" ca="1" si="40"/>
        <v>SHCG</v>
      </c>
      <c r="D125" t="str">
        <f t="shared" ca="1" si="41"/>
        <v>Shell Caroline</v>
      </c>
      <c r="E125" s="51">
        <v>90.341099999999997</v>
      </c>
      <c r="F125" s="51">
        <v>921.17619999999999</v>
      </c>
      <c r="G125" s="51">
        <v>4465.9087</v>
      </c>
      <c r="H125" s="51">
        <v>4301.5879000000004</v>
      </c>
      <c r="I125" s="51">
        <v>3462.9157</v>
      </c>
      <c r="J125" s="51">
        <v>1190.6738</v>
      </c>
      <c r="K125" s="51">
        <v>846.08199999999999</v>
      </c>
      <c r="L125" s="51">
        <v>855.49670000000003</v>
      </c>
      <c r="M125" s="51">
        <v>765.40380000000005</v>
      </c>
      <c r="N125" s="51">
        <v>2469.3665000000001</v>
      </c>
      <c r="O125" s="51">
        <v>3156.0518999999999</v>
      </c>
      <c r="P125" s="51">
        <v>3744.7334000000001</v>
      </c>
      <c r="Q125" s="32">
        <v>15012.57</v>
      </c>
      <c r="R125" s="32">
        <v>100689.52</v>
      </c>
      <c r="S125" s="32">
        <v>219999.55</v>
      </c>
      <c r="T125" s="32">
        <v>182484.44</v>
      </c>
      <c r="U125" s="32">
        <v>100282.3</v>
      </c>
      <c r="V125" s="32">
        <v>40668.81</v>
      </c>
      <c r="W125" s="32">
        <v>18754.46</v>
      </c>
      <c r="X125" s="32">
        <v>63288.41</v>
      </c>
      <c r="Y125" s="32">
        <v>30710.47</v>
      </c>
      <c r="Z125" s="32">
        <v>142844.69</v>
      </c>
      <c r="AA125" s="32">
        <v>340133.11</v>
      </c>
      <c r="AB125" s="32">
        <v>196486.33</v>
      </c>
      <c r="AC125" s="2">
        <v>-0.91</v>
      </c>
      <c r="AD125" s="2">
        <v>-0.91</v>
      </c>
      <c r="AE125" s="2">
        <v>-0.91</v>
      </c>
      <c r="AF125" s="2">
        <v>-0.91</v>
      </c>
      <c r="AG125" s="2">
        <v>-0.91</v>
      </c>
      <c r="AH125" s="2">
        <v>-0.91</v>
      </c>
      <c r="AI125" s="2">
        <v>0.14000000000000001</v>
      </c>
      <c r="AJ125" s="2">
        <v>0.14000000000000001</v>
      </c>
      <c r="AK125" s="2">
        <v>0.14000000000000001</v>
      </c>
      <c r="AL125" s="2">
        <v>0.14000000000000001</v>
      </c>
      <c r="AM125" s="2">
        <v>0.14000000000000001</v>
      </c>
      <c r="AN125" s="2">
        <v>0.14000000000000001</v>
      </c>
      <c r="AO125" s="33">
        <v>-136.61000000000001</v>
      </c>
      <c r="AP125" s="33">
        <v>-916.27</v>
      </c>
      <c r="AQ125" s="33">
        <v>-2002</v>
      </c>
      <c r="AR125" s="33">
        <v>-1660.61</v>
      </c>
      <c r="AS125" s="33">
        <v>-912.57</v>
      </c>
      <c r="AT125" s="33">
        <v>-370.09</v>
      </c>
      <c r="AU125" s="33">
        <v>26.26</v>
      </c>
      <c r="AV125" s="33">
        <v>88.6</v>
      </c>
      <c r="AW125" s="33">
        <v>42.99</v>
      </c>
      <c r="AX125" s="33">
        <v>199.98</v>
      </c>
      <c r="AY125" s="33">
        <v>476.19</v>
      </c>
      <c r="AZ125" s="33">
        <v>275.08</v>
      </c>
      <c r="BA125" s="31">
        <f t="shared" si="53"/>
        <v>-6.01</v>
      </c>
      <c r="BB125" s="31">
        <f t="shared" si="53"/>
        <v>-40.28</v>
      </c>
      <c r="BC125" s="31">
        <f t="shared" si="53"/>
        <v>-88</v>
      </c>
      <c r="BD125" s="31">
        <f t="shared" si="51"/>
        <v>1058.4100000000001</v>
      </c>
      <c r="BE125" s="31">
        <f t="shared" si="51"/>
        <v>581.64</v>
      </c>
      <c r="BF125" s="31">
        <f t="shared" si="51"/>
        <v>235.88</v>
      </c>
      <c r="BG125" s="31">
        <f t="shared" si="51"/>
        <v>13.13</v>
      </c>
      <c r="BH125" s="31">
        <f t="shared" si="51"/>
        <v>44.3</v>
      </c>
      <c r="BI125" s="31">
        <f t="shared" si="51"/>
        <v>21.5</v>
      </c>
      <c r="BJ125" s="31">
        <f t="shared" si="58"/>
        <v>-428.53</v>
      </c>
      <c r="BK125" s="31">
        <f t="shared" si="58"/>
        <v>-1020.4</v>
      </c>
      <c r="BL125" s="31">
        <f t="shared" si="58"/>
        <v>-589.46</v>
      </c>
      <c r="BM125" s="6">
        <f t="shared" ca="1" si="56"/>
        <v>-7.9000000000000008E-3</v>
      </c>
      <c r="BN125" s="6">
        <f t="shared" ca="1" si="56"/>
        <v>-7.9000000000000008E-3</v>
      </c>
      <c r="BO125" s="6">
        <f t="shared" ca="1" si="56"/>
        <v>-7.9000000000000008E-3</v>
      </c>
      <c r="BP125" s="6">
        <f t="shared" ca="1" si="56"/>
        <v>-7.9000000000000008E-3</v>
      </c>
      <c r="BQ125" s="6">
        <f t="shared" ca="1" si="56"/>
        <v>-7.9000000000000008E-3</v>
      </c>
      <c r="BR125" s="6">
        <f t="shared" ca="1" si="56"/>
        <v>-7.9000000000000008E-3</v>
      </c>
      <c r="BS125" s="6">
        <f t="shared" ca="1" si="56"/>
        <v>-7.9000000000000008E-3</v>
      </c>
      <c r="BT125" s="6">
        <f t="shared" ca="1" si="56"/>
        <v>-7.9000000000000008E-3</v>
      </c>
      <c r="BU125" s="6">
        <f t="shared" ca="1" si="56"/>
        <v>-7.9000000000000008E-3</v>
      </c>
      <c r="BV125" s="6">
        <f t="shared" ca="1" si="56"/>
        <v>-7.9000000000000008E-3</v>
      </c>
      <c r="BW125" s="6">
        <f t="shared" ca="1" si="56"/>
        <v>-7.9000000000000008E-3</v>
      </c>
      <c r="BX125" s="6">
        <f t="shared" ca="1" si="56"/>
        <v>-7.9000000000000008E-3</v>
      </c>
      <c r="BY125" s="31">
        <f t="shared" ca="1" si="59"/>
        <v>-118.6</v>
      </c>
      <c r="BZ125" s="31">
        <f t="shared" ca="1" si="59"/>
        <v>-795.45</v>
      </c>
      <c r="CA125" s="31">
        <f t="shared" ca="1" si="59"/>
        <v>-1738</v>
      </c>
      <c r="CB125" s="31">
        <f t="shared" ca="1" si="57"/>
        <v>-1441.63</v>
      </c>
      <c r="CC125" s="31">
        <f t="shared" ca="1" si="57"/>
        <v>-792.23</v>
      </c>
      <c r="CD125" s="31">
        <f t="shared" ca="1" si="57"/>
        <v>-321.27999999999997</v>
      </c>
      <c r="CE125" s="31">
        <f t="shared" ca="1" si="57"/>
        <v>-148.16</v>
      </c>
      <c r="CF125" s="31">
        <f t="shared" ca="1" si="57"/>
        <v>-499.98</v>
      </c>
      <c r="CG125" s="31">
        <f t="shared" ca="1" si="57"/>
        <v>-242.61</v>
      </c>
      <c r="CH125" s="31">
        <f t="shared" ca="1" si="57"/>
        <v>-1128.47</v>
      </c>
      <c r="CI125" s="31">
        <f t="shared" ca="1" si="57"/>
        <v>-2687.05</v>
      </c>
      <c r="CJ125" s="31">
        <f t="shared" ca="1" si="57"/>
        <v>-1552.24</v>
      </c>
      <c r="CK125" s="32">
        <f t="shared" ca="1" si="54"/>
        <v>24.02</v>
      </c>
      <c r="CL125" s="32">
        <f t="shared" ca="1" si="54"/>
        <v>161.1</v>
      </c>
      <c r="CM125" s="32">
        <f t="shared" ca="1" si="54"/>
        <v>352</v>
      </c>
      <c r="CN125" s="32">
        <f t="shared" ca="1" si="52"/>
        <v>291.98</v>
      </c>
      <c r="CO125" s="32">
        <f t="shared" ca="1" si="52"/>
        <v>160.44999999999999</v>
      </c>
      <c r="CP125" s="32">
        <f t="shared" ca="1" si="52"/>
        <v>65.069999999999993</v>
      </c>
      <c r="CQ125" s="32">
        <f t="shared" ca="1" si="52"/>
        <v>30.01</v>
      </c>
      <c r="CR125" s="32">
        <f t="shared" ca="1" si="52"/>
        <v>101.26</v>
      </c>
      <c r="CS125" s="32">
        <f t="shared" ca="1" si="52"/>
        <v>49.14</v>
      </c>
      <c r="CT125" s="32">
        <f t="shared" ca="1" si="60"/>
        <v>228.55</v>
      </c>
      <c r="CU125" s="32">
        <f t="shared" ca="1" si="60"/>
        <v>544.21</v>
      </c>
      <c r="CV125" s="32">
        <f t="shared" ca="1" si="60"/>
        <v>314.38</v>
      </c>
      <c r="CW125" s="31">
        <f t="shared" ca="1" si="50"/>
        <v>48.040000000000013</v>
      </c>
      <c r="CX125" s="31">
        <f t="shared" ca="1" si="50"/>
        <v>322.19999999999993</v>
      </c>
      <c r="CY125" s="31">
        <f t="shared" ca="1" si="50"/>
        <v>704</v>
      </c>
      <c r="CZ125" s="31">
        <f t="shared" ca="1" si="50"/>
        <v>-547.45000000000027</v>
      </c>
      <c r="DA125" s="31">
        <f t="shared" ca="1" si="50"/>
        <v>-300.84999999999991</v>
      </c>
      <c r="DB125" s="31">
        <f t="shared" ca="1" si="50"/>
        <v>-122</v>
      </c>
      <c r="DC125" s="31">
        <f t="shared" ca="1" si="50"/>
        <v>-157.54</v>
      </c>
      <c r="DD125" s="31">
        <f t="shared" ca="1" si="50"/>
        <v>-531.62</v>
      </c>
      <c r="DE125" s="31">
        <f t="shared" ca="1" si="50"/>
        <v>-257.96000000000004</v>
      </c>
      <c r="DF125" s="31">
        <f t="shared" ca="1" si="61"/>
        <v>-671.37000000000012</v>
      </c>
      <c r="DG125" s="31">
        <f t="shared" ca="1" si="61"/>
        <v>-1598.63</v>
      </c>
      <c r="DH125" s="31">
        <f t="shared" ca="1" si="61"/>
        <v>-923.48</v>
      </c>
      <c r="DI125" s="32">
        <f t="shared" ca="1" si="65"/>
        <v>2.4</v>
      </c>
      <c r="DJ125" s="32">
        <f t="shared" ca="1" si="65"/>
        <v>16.11</v>
      </c>
      <c r="DK125" s="32">
        <f t="shared" ca="1" si="65"/>
        <v>35.200000000000003</v>
      </c>
      <c r="DL125" s="32">
        <f t="shared" ca="1" si="62"/>
        <v>-27.37</v>
      </c>
      <c r="DM125" s="32">
        <f t="shared" ca="1" si="62"/>
        <v>-15.04</v>
      </c>
      <c r="DN125" s="32">
        <f t="shared" ca="1" si="62"/>
        <v>-6.1</v>
      </c>
      <c r="DO125" s="32">
        <f t="shared" ca="1" si="47"/>
        <v>-7.88</v>
      </c>
      <c r="DP125" s="32">
        <f t="shared" ca="1" si="47"/>
        <v>-26.58</v>
      </c>
      <c r="DQ125" s="32">
        <f t="shared" ca="1" si="47"/>
        <v>-12.9</v>
      </c>
      <c r="DR125" s="32">
        <f t="shared" ca="1" si="47"/>
        <v>-33.57</v>
      </c>
      <c r="DS125" s="32">
        <f t="shared" ca="1" si="47"/>
        <v>-79.930000000000007</v>
      </c>
      <c r="DT125" s="32">
        <f t="shared" ca="1" si="47"/>
        <v>-46.17</v>
      </c>
      <c r="DU125" s="31">
        <f t="shared" ca="1" si="66"/>
        <v>13.08</v>
      </c>
      <c r="DV125" s="31">
        <f t="shared" ca="1" si="66"/>
        <v>86.98</v>
      </c>
      <c r="DW125" s="31">
        <f t="shared" ca="1" si="66"/>
        <v>188.57</v>
      </c>
      <c r="DX125" s="31">
        <f t="shared" ca="1" si="63"/>
        <v>-145.36000000000001</v>
      </c>
      <c r="DY125" s="31">
        <f t="shared" ca="1" si="63"/>
        <v>-79.2</v>
      </c>
      <c r="DZ125" s="31">
        <f t="shared" ca="1" si="63"/>
        <v>-31.83</v>
      </c>
      <c r="EA125" s="31">
        <f t="shared" ca="1" si="48"/>
        <v>-40.75</v>
      </c>
      <c r="EB125" s="31">
        <f t="shared" ca="1" si="48"/>
        <v>-136.27000000000001</v>
      </c>
      <c r="EC125" s="31">
        <f t="shared" ca="1" si="48"/>
        <v>-65.52</v>
      </c>
      <c r="ED125" s="31">
        <f t="shared" ca="1" si="48"/>
        <v>-169.01</v>
      </c>
      <c r="EE125" s="31">
        <f t="shared" ca="1" si="48"/>
        <v>-398.7</v>
      </c>
      <c r="EF125" s="31">
        <f t="shared" ca="1" si="48"/>
        <v>-228.23</v>
      </c>
      <c r="EG125" s="32">
        <f t="shared" ca="1" si="67"/>
        <v>63.52000000000001</v>
      </c>
      <c r="EH125" s="32">
        <f t="shared" ca="1" si="67"/>
        <v>425.28999999999996</v>
      </c>
      <c r="EI125" s="32">
        <f t="shared" ca="1" si="67"/>
        <v>927.77</v>
      </c>
      <c r="EJ125" s="32">
        <f t="shared" ca="1" si="64"/>
        <v>-720.18000000000029</v>
      </c>
      <c r="EK125" s="32">
        <f t="shared" ca="1" si="64"/>
        <v>-395.08999999999992</v>
      </c>
      <c r="EL125" s="32">
        <f t="shared" ca="1" si="64"/>
        <v>-159.93</v>
      </c>
      <c r="EM125" s="32">
        <f t="shared" ca="1" si="49"/>
        <v>-206.17</v>
      </c>
      <c r="EN125" s="32">
        <f t="shared" ca="1" si="49"/>
        <v>-694.47</v>
      </c>
      <c r="EO125" s="32">
        <f t="shared" ca="1" si="49"/>
        <v>-336.38</v>
      </c>
      <c r="EP125" s="32">
        <f t="shared" ca="1" si="49"/>
        <v>-873.95000000000016</v>
      </c>
      <c r="EQ125" s="32">
        <f t="shared" ca="1" si="49"/>
        <v>-2077.2600000000002</v>
      </c>
      <c r="ER125" s="32">
        <f t="shared" ca="1" si="49"/>
        <v>-1197.8799999999999</v>
      </c>
    </row>
    <row r="126" spans="1:148" x14ac:dyDescent="0.25">
      <c r="A126" t="s">
        <v>549</v>
      </c>
      <c r="B126" s="1" t="s">
        <v>42</v>
      </c>
      <c r="C126" t="str">
        <f t="shared" ca="1" si="40"/>
        <v>BCHEXP</v>
      </c>
      <c r="D126" t="str">
        <f t="shared" ca="1" si="41"/>
        <v>Alberta-BC Intertie - Export</v>
      </c>
      <c r="E126" s="51">
        <v>1726</v>
      </c>
      <c r="Q126" s="32">
        <v>43733.89</v>
      </c>
      <c r="R126" s="32"/>
      <c r="S126" s="32"/>
      <c r="T126" s="32"/>
      <c r="U126" s="32"/>
      <c r="V126" s="32"/>
      <c r="W126" s="32"/>
      <c r="X126" s="32"/>
      <c r="Y126" s="32"/>
      <c r="Z126" s="32"/>
      <c r="AA126" s="32"/>
      <c r="AB126" s="32"/>
      <c r="AC126" s="2">
        <v>1.02</v>
      </c>
      <c r="AO126" s="33">
        <v>446.09</v>
      </c>
      <c r="AP126" s="33"/>
      <c r="AQ126" s="33"/>
      <c r="AR126" s="33"/>
      <c r="AS126" s="33"/>
      <c r="AT126" s="33"/>
      <c r="AU126" s="33"/>
      <c r="AV126" s="33"/>
      <c r="AW126" s="33"/>
      <c r="AX126" s="33"/>
      <c r="AY126" s="33"/>
      <c r="AZ126" s="33"/>
      <c r="BA126" s="31">
        <f t="shared" si="53"/>
        <v>-17.489999999999998</v>
      </c>
      <c r="BB126" s="31">
        <f t="shared" si="53"/>
        <v>0</v>
      </c>
      <c r="BC126" s="31">
        <f t="shared" si="53"/>
        <v>0</v>
      </c>
      <c r="BD126" s="31">
        <f t="shared" si="51"/>
        <v>0</v>
      </c>
      <c r="BE126" s="31">
        <f t="shared" si="51"/>
        <v>0</v>
      </c>
      <c r="BF126" s="31">
        <f t="shared" si="51"/>
        <v>0</v>
      </c>
      <c r="BG126" s="31">
        <f t="shared" si="51"/>
        <v>0</v>
      </c>
      <c r="BH126" s="31">
        <f t="shared" si="51"/>
        <v>0</v>
      </c>
      <c r="BI126" s="31">
        <f t="shared" si="51"/>
        <v>0</v>
      </c>
      <c r="BJ126" s="31">
        <f t="shared" si="58"/>
        <v>0</v>
      </c>
      <c r="BK126" s="31">
        <f t="shared" si="58"/>
        <v>0</v>
      </c>
      <c r="BL126" s="31">
        <f t="shared" si="58"/>
        <v>0</v>
      </c>
      <c r="BM126" s="6">
        <f t="shared" ca="1" si="56"/>
        <v>8.5000000000000006E-3</v>
      </c>
      <c r="BN126" s="6">
        <f t="shared" ca="1" si="56"/>
        <v>8.5000000000000006E-3</v>
      </c>
      <c r="BO126" s="6">
        <f t="shared" ca="1" si="56"/>
        <v>8.5000000000000006E-3</v>
      </c>
      <c r="BP126" s="6">
        <f t="shared" ca="1" si="56"/>
        <v>8.5000000000000006E-3</v>
      </c>
      <c r="BQ126" s="6">
        <f t="shared" ca="1" si="56"/>
        <v>8.5000000000000006E-3</v>
      </c>
      <c r="BR126" s="6">
        <f t="shared" ca="1" si="56"/>
        <v>8.5000000000000006E-3</v>
      </c>
      <c r="BS126" s="6">
        <f t="shared" ca="1" si="56"/>
        <v>8.5000000000000006E-3</v>
      </c>
      <c r="BT126" s="6">
        <f t="shared" ca="1" si="56"/>
        <v>8.5000000000000006E-3</v>
      </c>
      <c r="BU126" s="6">
        <f t="shared" ca="1" si="56"/>
        <v>8.5000000000000006E-3</v>
      </c>
      <c r="BV126" s="6">
        <f t="shared" ca="1" si="56"/>
        <v>8.5000000000000006E-3</v>
      </c>
      <c r="BW126" s="6">
        <f t="shared" ca="1" si="56"/>
        <v>8.5000000000000006E-3</v>
      </c>
      <c r="BX126" s="6">
        <f t="shared" ca="1" si="56"/>
        <v>8.5000000000000006E-3</v>
      </c>
      <c r="BY126" s="31">
        <f t="shared" ca="1" si="59"/>
        <v>371.74</v>
      </c>
      <c r="BZ126" s="31">
        <f t="shared" ca="1" si="59"/>
        <v>0</v>
      </c>
      <c r="CA126" s="31">
        <f t="shared" ca="1" si="59"/>
        <v>0</v>
      </c>
      <c r="CB126" s="31">
        <f t="shared" ca="1" si="57"/>
        <v>0</v>
      </c>
      <c r="CC126" s="31">
        <f t="shared" ca="1" si="57"/>
        <v>0</v>
      </c>
      <c r="CD126" s="31">
        <f t="shared" ca="1" si="57"/>
        <v>0</v>
      </c>
      <c r="CE126" s="31">
        <f t="shared" ca="1" si="57"/>
        <v>0</v>
      </c>
      <c r="CF126" s="31">
        <f t="shared" ca="1" si="57"/>
        <v>0</v>
      </c>
      <c r="CG126" s="31">
        <f t="shared" ca="1" si="57"/>
        <v>0</v>
      </c>
      <c r="CH126" s="31">
        <f t="shared" ca="1" si="57"/>
        <v>0</v>
      </c>
      <c r="CI126" s="31">
        <f t="shared" ca="1" si="57"/>
        <v>0</v>
      </c>
      <c r="CJ126" s="31">
        <f t="shared" ca="1" si="57"/>
        <v>0</v>
      </c>
      <c r="CK126" s="32">
        <f t="shared" ca="1" si="54"/>
        <v>69.97</v>
      </c>
      <c r="CL126" s="32">
        <f t="shared" ca="1" si="54"/>
        <v>0</v>
      </c>
      <c r="CM126" s="32">
        <f t="shared" ca="1" si="54"/>
        <v>0</v>
      </c>
      <c r="CN126" s="32">
        <f t="shared" ca="1" si="52"/>
        <v>0</v>
      </c>
      <c r="CO126" s="32">
        <f t="shared" ca="1" si="52"/>
        <v>0</v>
      </c>
      <c r="CP126" s="32">
        <f t="shared" ca="1" si="52"/>
        <v>0</v>
      </c>
      <c r="CQ126" s="32">
        <f t="shared" ca="1" si="52"/>
        <v>0</v>
      </c>
      <c r="CR126" s="32">
        <f t="shared" ca="1" si="52"/>
        <v>0</v>
      </c>
      <c r="CS126" s="32">
        <f t="shared" ca="1" si="52"/>
        <v>0</v>
      </c>
      <c r="CT126" s="32">
        <f t="shared" ca="1" si="60"/>
        <v>0</v>
      </c>
      <c r="CU126" s="32">
        <f t="shared" ca="1" si="60"/>
        <v>0</v>
      </c>
      <c r="CV126" s="32">
        <f t="shared" ca="1" si="60"/>
        <v>0</v>
      </c>
      <c r="CW126" s="31">
        <f t="shared" ca="1" si="50"/>
        <v>13.11000000000006</v>
      </c>
      <c r="CX126" s="31">
        <f t="shared" ca="1" si="50"/>
        <v>0</v>
      </c>
      <c r="CY126" s="31">
        <f t="shared" ca="1" si="50"/>
        <v>0</v>
      </c>
      <c r="CZ126" s="31">
        <f t="shared" ca="1" si="50"/>
        <v>0</v>
      </c>
      <c r="DA126" s="31">
        <f t="shared" ca="1" si="50"/>
        <v>0</v>
      </c>
      <c r="DB126" s="31">
        <f t="shared" ca="1" si="50"/>
        <v>0</v>
      </c>
      <c r="DC126" s="31">
        <f t="shared" ca="1" si="50"/>
        <v>0</v>
      </c>
      <c r="DD126" s="31">
        <f t="shared" ca="1" si="50"/>
        <v>0</v>
      </c>
      <c r="DE126" s="31">
        <f t="shared" ca="1" si="50"/>
        <v>0</v>
      </c>
      <c r="DF126" s="31">
        <f t="shared" ca="1" si="61"/>
        <v>0</v>
      </c>
      <c r="DG126" s="31">
        <f t="shared" ca="1" si="61"/>
        <v>0</v>
      </c>
      <c r="DH126" s="31">
        <f t="shared" ca="1" si="61"/>
        <v>0</v>
      </c>
      <c r="DI126" s="32">
        <f t="shared" ca="1" si="65"/>
        <v>0.66</v>
      </c>
      <c r="DJ126" s="32">
        <f t="shared" ca="1" si="65"/>
        <v>0</v>
      </c>
      <c r="DK126" s="32">
        <f t="shared" ca="1" si="65"/>
        <v>0</v>
      </c>
      <c r="DL126" s="32">
        <f t="shared" ca="1" si="62"/>
        <v>0</v>
      </c>
      <c r="DM126" s="32">
        <f t="shared" ca="1" si="62"/>
        <v>0</v>
      </c>
      <c r="DN126" s="32">
        <f t="shared" ca="1" si="62"/>
        <v>0</v>
      </c>
      <c r="DO126" s="32">
        <f t="shared" ca="1" si="47"/>
        <v>0</v>
      </c>
      <c r="DP126" s="32">
        <f t="shared" ca="1" si="47"/>
        <v>0</v>
      </c>
      <c r="DQ126" s="32">
        <f t="shared" ca="1" si="47"/>
        <v>0</v>
      </c>
      <c r="DR126" s="32">
        <f t="shared" ca="1" si="47"/>
        <v>0</v>
      </c>
      <c r="DS126" s="32">
        <f t="shared" ca="1" si="47"/>
        <v>0</v>
      </c>
      <c r="DT126" s="32">
        <f t="shared" ca="1" si="47"/>
        <v>0</v>
      </c>
      <c r="DU126" s="31">
        <f t="shared" ca="1" si="66"/>
        <v>3.57</v>
      </c>
      <c r="DV126" s="31">
        <f t="shared" ca="1" si="66"/>
        <v>0</v>
      </c>
      <c r="DW126" s="31">
        <f t="shared" ca="1" si="66"/>
        <v>0</v>
      </c>
      <c r="DX126" s="31">
        <f t="shared" ca="1" si="63"/>
        <v>0</v>
      </c>
      <c r="DY126" s="31">
        <f t="shared" ca="1" si="63"/>
        <v>0</v>
      </c>
      <c r="DZ126" s="31">
        <f t="shared" ca="1" si="63"/>
        <v>0</v>
      </c>
      <c r="EA126" s="31">
        <f t="shared" ca="1" si="48"/>
        <v>0</v>
      </c>
      <c r="EB126" s="31">
        <f t="shared" ca="1" si="48"/>
        <v>0</v>
      </c>
      <c r="EC126" s="31">
        <f t="shared" ca="1" si="48"/>
        <v>0</v>
      </c>
      <c r="ED126" s="31">
        <f t="shared" ca="1" si="48"/>
        <v>0</v>
      </c>
      <c r="EE126" s="31">
        <f t="shared" ca="1" si="48"/>
        <v>0</v>
      </c>
      <c r="EF126" s="31">
        <f t="shared" ca="1" si="48"/>
        <v>0</v>
      </c>
      <c r="EG126" s="32">
        <f t="shared" ca="1" si="67"/>
        <v>17.34000000000006</v>
      </c>
      <c r="EH126" s="32">
        <f t="shared" ca="1" si="67"/>
        <v>0</v>
      </c>
      <c r="EI126" s="32">
        <f t="shared" ca="1" si="67"/>
        <v>0</v>
      </c>
      <c r="EJ126" s="32">
        <f t="shared" ca="1" si="64"/>
        <v>0</v>
      </c>
      <c r="EK126" s="32">
        <f t="shared" ca="1" si="64"/>
        <v>0</v>
      </c>
      <c r="EL126" s="32">
        <f t="shared" ca="1" si="64"/>
        <v>0</v>
      </c>
      <c r="EM126" s="32">
        <f t="shared" ca="1" si="49"/>
        <v>0</v>
      </c>
      <c r="EN126" s="32">
        <f t="shared" ca="1" si="49"/>
        <v>0</v>
      </c>
      <c r="EO126" s="32">
        <f t="shared" ca="1" si="49"/>
        <v>0</v>
      </c>
      <c r="EP126" s="32">
        <f t="shared" ca="1" si="49"/>
        <v>0</v>
      </c>
      <c r="EQ126" s="32">
        <f t="shared" ca="1" si="49"/>
        <v>0</v>
      </c>
      <c r="ER126" s="32">
        <f t="shared" ca="1" si="49"/>
        <v>0</v>
      </c>
    </row>
    <row r="127" spans="1:148" x14ac:dyDescent="0.25">
      <c r="A127" t="s">
        <v>483</v>
      </c>
      <c r="B127" s="1" t="s">
        <v>97</v>
      </c>
      <c r="C127" t="str">
        <f t="shared" ca="1" si="40"/>
        <v>BCHIMP</v>
      </c>
      <c r="D127" t="str">
        <f t="shared" ca="1" si="41"/>
        <v>Alberta-BC Intertie - Import</v>
      </c>
      <c r="E127" s="51">
        <v>17274</v>
      </c>
      <c r="F127" s="51">
        <v>21567</v>
      </c>
      <c r="G127" s="51">
        <v>33564</v>
      </c>
      <c r="H127" s="51">
        <v>30774</v>
      </c>
      <c r="I127" s="51">
        <v>36421</v>
      </c>
      <c r="J127" s="51">
        <v>32574</v>
      </c>
      <c r="K127" s="51">
        <v>37148</v>
      </c>
      <c r="L127" s="51">
        <v>25617</v>
      </c>
      <c r="M127" s="51">
        <v>23953</v>
      </c>
      <c r="N127" s="51">
        <v>25902</v>
      </c>
      <c r="O127" s="51">
        <v>25762</v>
      </c>
      <c r="P127" s="51">
        <v>23793</v>
      </c>
      <c r="Q127" s="32">
        <v>1679226.25</v>
      </c>
      <c r="R127" s="32">
        <v>3700417.48</v>
      </c>
      <c r="S127" s="32">
        <v>1595052.3</v>
      </c>
      <c r="T127" s="32">
        <v>1710577.88</v>
      </c>
      <c r="U127" s="32">
        <v>1179486.18</v>
      </c>
      <c r="V127" s="32">
        <v>2149837.7999999998</v>
      </c>
      <c r="W127" s="32">
        <v>2253357.7799999998</v>
      </c>
      <c r="X127" s="32">
        <v>4273631.8</v>
      </c>
      <c r="Y127" s="32">
        <v>3183918.96</v>
      </c>
      <c r="Z127" s="32">
        <v>2246859.2799999998</v>
      </c>
      <c r="AA127" s="32">
        <v>3636551.19</v>
      </c>
      <c r="AB127" s="32">
        <v>1580824.5</v>
      </c>
      <c r="AC127" s="2">
        <v>0.53</v>
      </c>
      <c r="AD127" s="2">
        <v>0.53</v>
      </c>
      <c r="AE127" s="2">
        <v>0.53</v>
      </c>
      <c r="AF127" s="2">
        <v>0.53</v>
      </c>
      <c r="AG127" s="2">
        <v>0.53</v>
      </c>
      <c r="AH127" s="2">
        <v>0.53</v>
      </c>
      <c r="AI127" s="2">
        <v>1.92</v>
      </c>
      <c r="AJ127" s="2">
        <v>1.92</v>
      </c>
      <c r="AK127" s="2">
        <v>1.92</v>
      </c>
      <c r="AL127" s="2">
        <v>1.92</v>
      </c>
      <c r="AM127" s="2">
        <v>1.92</v>
      </c>
      <c r="AN127" s="2">
        <v>1.92</v>
      </c>
      <c r="AO127" s="33">
        <v>8899.9</v>
      </c>
      <c r="AP127" s="33">
        <v>19612.21</v>
      </c>
      <c r="AQ127" s="33">
        <v>8453.7800000000007</v>
      </c>
      <c r="AR127" s="33">
        <v>9066.06</v>
      </c>
      <c r="AS127" s="33">
        <v>6251.28</v>
      </c>
      <c r="AT127" s="33">
        <v>11394.14</v>
      </c>
      <c r="AU127" s="33">
        <v>43264.47</v>
      </c>
      <c r="AV127" s="33">
        <v>82053.73</v>
      </c>
      <c r="AW127" s="33">
        <v>61131.24</v>
      </c>
      <c r="AX127" s="33">
        <v>43139.7</v>
      </c>
      <c r="AY127" s="33">
        <v>69821.78</v>
      </c>
      <c r="AZ127" s="33">
        <v>30351.83</v>
      </c>
      <c r="BA127" s="31">
        <f t="shared" si="53"/>
        <v>-671.69</v>
      </c>
      <c r="BB127" s="31">
        <f t="shared" si="53"/>
        <v>-1480.17</v>
      </c>
      <c r="BC127" s="31">
        <f t="shared" si="53"/>
        <v>-638.02</v>
      </c>
      <c r="BD127" s="31">
        <f t="shared" si="51"/>
        <v>9921.35</v>
      </c>
      <c r="BE127" s="31">
        <f t="shared" si="51"/>
        <v>6841.02</v>
      </c>
      <c r="BF127" s="31">
        <f t="shared" si="51"/>
        <v>12469.06</v>
      </c>
      <c r="BG127" s="31">
        <f t="shared" si="51"/>
        <v>1577.35</v>
      </c>
      <c r="BH127" s="31">
        <f t="shared" si="51"/>
        <v>2991.54</v>
      </c>
      <c r="BI127" s="31">
        <f t="shared" si="51"/>
        <v>2228.7399999999998</v>
      </c>
      <c r="BJ127" s="31">
        <f t="shared" si="58"/>
        <v>-6740.58</v>
      </c>
      <c r="BK127" s="31">
        <f t="shared" si="58"/>
        <v>-10909.65</v>
      </c>
      <c r="BL127" s="31">
        <f t="shared" si="58"/>
        <v>-4742.47</v>
      </c>
      <c r="BM127" s="6">
        <f t="shared" ca="1" si="56"/>
        <v>1.04E-2</v>
      </c>
      <c r="BN127" s="6">
        <f t="shared" ca="1" si="56"/>
        <v>1.04E-2</v>
      </c>
      <c r="BO127" s="6">
        <f t="shared" ca="1" si="56"/>
        <v>1.04E-2</v>
      </c>
      <c r="BP127" s="6">
        <f t="shared" ref="BM127:BX145" ca="1" si="68">VLOOKUP($C127,LossFactorLookup,3,FALSE)</f>
        <v>1.04E-2</v>
      </c>
      <c r="BQ127" s="6">
        <f t="shared" ca="1" si="68"/>
        <v>1.04E-2</v>
      </c>
      <c r="BR127" s="6">
        <f t="shared" ca="1" si="68"/>
        <v>1.04E-2</v>
      </c>
      <c r="BS127" s="6">
        <f t="shared" ca="1" si="68"/>
        <v>1.04E-2</v>
      </c>
      <c r="BT127" s="6">
        <f t="shared" ca="1" si="68"/>
        <v>1.04E-2</v>
      </c>
      <c r="BU127" s="6">
        <f t="shared" ca="1" si="68"/>
        <v>1.04E-2</v>
      </c>
      <c r="BV127" s="6">
        <f t="shared" ca="1" si="68"/>
        <v>1.04E-2</v>
      </c>
      <c r="BW127" s="6">
        <f t="shared" ca="1" si="68"/>
        <v>1.04E-2</v>
      </c>
      <c r="BX127" s="6">
        <f t="shared" ca="1" si="68"/>
        <v>1.04E-2</v>
      </c>
      <c r="BY127" s="31">
        <f t="shared" ca="1" si="59"/>
        <v>17463.95</v>
      </c>
      <c r="BZ127" s="31">
        <f t="shared" ca="1" si="59"/>
        <v>38484.339999999997</v>
      </c>
      <c r="CA127" s="31">
        <f t="shared" ca="1" si="59"/>
        <v>16588.54</v>
      </c>
      <c r="CB127" s="31">
        <f t="shared" ca="1" si="57"/>
        <v>17790.009999999998</v>
      </c>
      <c r="CC127" s="31">
        <f t="shared" ca="1" si="57"/>
        <v>12266.66</v>
      </c>
      <c r="CD127" s="31">
        <f t="shared" ca="1" si="57"/>
        <v>22358.31</v>
      </c>
      <c r="CE127" s="31">
        <f t="shared" ca="1" si="57"/>
        <v>23434.92</v>
      </c>
      <c r="CF127" s="31">
        <f t="shared" ca="1" si="57"/>
        <v>44445.77</v>
      </c>
      <c r="CG127" s="31">
        <f t="shared" ca="1" si="57"/>
        <v>33112.76</v>
      </c>
      <c r="CH127" s="31">
        <f t="shared" ca="1" si="57"/>
        <v>23367.34</v>
      </c>
      <c r="CI127" s="31">
        <f t="shared" ca="1" si="57"/>
        <v>37820.129999999997</v>
      </c>
      <c r="CJ127" s="31">
        <f t="shared" ca="1" si="57"/>
        <v>16440.57</v>
      </c>
      <c r="CK127" s="32">
        <f t="shared" ca="1" si="54"/>
        <v>2686.76</v>
      </c>
      <c r="CL127" s="32">
        <f t="shared" ca="1" si="54"/>
        <v>5920.67</v>
      </c>
      <c r="CM127" s="32">
        <f t="shared" ca="1" si="54"/>
        <v>2552.08</v>
      </c>
      <c r="CN127" s="32">
        <f t="shared" ca="1" si="52"/>
        <v>2736.92</v>
      </c>
      <c r="CO127" s="32">
        <f t="shared" ca="1" si="52"/>
        <v>1887.18</v>
      </c>
      <c r="CP127" s="32">
        <f t="shared" ca="1" si="52"/>
        <v>3439.74</v>
      </c>
      <c r="CQ127" s="32">
        <f t="shared" ca="1" si="52"/>
        <v>3605.37</v>
      </c>
      <c r="CR127" s="32">
        <f t="shared" ca="1" si="52"/>
        <v>6837.81</v>
      </c>
      <c r="CS127" s="32">
        <f t="shared" ca="1" si="52"/>
        <v>5094.2700000000004</v>
      </c>
      <c r="CT127" s="32">
        <f t="shared" ca="1" si="60"/>
        <v>3594.97</v>
      </c>
      <c r="CU127" s="32">
        <f t="shared" ca="1" si="60"/>
        <v>5818.48</v>
      </c>
      <c r="CV127" s="32">
        <f t="shared" ca="1" si="60"/>
        <v>2529.3200000000002</v>
      </c>
      <c r="CW127" s="31">
        <f t="shared" ca="1" si="50"/>
        <v>11922.5</v>
      </c>
      <c r="CX127" s="31">
        <f t="shared" ca="1" si="50"/>
        <v>26272.969999999994</v>
      </c>
      <c r="CY127" s="31">
        <f t="shared" ca="1" si="50"/>
        <v>11324.860000000002</v>
      </c>
      <c r="CZ127" s="31">
        <f t="shared" ca="1" si="50"/>
        <v>1539.5200000000004</v>
      </c>
      <c r="DA127" s="31">
        <f t="shared" ca="1" si="50"/>
        <v>1061.54</v>
      </c>
      <c r="DB127" s="31">
        <f t="shared" ca="1" si="50"/>
        <v>1934.850000000004</v>
      </c>
      <c r="DC127" s="31">
        <f t="shared" ca="1" si="50"/>
        <v>-17801.530000000002</v>
      </c>
      <c r="DD127" s="31">
        <f t="shared" ca="1" si="50"/>
        <v>-33761.69</v>
      </c>
      <c r="DE127" s="31">
        <f t="shared" ca="1" si="50"/>
        <v>-25152.949999999997</v>
      </c>
      <c r="DF127" s="31">
        <f t="shared" ca="1" si="61"/>
        <v>-9436.8099999999959</v>
      </c>
      <c r="DG127" s="31">
        <f t="shared" ca="1" si="61"/>
        <v>-15273.519999999999</v>
      </c>
      <c r="DH127" s="31">
        <f t="shared" ca="1" si="61"/>
        <v>-6639.4700000000021</v>
      </c>
      <c r="DI127" s="32">
        <f t="shared" ca="1" si="65"/>
        <v>596.13</v>
      </c>
      <c r="DJ127" s="32">
        <f t="shared" ca="1" si="65"/>
        <v>1313.65</v>
      </c>
      <c r="DK127" s="32">
        <f t="shared" ca="1" si="65"/>
        <v>566.24</v>
      </c>
      <c r="DL127" s="32">
        <f t="shared" ca="1" si="62"/>
        <v>76.98</v>
      </c>
      <c r="DM127" s="32">
        <f t="shared" ca="1" si="62"/>
        <v>53.08</v>
      </c>
      <c r="DN127" s="32">
        <f t="shared" ca="1" si="62"/>
        <v>96.74</v>
      </c>
      <c r="DO127" s="32">
        <f t="shared" ca="1" si="47"/>
        <v>-890.08</v>
      </c>
      <c r="DP127" s="32">
        <f t="shared" ca="1" si="47"/>
        <v>-1688.08</v>
      </c>
      <c r="DQ127" s="32">
        <f t="shared" ca="1" si="47"/>
        <v>-1257.6500000000001</v>
      </c>
      <c r="DR127" s="32">
        <f t="shared" ca="1" si="47"/>
        <v>-471.84</v>
      </c>
      <c r="DS127" s="32">
        <f t="shared" ca="1" si="47"/>
        <v>-763.68</v>
      </c>
      <c r="DT127" s="32">
        <f t="shared" ca="1" si="47"/>
        <v>-331.97</v>
      </c>
      <c r="DU127" s="31">
        <f t="shared" ca="1" si="66"/>
        <v>3246.58</v>
      </c>
      <c r="DV127" s="31">
        <f t="shared" ca="1" si="66"/>
        <v>7092.95</v>
      </c>
      <c r="DW127" s="31">
        <f t="shared" ca="1" si="66"/>
        <v>3033.5</v>
      </c>
      <c r="DX127" s="31">
        <f t="shared" ca="1" si="63"/>
        <v>408.78</v>
      </c>
      <c r="DY127" s="31">
        <f t="shared" ca="1" si="63"/>
        <v>279.47000000000003</v>
      </c>
      <c r="DZ127" s="31">
        <f t="shared" ca="1" si="63"/>
        <v>504.86</v>
      </c>
      <c r="EA127" s="31">
        <f t="shared" ca="1" si="48"/>
        <v>-4604.7299999999996</v>
      </c>
      <c r="EB127" s="31">
        <f t="shared" ca="1" si="48"/>
        <v>-8654.2900000000009</v>
      </c>
      <c r="EC127" s="31">
        <f t="shared" ca="1" si="48"/>
        <v>-6388.82</v>
      </c>
      <c r="ED127" s="31">
        <f t="shared" ca="1" si="48"/>
        <v>-2375.61</v>
      </c>
      <c r="EE127" s="31">
        <f t="shared" ca="1" si="48"/>
        <v>-3809.26</v>
      </c>
      <c r="EF127" s="31">
        <f t="shared" ca="1" si="48"/>
        <v>-1640.9</v>
      </c>
      <c r="EG127" s="32">
        <f t="shared" ca="1" si="67"/>
        <v>15765.21</v>
      </c>
      <c r="EH127" s="32">
        <f t="shared" ca="1" si="67"/>
        <v>34679.569999999992</v>
      </c>
      <c r="EI127" s="32">
        <f t="shared" ca="1" si="67"/>
        <v>14924.600000000002</v>
      </c>
      <c r="EJ127" s="32">
        <f t="shared" ca="1" si="64"/>
        <v>2025.2800000000004</v>
      </c>
      <c r="EK127" s="32">
        <f t="shared" ca="1" si="64"/>
        <v>1394.09</v>
      </c>
      <c r="EL127" s="32">
        <f t="shared" ca="1" si="64"/>
        <v>2536.4500000000039</v>
      </c>
      <c r="EM127" s="32">
        <f t="shared" ca="1" si="49"/>
        <v>-23296.340000000004</v>
      </c>
      <c r="EN127" s="32">
        <f t="shared" ca="1" si="49"/>
        <v>-44104.060000000005</v>
      </c>
      <c r="EO127" s="32">
        <f t="shared" ca="1" si="49"/>
        <v>-32799.42</v>
      </c>
      <c r="EP127" s="32">
        <f t="shared" ca="1" si="49"/>
        <v>-12284.259999999997</v>
      </c>
      <c r="EQ127" s="32">
        <f t="shared" ca="1" si="49"/>
        <v>-19846.46</v>
      </c>
      <c r="ER127" s="32">
        <f t="shared" ca="1" si="49"/>
        <v>-8612.340000000002</v>
      </c>
    </row>
    <row r="128" spans="1:148" x14ac:dyDescent="0.25">
      <c r="A128" t="s">
        <v>444</v>
      </c>
      <c r="B128" s="1" t="s">
        <v>133</v>
      </c>
      <c r="C128" t="str">
        <f t="shared" ca="1" si="40"/>
        <v>SPR</v>
      </c>
      <c r="D128" t="str">
        <f t="shared" ca="1" si="41"/>
        <v>Spray Hydro Facility</v>
      </c>
      <c r="E128" s="51">
        <v>24148.682183199999</v>
      </c>
      <c r="F128" s="51">
        <v>23368.013564000001</v>
      </c>
      <c r="G128" s="51">
        <v>23352.834846000002</v>
      </c>
      <c r="H128" s="51">
        <v>20414.480878400002</v>
      </c>
      <c r="I128" s="51">
        <v>8707.2350478000008</v>
      </c>
      <c r="J128" s="51">
        <v>0</v>
      </c>
      <c r="K128" s="51">
        <v>0</v>
      </c>
      <c r="L128" s="51">
        <v>0</v>
      </c>
      <c r="M128" s="51">
        <v>16647.960875799999</v>
      </c>
      <c r="N128" s="51">
        <v>19235.7138973</v>
      </c>
      <c r="O128" s="51">
        <v>16326.5895289</v>
      </c>
      <c r="P128" s="51">
        <v>20495.5165935</v>
      </c>
      <c r="Q128" s="32">
        <v>2309834.6</v>
      </c>
      <c r="R128" s="32">
        <v>3283680.56</v>
      </c>
      <c r="S128" s="32">
        <v>1237581.76</v>
      </c>
      <c r="T128" s="32">
        <v>1229409.05</v>
      </c>
      <c r="U128" s="32">
        <v>385556.51</v>
      </c>
      <c r="V128" s="32">
        <v>0</v>
      </c>
      <c r="W128" s="32">
        <v>0</v>
      </c>
      <c r="X128" s="32">
        <v>0</v>
      </c>
      <c r="Y128" s="32">
        <v>834379.28</v>
      </c>
      <c r="Z128" s="32">
        <v>1781412.25</v>
      </c>
      <c r="AA128" s="32">
        <v>2239872.9700000002</v>
      </c>
      <c r="AB128" s="32">
        <v>1190732.45</v>
      </c>
      <c r="AC128" s="2">
        <v>-1.76</v>
      </c>
      <c r="AD128" s="2">
        <v>-1.76</v>
      </c>
      <c r="AE128" s="2">
        <v>-1.76</v>
      </c>
      <c r="AF128" s="2">
        <v>-1.76</v>
      </c>
      <c r="AG128" s="2">
        <v>-1.76</v>
      </c>
      <c r="AH128" s="2">
        <v>-1.76</v>
      </c>
      <c r="AI128" s="2">
        <v>-0.32</v>
      </c>
      <c r="AJ128" s="2">
        <v>-0.32</v>
      </c>
      <c r="AK128" s="2">
        <v>-0.32</v>
      </c>
      <c r="AL128" s="2">
        <v>-0.32</v>
      </c>
      <c r="AM128" s="2">
        <v>-0.32</v>
      </c>
      <c r="AN128" s="2">
        <v>-0.32</v>
      </c>
      <c r="AO128" s="33">
        <v>-40653.089999999997</v>
      </c>
      <c r="AP128" s="33">
        <v>-57792.78</v>
      </c>
      <c r="AQ128" s="33">
        <v>-21781.439999999999</v>
      </c>
      <c r="AR128" s="33">
        <v>-21637.599999999999</v>
      </c>
      <c r="AS128" s="33">
        <v>-6785.79</v>
      </c>
      <c r="AT128" s="33">
        <v>0</v>
      </c>
      <c r="AU128" s="33">
        <v>0</v>
      </c>
      <c r="AV128" s="33">
        <v>0</v>
      </c>
      <c r="AW128" s="33">
        <v>-2670.01</v>
      </c>
      <c r="AX128" s="33">
        <v>-5700.52</v>
      </c>
      <c r="AY128" s="33">
        <v>-7167.59</v>
      </c>
      <c r="AZ128" s="33">
        <v>-3810.34</v>
      </c>
      <c r="BA128" s="31">
        <f t="shared" si="53"/>
        <v>-923.93</v>
      </c>
      <c r="BB128" s="31">
        <f t="shared" si="53"/>
        <v>-1313.47</v>
      </c>
      <c r="BC128" s="31">
        <f t="shared" si="53"/>
        <v>-495.03</v>
      </c>
      <c r="BD128" s="31">
        <f t="shared" si="51"/>
        <v>7130.57</v>
      </c>
      <c r="BE128" s="31">
        <f t="shared" si="51"/>
        <v>2236.23</v>
      </c>
      <c r="BF128" s="31">
        <f t="shared" si="51"/>
        <v>0</v>
      </c>
      <c r="BG128" s="31">
        <f t="shared" si="51"/>
        <v>0</v>
      </c>
      <c r="BH128" s="31">
        <f t="shared" si="51"/>
        <v>0</v>
      </c>
      <c r="BI128" s="31">
        <f t="shared" si="51"/>
        <v>584.07000000000005</v>
      </c>
      <c r="BJ128" s="31">
        <f t="shared" si="58"/>
        <v>-5344.24</v>
      </c>
      <c r="BK128" s="31">
        <f t="shared" si="58"/>
        <v>-6719.62</v>
      </c>
      <c r="BL128" s="31">
        <f t="shared" si="58"/>
        <v>-3572.2</v>
      </c>
      <c r="BM128" s="6">
        <f t="shared" ca="1" si="68"/>
        <v>-1.7100000000000001E-2</v>
      </c>
      <c r="BN128" s="6">
        <f t="shared" ca="1" si="68"/>
        <v>-1.7100000000000001E-2</v>
      </c>
      <c r="BO128" s="6">
        <f t="shared" ca="1" si="68"/>
        <v>-1.7100000000000001E-2</v>
      </c>
      <c r="BP128" s="6">
        <f t="shared" ca="1" si="68"/>
        <v>-1.7100000000000001E-2</v>
      </c>
      <c r="BQ128" s="6">
        <f t="shared" ca="1" si="68"/>
        <v>-1.7100000000000001E-2</v>
      </c>
      <c r="BR128" s="6">
        <f t="shared" ca="1" si="68"/>
        <v>-1.7100000000000001E-2</v>
      </c>
      <c r="BS128" s="6">
        <f t="shared" ca="1" si="68"/>
        <v>-1.7100000000000001E-2</v>
      </c>
      <c r="BT128" s="6">
        <f t="shared" ca="1" si="68"/>
        <v>-1.7100000000000001E-2</v>
      </c>
      <c r="BU128" s="6">
        <f t="shared" ca="1" si="68"/>
        <v>-1.7100000000000001E-2</v>
      </c>
      <c r="BV128" s="6">
        <f t="shared" ca="1" si="68"/>
        <v>-1.7100000000000001E-2</v>
      </c>
      <c r="BW128" s="6">
        <f t="shared" ca="1" si="68"/>
        <v>-1.7100000000000001E-2</v>
      </c>
      <c r="BX128" s="6">
        <f t="shared" ca="1" si="68"/>
        <v>-1.7100000000000001E-2</v>
      </c>
      <c r="BY128" s="31">
        <f t="shared" ca="1" si="59"/>
        <v>-39498.17</v>
      </c>
      <c r="BZ128" s="31">
        <f t="shared" ca="1" si="59"/>
        <v>-56150.94</v>
      </c>
      <c r="CA128" s="31">
        <f t="shared" ca="1" si="59"/>
        <v>-21162.65</v>
      </c>
      <c r="CB128" s="31">
        <f t="shared" ca="1" si="57"/>
        <v>-21022.89</v>
      </c>
      <c r="CC128" s="31">
        <f t="shared" ca="1" si="57"/>
        <v>-6593.02</v>
      </c>
      <c r="CD128" s="31">
        <f t="shared" ca="1" si="57"/>
        <v>0</v>
      </c>
      <c r="CE128" s="31">
        <f t="shared" ca="1" si="57"/>
        <v>0</v>
      </c>
      <c r="CF128" s="31">
        <f t="shared" ca="1" si="57"/>
        <v>0</v>
      </c>
      <c r="CG128" s="31">
        <f t="shared" ca="1" si="57"/>
        <v>-14267.89</v>
      </c>
      <c r="CH128" s="31">
        <f t="shared" ca="1" si="57"/>
        <v>-30462.15</v>
      </c>
      <c r="CI128" s="31">
        <f t="shared" ca="1" si="57"/>
        <v>-38301.83</v>
      </c>
      <c r="CJ128" s="31">
        <f t="shared" ca="1" si="57"/>
        <v>-20361.52</v>
      </c>
      <c r="CK128" s="32">
        <f t="shared" ca="1" si="54"/>
        <v>3695.74</v>
      </c>
      <c r="CL128" s="32">
        <f t="shared" ca="1" si="54"/>
        <v>5253.89</v>
      </c>
      <c r="CM128" s="32">
        <f t="shared" ca="1" si="54"/>
        <v>1980.13</v>
      </c>
      <c r="CN128" s="32">
        <f t="shared" ca="1" si="52"/>
        <v>1967.05</v>
      </c>
      <c r="CO128" s="32">
        <f t="shared" ca="1" si="52"/>
        <v>616.89</v>
      </c>
      <c r="CP128" s="32">
        <f t="shared" ca="1" si="52"/>
        <v>0</v>
      </c>
      <c r="CQ128" s="32">
        <f t="shared" ca="1" si="52"/>
        <v>0</v>
      </c>
      <c r="CR128" s="32">
        <f t="shared" ca="1" si="52"/>
        <v>0</v>
      </c>
      <c r="CS128" s="32">
        <f t="shared" ca="1" si="52"/>
        <v>1335.01</v>
      </c>
      <c r="CT128" s="32">
        <f t="shared" ca="1" si="60"/>
        <v>2850.26</v>
      </c>
      <c r="CU128" s="32">
        <f t="shared" ca="1" si="60"/>
        <v>3583.8</v>
      </c>
      <c r="CV128" s="32">
        <f t="shared" ca="1" si="60"/>
        <v>1905.17</v>
      </c>
      <c r="CW128" s="31">
        <f t="shared" ca="1" si="50"/>
        <v>5774.5899999999965</v>
      </c>
      <c r="CX128" s="31">
        <f t="shared" ca="1" si="50"/>
        <v>8209.1999999999953</v>
      </c>
      <c r="CY128" s="31">
        <f t="shared" ca="1" si="50"/>
        <v>3093.949999999998</v>
      </c>
      <c r="CZ128" s="31">
        <f t="shared" ca="1" si="50"/>
        <v>-4548.8100000000013</v>
      </c>
      <c r="DA128" s="31">
        <f t="shared" ca="1" si="50"/>
        <v>-1426.5700000000002</v>
      </c>
      <c r="DB128" s="31">
        <f t="shared" ca="1" si="50"/>
        <v>0</v>
      </c>
      <c r="DC128" s="31">
        <f t="shared" ca="1" si="50"/>
        <v>0</v>
      </c>
      <c r="DD128" s="31">
        <f t="shared" ca="1" si="50"/>
        <v>0</v>
      </c>
      <c r="DE128" s="31">
        <f t="shared" ca="1" si="50"/>
        <v>-10846.939999999999</v>
      </c>
      <c r="DF128" s="31">
        <f t="shared" ca="1" si="61"/>
        <v>-16567.129999999997</v>
      </c>
      <c r="DG128" s="31">
        <f t="shared" ca="1" si="61"/>
        <v>-20830.82</v>
      </c>
      <c r="DH128" s="31">
        <f t="shared" ca="1" si="61"/>
        <v>-11073.809999999998</v>
      </c>
      <c r="DI128" s="32">
        <f t="shared" ca="1" si="65"/>
        <v>288.73</v>
      </c>
      <c r="DJ128" s="32">
        <f t="shared" ca="1" si="65"/>
        <v>410.46</v>
      </c>
      <c r="DK128" s="32">
        <f t="shared" ca="1" si="65"/>
        <v>154.69999999999999</v>
      </c>
      <c r="DL128" s="32">
        <f t="shared" ca="1" si="62"/>
        <v>-227.44</v>
      </c>
      <c r="DM128" s="32">
        <f t="shared" ca="1" si="62"/>
        <v>-71.33</v>
      </c>
      <c r="DN128" s="32">
        <f t="shared" ca="1" si="62"/>
        <v>0</v>
      </c>
      <c r="DO128" s="32">
        <f t="shared" ca="1" si="47"/>
        <v>0</v>
      </c>
      <c r="DP128" s="32">
        <f t="shared" ca="1" si="47"/>
        <v>0</v>
      </c>
      <c r="DQ128" s="32">
        <f t="shared" ca="1" si="47"/>
        <v>-542.35</v>
      </c>
      <c r="DR128" s="32">
        <f t="shared" ca="1" si="47"/>
        <v>-828.36</v>
      </c>
      <c r="DS128" s="32">
        <f t="shared" ca="1" si="47"/>
        <v>-1041.54</v>
      </c>
      <c r="DT128" s="32">
        <f t="shared" ca="1" si="47"/>
        <v>-553.69000000000005</v>
      </c>
      <c r="DU128" s="31">
        <f t="shared" ca="1" si="66"/>
        <v>1572.46</v>
      </c>
      <c r="DV128" s="31">
        <f t="shared" ca="1" si="66"/>
        <v>2216.25</v>
      </c>
      <c r="DW128" s="31">
        <f t="shared" ca="1" si="66"/>
        <v>828.75</v>
      </c>
      <c r="DX128" s="31">
        <f t="shared" ca="1" si="63"/>
        <v>-1207.83</v>
      </c>
      <c r="DY128" s="31">
        <f t="shared" ca="1" si="63"/>
        <v>-375.57</v>
      </c>
      <c r="DZ128" s="31">
        <f t="shared" ca="1" si="63"/>
        <v>0</v>
      </c>
      <c r="EA128" s="31">
        <f t="shared" ca="1" si="48"/>
        <v>0</v>
      </c>
      <c r="EB128" s="31">
        <f t="shared" ca="1" si="48"/>
        <v>0</v>
      </c>
      <c r="EC128" s="31">
        <f t="shared" ca="1" si="48"/>
        <v>-2755.11</v>
      </c>
      <c r="ED128" s="31">
        <f t="shared" ca="1" si="48"/>
        <v>-4170.59</v>
      </c>
      <c r="EE128" s="31">
        <f t="shared" ca="1" si="48"/>
        <v>-5195.2700000000004</v>
      </c>
      <c r="EF128" s="31">
        <f t="shared" ca="1" si="48"/>
        <v>-2736.81</v>
      </c>
      <c r="EG128" s="32">
        <f t="shared" ca="1" si="67"/>
        <v>7635.7799999999961</v>
      </c>
      <c r="EH128" s="32">
        <f t="shared" ca="1" si="67"/>
        <v>10835.909999999994</v>
      </c>
      <c r="EI128" s="32">
        <f t="shared" ca="1" si="67"/>
        <v>4077.3999999999978</v>
      </c>
      <c r="EJ128" s="32">
        <f t="shared" ca="1" si="64"/>
        <v>-5984.0800000000008</v>
      </c>
      <c r="EK128" s="32">
        <f t="shared" ca="1" si="64"/>
        <v>-1873.47</v>
      </c>
      <c r="EL128" s="32">
        <f t="shared" ca="1" si="64"/>
        <v>0</v>
      </c>
      <c r="EM128" s="32">
        <f t="shared" ca="1" si="49"/>
        <v>0</v>
      </c>
      <c r="EN128" s="32">
        <f t="shared" ca="1" si="49"/>
        <v>0</v>
      </c>
      <c r="EO128" s="32">
        <f t="shared" ca="1" si="49"/>
        <v>-14144.4</v>
      </c>
      <c r="EP128" s="32">
        <f t="shared" ca="1" si="49"/>
        <v>-21566.079999999998</v>
      </c>
      <c r="EQ128" s="32">
        <f t="shared" ca="1" si="49"/>
        <v>-27067.63</v>
      </c>
      <c r="ER128" s="32">
        <f t="shared" ca="1" si="49"/>
        <v>-14364.309999999998</v>
      </c>
    </row>
    <row r="129" spans="1:148" x14ac:dyDescent="0.25">
      <c r="A129" t="s">
        <v>483</v>
      </c>
      <c r="B129" s="1" t="s">
        <v>98</v>
      </c>
      <c r="C129" t="str">
        <f t="shared" ca="1" si="40"/>
        <v>SPCIMP</v>
      </c>
      <c r="D129" t="str">
        <f t="shared" ca="1" si="41"/>
        <v>Alberta-Saskatchewan Intertie - Import</v>
      </c>
      <c r="E129" s="51">
        <v>20468</v>
      </c>
      <c r="F129" s="51">
        <v>26431</v>
      </c>
      <c r="G129" s="51">
        <v>38291</v>
      </c>
      <c r="H129" s="51">
        <v>29440</v>
      </c>
      <c r="I129" s="51">
        <v>25254</v>
      </c>
      <c r="K129" s="51">
        <v>20058</v>
      </c>
      <c r="L129" s="51">
        <v>22051</v>
      </c>
      <c r="M129" s="51">
        <v>51071</v>
      </c>
      <c r="N129" s="51">
        <v>53641</v>
      </c>
      <c r="O129" s="51">
        <v>41562</v>
      </c>
      <c r="P129" s="51">
        <v>43438</v>
      </c>
      <c r="Q129" s="32">
        <v>2523036.04</v>
      </c>
      <c r="R129" s="32">
        <v>5776218.9699999997</v>
      </c>
      <c r="S129" s="32">
        <v>2114412.09</v>
      </c>
      <c r="T129" s="32">
        <v>2049080.87</v>
      </c>
      <c r="U129" s="32">
        <v>824442.28</v>
      </c>
      <c r="V129" s="32"/>
      <c r="W129" s="32">
        <v>892715.26</v>
      </c>
      <c r="X129" s="32">
        <v>2775617.89</v>
      </c>
      <c r="Y129" s="32">
        <v>4271733</v>
      </c>
      <c r="Z129" s="32">
        <v>5119305.75</v>
      </c>
      <c r="AA129" s="32">
        <v>6921757.9100000001</v>
      </c>
      <c r="AB129" s="32">
        <v>3291810.58</v>
      </c>
      <c r="AC129" s="2">
        <v>3.41</v>
      </c>
      <c r="AD129" s="2">
        <v>3.41</v>
      </c>
      <c r="AE129" s="2">
        <v>3.41</v>
      </c>
      <c r="AF129" s="2">
        <v>3.41</v>
      </c>
      <c r="AG129" s="2">
        <v>3.41</v>
      </c>
      <c r="AI129" s="2">
        <v>5.17</v>
      </c>
      <c r="AJ129" s="2">
        <v>5.17</v>
      </c>
      <c r="AK129" s="2">
        <v>5.17</v>
      </c>
      <c r="AL129" s="2">
        <v>5.17</v>
      </c>
      <c r="AM129" s="2">
        <v>5.17</v>
      </c>
      <c r="AN129" s="2">
        <v>5.17</v>
      </c>
      <c r="AO129" s="33">
        <v>86035.53</v>
      </c>
      <c r="AP129" s="33">
        <v>196969.07</v>
      </c>
      <c r="AQ129" s="33">
        <v>72101.45</v>
      </c>
      <c r="AR129" s="33">
        <v>69873.66</v>
      </c>
      <c r="AS129" s="33">
        <v>28113.48</v>
      </c>
      <c r="AT129" s="33"/>
      <c r="AU129" s="33">
        <v>46153.38</v>
      </c>
      <c r="AV129" s="33">
        <v>143499.44</v>
      </c>
      <c r="AW129" s="33">
        <v>220848.6</v>
      </c>
      <c r="AX129" s="33">
        <v>264668.11</v>
      </c>
      <c r="AY129" s="33">
        <v>357854.88</v>
      </c>
      <c r="AZ129" s="33">
        <v>170186.61</v>
      </c>
      <c r="BA129" s="31">
        <f t="shared" si="53"/>
        <v>-1009.21</v>
      </c>
      <c r="BB129" s="31">
        <f t="shared" si="53"/>
        <v>-2310.4899999999998</v>
      </c>
      <c r="BC129" s="31">
        <f t="shared" si="53"/>
        <v>-845.76</v>
      </c>
      <c r="BD129" s="31">
        <f t="shared" si="51"/>
        <v>11884.67</v>
      </c>
      <c r="BE129" s="31">
        <f t="shared" si="51"/>
        <v>4781.7700000000004</v>
      </c>
      <c r="BF129" s="31">
        <f t="shared" si="51"/>
        <v>0</v>
      </c>
      <c r="BG129" s="31">
        <f t="shared" si="51"/>
        <v>624.9</v>
      </c>
      <c r="BH129" s="31">
        <f t="shared" si="51"/>
        <v>1942.93</v>
      </c>
      <c r="BI129" s="31">
        <f t="shared" si="51"/>
        <v>2990.21</v>
      </c>
      <c r="BJ129" s="31">
        <f t="shared" si="58"/>
        <v>-15357.92</v>
      </c>
      <c r="BK129" s="31">
        <f t="shared" si="58"/>
        <v>-20765.27</v>
      </c>
      <c r="BL129" s="31">
        <f t="shared" si="58"/>
        <v>-9875.43</v>
      </c>
      <c r="BM129" s="6">
        <f t="shared" ca="1" si="68"/>
        <v>6.9900000000000004E-2</v>
      </c>
      <c r="BN129" s="6">
        <f t="shared" ca="1" si="68"/>
        <v>6.9900000000000004E-2</v>
      </c>
      <c r="BO129" s="6">
        <f t="shared" ca="1" si="68"/>
        <v>6.9900000000000004E-2</v>
      </c>
      <c r="BP129" s="6">
        <f t="shared" ca="1" si="68"/>
        <v>6.9900000000000004E-2</v>
      </c>
      <c r="BQ129" s="6">
        <f t="shared" ca="1" si="68"/>
        <v>6.9900000000000004E-2</v>
      </c>
      <c r="BR129" s="6">
        <f t="shared" ca="1" si="68"/>
        <v>6.9900000000000004E-2</v>
      </c>
      <c r="BS129" s="6">
        <f t="shared" ca="1" si="68"/>
        <v>6.9900000000000004E-2</v>
      </c>
      <c r="BT129" s="6">
        <f t="shared" ca="1" si="68"/>
        <v>6.9900000000000004E-2</v>
      </c>
      <c r="BU129" s="6">
        <f t="shared" ca="1" si="68"/>
        <v>6.9900000000000004E-2</v>
      </c>
      <c r="BV129" s="6">
        <f t="shared" ca="1" si="68"/>
        <v>6.9900000000000004E-2</v>
      </c>
      <c r="BW129" s="6">
        <f t="shared" ca="1" si="68"/>
        <v>6.9900000000000004E-2</v>
      </c>
      <c r="BX129" s="6">
        <f t="shared" ca="1" si="68"/>
        <v>6.9900000000000004E-2</v>
      </c>
      <c r="BY129" s="31">
        <f t="shared" ca="1" si="59"/>
        <v>176360.22</v>
      </c>
      <c r="BZ129" s="31">
        <f t="shared" ca="1" si="59"/>
        <v>403757.71</v>
      </c>
      <c r="CA129" s="31">
        <f t="shared" ca="1" si="59"/>
        <v>147797.41</v>
      </c>
      <c r="CB129" s="31">
        <f t="shared" ca="1" si="57"/>
        <v>143230.75</v>
      </c>
      <c r="CC129" s="31">
        <f t="shared" ca="1" si="57"/>
        <v>57628.52</v>
      </c>
      <c r="CD129" s="31">
        <f t="shared" ca="1" si="57"/>
        <v>0</v>
      </c>
      <c r="CE129" s="31">
        <f t="shared" ca="1" si="57"/>
        <v>62400.800000000003</v>
      </c>
      <c r="CF129" s="31">
        <f t="shared" ca="1" si="57"/>
        <v>194015.69</v>
      </c>
      <c r="CG129" s="31">
        <f t="shared" ca="1" si="57"/>
        <v>298594.14</v>
      </c>
      <c r="CH129" s="31">
        <f t="shared" ca="1" si="57"/>
        <v>357839.47</v>
      </c>
      <c r="CI129" s="31">
        <f t="shared" ca="1" si="57"/>
        <v>483830.88</v>
      </c>
      <c r="CJ129" s="31">
        <f t="shared" ca="1" si="57"/>
        <v>230097.56</v>
      </c>
      <c r="CK129" s="32">
        <f t="shared" ca="1" si="54"/>
        <v>4036.86</v>
      </c>
      <c r="CL129" s="32">
        <f t="shared" ca="1" si="54"/>
        <v>9241.9500000000007</v>
      </c>
      <c r="CM129" s="32">
        <f t="shared" ca="1" si="54"/>
        <v>3383.06</v>
      </c>
      <c r="CN129" s="32">
        <f t="shared" ca="1" si="52"/>
        <v>3278.53</v>
      </c>
      <c r="CO129" s="32">
        <f t="shared" ca="1" si="52"/>
        <v>1319.11</v>
      </c>
      <c r="CP129" s="32">
        <f t="shared" ca="1" si="52"/>
        <v>0</v>
      </c>
      <c r="CQ129" s="32">
        <f t="shared" ca="1" si="52"/>
        <v>1428.34</v>
      </c>
      <c r="CR129" s="32">
        <f t="shared" ca="1" si="52"/>
        <v>4440.99</v>
      </c>
      <c r="CS129" s="32">
        <f t="shared" ca="1" si="52"/>
        <v>6834.77</v>
      </c>
      <c r="CT129" s="32">
        <f t="shared" ca="1" si="60"/>
        <v>8190.89</v>
      </c>
      <c r="CU129" s="32">
        <f t="shared" ca="1" si="60"/>
        <v>11074.81</v>
      </c>
      <c r="CV129" s="32">
        <f t="shared" ca="1" si="60"/>
        <v>5266.9</v>
      </c>
      <c r="CW129" s="31">
        <f t="shared" ca="1" si="50"/>
        <v>95370.76</v>
      </c>
      <c r="CX129" s="31">
        <f t="shared" ca="1" si="50"/>
        <v>218341.08000000002</v>
      </c>
      <c r="CY129" s="31">
        <f t="shared" ca="1" si="50"/>
        <v>79924.78</v>
      </c>
      <c r="CZ129" s="31">
        <f t="shared" ca="1" si="50"/>
        <v>64750.95</v>
      </c>
      <c r="DA129" s="31">
        <f t="shared" ca="1" si="50"/>
        <v>26052.379999999997</v>
      </c>
      <c r="DB129" s="31">
        <f t="shared" ca="1" si="50"/>
        <v>0</v>
      </c>
      <c r="DC129" s="31">
        <f t="shared" ca="1" si="50"/>
        <v>17050.86</v>
      </c>
      <c r="DD129" s="31">
        <f t="shared" ca="1" si="50"/>
        <v>53014.30999999999</v>
      </c>
      <c r="DE129" s="31">
        <f t="shared" ca="1" si="50"/>
        <v>81590.10000000002</v>
      </c>
      <c r="DF129" s="31">
        <f t="shared" ca="1" si="61"/>
        <v>116720.17</v>
      </c>
      <c r="DG129" s="31">
        <f t="shared" ca="1" si="61"/>
        <v>157816.07999999999</v>
      </c>
      <c r="DH129" s="31">
        <f t="shared" ca="1" si="61"/>
        <v>75053.279999999999</v>
      </c>
      <c r="DI129" s="32">
        <f t="shared" ca="1" si="65"/>
        <v>4768.54</v>
      </c>
      <c r="DJ129" s="32">
        <f t="shared" ca="1" si="65"/>
        <v>10917.05</v>
      </c>
      <c r="DK129" s="32">
        <f t="shared" ca="1" si="65"/>
        <v>3996.24</v>
      </c>
      <c r="DL129" s="32">
        <f t="shared" ca="1" si="62"/>
        <v>3237.55</v>
      </c>
      <c r="DM129" s="32">
        <f t="shared" ca="1" si="62"/>
        <v>1302.6199999999999</v>
      </c>
      <c r="DN129" s="32">
        <f t="shared" ca="1" si="62"/>
        <v>0</v>
      </c>
      <c r="DO129" s="32">
        <f t="shared" ca="1" si="47"/>
        <v>852.54</v>
      </c>
      <c r="DP129" s="32">
        <f t="shared" ca="1" si="47"/>
        <v>2650.72</v>
      </c>
      <c r="DQ129" s="32">
        <f t="shared" ca="1" si="47"/>
        <v>4079.51</v>
      </c>
      <c r="DR129" s="32">
        <f t="shared" ca="1" si="47"/>
        <v>5836.01</v>
      </c>
      <c r="DS129" s="32">
        <f t="shared" ca="1" si="47"/>
        <v>7890.8</v>
      </c>
      <c r="DT129" s="32">
        <f t="shared" ca="1" si="47"/>
        <v>3752.66</v>
      </c>
      <c r="DU129" s="31">
        <f t="shared" ca="1" si="66"/>
        <v>25970.14</v>
      </c>
      <c r="DV129" s="31">
        <f t="shared" ca="1" si="66"/>
        <v>58945.88</v>
      </c>
      <c r="DW129" s="31">
        <f t="shared" ca="1" si="66"/>
        <v>21408.81</v>
      </c>
      <c r="DX129" s="31">
        <f t="shared" ca="1" si="63"/>
        <v>17193.080000000002</v>
      </c>
      <c r="DY129" s="31">
        <f t="shared" ca="1" si="63"/>
        <v>6858.71</v>
      </c>
      <c r="DZ129" s="31">
        <f t="shared" ca="1" si="63"/>
        <v>0</v>
      </c>
      <c r="EA129" s="31">
        <f t="shared" ca="1" si="48"/>
        <v>4410.55</v>
      </c>
      <c r="EB129" s="31">
        <f t="shared" ca="1" si="48"/>
        <v>13589.4</v>
      </c>
      <c r="EC129" s="31">
        <f t="shared" ca="1" si="48"/>
        <v>20723.8</v>
      </c>
      <c r="ED129" s="31">
        <f t="shared" ca="1" si="48"/>
        <v>29382.98</v>
      </c>
      <c r="EE129" s="31">
        <f t="shared" ca="1" si="48"/>
        <v>39359.81</v>
      </c>
      <c r="EF129" s="31">
        <f t="shared" ca="1" si="48"/>
        <v>18548.88</v>
      </c>
      <c r="EG129" s="32">
        <f t="shared" ca="1" si="67"/>
        <v>126109.43999999999</v>
      </c>
      <c r="EH129" s="32">
        <f t="shared" ca="1" si="67"/>
        <v>288204.01</v>
      </c>
      <c r="EI129" s="32">
        <f t="shared" ca="1" si="67"/>
        <v>105329.83</v>
      </c>
      <c r="EJ129" s="32">
        <f t="shared" ca="1" si="64"/>
        <v>85181.58</v>
      </c>
      <c r="EK129" s="32">
        <f t="shared" ca="1" si="64"/>
        <v>34213.71</v>
      </c>
      <c r="EL129" s="32">
        <f t="shared" ca="1" si="64"/>
        <v>0</v>
      </c>
      <c r="EM129" s="32">
        <f t="shared" ca="1" si="49"/>
        <v>22313.95</v>
      </c>
      <c r="EN129" s="32">
        <f t="shared" ca="1" si="49"/>
        <v>69254.429999999993</v>
      </c>
      <c r="EO129" s="32">
        <f t="shared" ca="1" si="49"/>
        <v>106393.41000000002</v>
      </c>
      <c r="EP129" s="32">
        <f t="shared" ca="1" si="49"/>
        <v>151939.16</v>
      </c>
      <c r="EQ129" s="32">
        <f t="shared" ca="1" si="49"/>
        <v>205066.68999999997</v>
      </c>
      <c r="ER129" s="32">
        <f t="shared" ca="1" si="49"/>
        <v>97354.82</v>
      </c>
    </row>
    <row r="130" spans="1:148" x14ac:dyDescent="0.25">
      <c r="A130" t="s">
        <v>483</v>
      </c>
      <c r="B130" s="1" t="s">
        <v>100</v>
      </c>
      <c r="C130" t="str">
        <f t="shared" ca="1" si="40"/>
        <v>SPCEXP</v>
      </c>
      <c r="D130" t="str">
        <f t="shared" ca="1" si="41"/>
        <v>Alberta-Saskatchewan Intertie - Export</v>
      </c>
      <c r="F130" s="51">
        <v>168.75</v>
      </c>
      <c r="G130" s="51">
        <v>651</v>
      </c>
      <c r="H130" s="51">
        <v>504.75</v>
      </c>
      <c r="I130" s="51">
        <v>3088.5</v>
      </c>
      <c r="J130" s="51">
        <v>37675.75</v>
      </c>
      <c r="K130" s="51">
        <v>881.25</v>
      </c>
      <c r="L130" s="51">
        <v>525</v>
      </c>
      <c r="M130" s="51">
        <v>150</v>
      </c>
      <c r="O130" s="51">
        <v>1350</v>
      </c>
      <c r="Q130" s="32"/>
      <c r="R130" s="32">
        <v>4127.0600000000004</v>
      </c>
      <c r="S130" s="32">
        <v>50825.02</v>
      </c>
      <c r="T130" s="32">
        <v>8776.82</v>
      </c>
      <c r="U130" s="32">
        <v>114902.2</v>
      </c>
      <c r="V130" s="32">
        <v>2667109.25</v>
      </c>
      <c r="W130" s="32">
        <v>46285.5</v>
      </c>
      <c r="X130" s="32">
        <v>34073.69</v>
      </c>
      <c r="Y130" s="32">
        <v>104678.25</v>
      </c>
      <c r="Z130" s="32"/>
      <c r="AA130" s="32">
        <v>221761.5</v>
      </c>
      <c r="AB130" s="32"/>
      <c r="AD130" s="2">
        <v>2.2999999999999998</v>
      </c>
      <c r="AE130" s="2">
        <v>2.2999999999999998</v>
      </c>
      <c r="AF130" s="2">
        <v>2.2999999999999998</v>
      </c>
      <c r="AG130" s="2">
        <v>2.2999999999999998</v>
      </c>
      <c r="AH130" s="2">
        <v>2.2999999999999998</v>
      </c>
      <c r="AI130" s="2">
        <v>2.2999999999999998</v>
      </c>
      <c r="AJ130" s="2">
        <v>2.2999999999999998</v>
      </c>
      <c r="AK130" s="2">
        <v>2.2999999999999998</v>
      </c>
      <c r="AM130" s="2">
        <v>2.2999999999999998</v>
      </c>
      <c r="AO130" s="33"/>
      <c r="AP130" s="33">
        <v>94.92</v>
      </c>
      <c r="AQ130" s="33">
        <v>1168.98</v>
      </c>
      <c r="AR130" s="33">
        <v>201.87</v>
      </c>
      <c r="AS130" s="33">
        <v>2642.75</v>
      </c>
      <c r="AT130" s="33">
        <v>61343.51</v>
      </c>
      <c r="AU130" s="33">
        <v>1064.57</v>
      </c>
      <c r="AV130" s="33">
        <v>783.69</v>
      </c>
      <c r="AW130" s="33">
        <v>2407.6</v>
      </c>
      <c r="AX130" s="33"/>
      <c r="AY130" s="33">
        <v>5100.51</v>
      </c>
      <c r="AZ130" s="33"/>
      <c r="BA130" s="31">
        <f t="shared" si="53"/>
        <v>0</v>
      </c>
      <c r="BB130" s="31">
        <f t="shared" si="53"/>
        <v>-1.65</v>
      </c>
      <c r="BC130" s="31">
        <f t="shared" si="53"/>
        <v>-20.329999999999998</v>
      </c>
      <c r="BD130" s="31">
        <f t="shared" si="51"/>
        <v>50.91</v>
      </c>
      <c r="BE130" s="31">
        <f t="shared" si="51"/>
        <v>666.43</v>
      </c>
      <c r="BF130" s="31">
        <f t="shared" si="51"/>
        <v>15469.23</v>
      </c>
      <c r="BG130" s="31">
        <f t="shared" si="51"/>
        <v>32.4</v>
      </c>
      <c r="BH130" s="31">
        <f t="shared" si="51"/>
        <v>23.85</v>
      </c>
      <c r="BI130" s="31">
        <f t="shared" si="51"/>
        <v>73.27</v>
      </c>
      <c r="BJ130" s="31">
        <f t="shared" si="58"/>
        <v>0</v>
      </c>
      <c r="BK130" s="31">
        <f t="shared" si="58"/>
        <v>-665.28</v>
      </c>
      <c r="BL130" s="31">
        <f t="shared" si="58"/>
        <v>0</v>
      </c>
      <c r="BM130" s="6">
        <f t="shared" ca="1" si="68"/>
        <v>2.29E-2</v>
      </c>
      <c r="BN130" s="6">
        <f t="shared" ca="1" si="68"/>
        <v>2.29E-2</v>
      </c>
      <c r="BO130" s="6">
        <f t="shared" ca="1" si="68"/>
        <v>2.29E-2</v>
      </c>
      <c r="BP130" s="6">
        <f t="shared" ca="1" si="68"/>
        <v>2.29E-2</v>
      </c>
      <c r="BQ130" s="6">
        <f t="shared" ca="1" si="68"/>
        <v>2.29E-2</v>
      </c>
      <c r="BR130" s="6">
        <f t="shared" ca="1" si="68"/>
        <v>2.29E-2</v>
      </c>
      <c r="BS130" s="6">
        <f t="shared" ca="1" si="68"/>
        <v>2.29E-2</v>
      </c>
      <c r="BT130" s="6">
        <f t="shared" ca="1" si="68"/>
        <v>2.29E-2</v>
      </c>
      <c r="BU130" s="6">
        <f t="shared" ca="1" si="68"/>
        <v>2.29E-2</v>
      </c>
      <c r="BV130" s="6">
        <f t="shared" ca="1" si="68"/>
        <v>2.29E-2</v>
      </c>
      <c r="BW130" s="6">
        <f t="shared" ca="1" si="68"/>
        <v>2.29E-2</v>
      </c>
      <c r="BX130" s="6">
        <f t="shared" ca="1" si="68"/>
        <v>2.29E-2</v>
      </c>
      <c r="BY130" s="31">
        <f t="shared" ca="1" si="59"/>
        <v>0</v>
      </c>
      <c r="BZ130" s="31">
        <f t="shared" ca="1" si="59"/>
        <v>94.51</v>
      </c>
      <c r="CA130" s="31">
        <f t="shared" ca="1" si="59"/>
        <v>1163.8900000000001</v>
      </c>
      <c r="CB130" s="31">
        <f t="shared" ca="1" si="57"/>
        <v>200.99</v>
      </c>
      <c r="CC130" s="31">
        <f t="shared" ca="1" si="57"/>
        <v>2631.26</v>
      </c>
      <c r="CD130" s="31">
        <f t="shared" ca="1" si="57"/>
        <v>61076.800000000003</v>
      </c>
      <c r="CE130" s="31">
        <f t="shared" ca="1" si="57"/>
        <v>1059.94</v>
      </c>
      <c r="CF130" s="31">
        <f t="shared" ca="1" si="57"/>
        <v>780.29</v>
      </c>
      <c r="CG130" s="31">
        <f t="shared" ca="1" si="57"/>
        <v>2397.13</v>
      </c>
      <c r="CH130" s="31">
        <f t="shared" ca="1" si="57"/>
        <v>0</v>
      </c>
      <c r="CI130" s="31">
        <f t="shared" ca="1" si="57"/>
        <v>5078.34</v>
      </c>
      <c r="CJ130" s="31">
        <f t="shared" ca="1" si="57"/>
        <v>0</v>
      </c>
      <c r="CK130" s="32">
        <f t="shared" ca="1" si="54"/>
        <v>0</v>
      </c>
      <c r="CL130" s="32">
        <f t="shared" ca="1" si="54"/>
        <v>6.6</v>
      </c>
      <c r="CM130" s="32">
        <f t="shared" ca="1" si="54"/>
        <v>81.319999999999993</v>
      </c>
      <c r="CN130" s="32">
        <f t="shared" ca="1" si="52"/>
        <v>14.04</v>
      </c>
      <c r="CO130" s="32">
        <f t="shared" ca="1" si="52"/>
        <v>183.84</v>
      </c>
      <c r="CP130" s="32">
        <f t="shared" ca="1" si="52"/>
        <v>4267.37</v>
      </c>
      <c r="CQ130" s="32">
        <f t="shared" ca="1" si="52"/>
        <v>74.06</v>
      </c>
      <c r="CR130" s="32">
        <f t="shared" ca="1" si="52"/>
        <v>54.52</v>
      </c>
      <c r="CS130" s="32">
        <f t="shared" ca="1" si="52"/>
        <v>167.49</v>
      </c>
      <c r="CT130" s="32">
        <f t="shared" ca="1" si="60"/>
        <v>0</v>
      </c>
      <c r="CU130" s="32">
        <f t="shared" ca="1" si="60"/>
        <v>354.82</v>
      </c>
      <c r="CV130" s="32">
        <f t="shared" ca="1" si="60"/>
        <v>0</v>
      </c>
      <c r="CW130" s="31">
        <f t="shared" ca="1" si="50"/>
        <v>0</v>
      </c>
      <c r="CX130" s="31">
        <f t="shared" ca="1" si="50"/>
        <v>7.8399999999999981</v>
      </c>
      <c r="CY130" s="31">
        <f t="shared" ca="1" si="50"/>
        <v>96.560000000000016</v>
      </c>
      <c r="CZ130" s="31">
        <f t="shared" ca="1" si="50"/>
        <v>-37.75</v>
      </c>
      <c r="DA130" s="31">
        <f t="shared" ca="1" si="50"/>
        <v>-494.07999999999959</v>
      </c>
      <c r="DB130" s="31">
        <f t="shared" ca="1" si="50"/>
        <v>-11468.569999999996</v>
      </c>
      <c r="DC130" s="31">
        <f t="shared" ca="1" si="50"/>
        <v>37.030000000000065</v>
      </c>
      <c r="DD130" s="31">
        <f t="shared" ca="1" si="50"/>
        <v>27.269999999999889</v>
      </c>
      <c r="DE130" s="31">
        <f t="shared" ca="1" si="50"/>
        <v>83.749999999999986</v>
      </c>
      <c r="DF130" s="31">
        <f t="shared" ca="1" si="61"/>
        <v>0</v>
      </c>
      <c r="DG130" s="31">
        <f t="shared" ca="1" si="61"/>
        <v>997.92999999999961</v>
      </c>
      <c r="DH130" s="31">
        <f t="shared" ca="1" si="61"/>
        <v>0</v>
      </c>
      <c r="DI130" s="32">
        <f t="shared" ca="1" si="65"/>
        <v>0</v>
      </c>
      <c r="DJ130" s="32">
        <f t="shared" ca="1" si="65"/>
        <v>0.39</v>
      </c>
      <c r="DK130" s="32">
        <f t="shared" ca="1" si="65"/>
        <v>4.83</v>
      </c>
      <c r="DL130" s="32">
        <f t="shared" ca="1" si="62"/>
        <v>-1.89</v>
      </c>
      <c r="DM130" s="32">
        <f t="shared" ca="1" si="62"/>
        <v>-24.7</v>
      </c>
      <c r="DN130" s="32">
        <f t="shared" ca="1" si="62"/>
        <v>-573.42999999999995</v>
      </c>
      <c r="DO130" s="32">
        <f t="shared" ca="1" si="47"/>
        <v>1.85</v>
      </c>
      <c r="DP130" s="32">
        <f t="shared" ca="1" si="47"/>
        <v>1.36</v>
      </c>
      <c r="DQ130" s="32">
        <f t="shared" ca="1" si="47"/>
        <v>4.1900000000000004</v>
      </c>
      <c r="DR130" s="32">
        <f t="shared" ca="1" si="47"/>
        <v>0</v>
      </c>
      <c r="DS130" s="32">
        <f t="shared" ca="1" si="47"/>
        <v>49.9</v>
      </c>
      <c r="DT130" s="32">
        <f t="shared" ca="1" si="47"/>
        <v>0</v>
      </c>
      <c r="DU130" s="31">
        <f t="shared" ca="1" si="66"/>
        <v>0</v>
      </c>
      <c r="DV130" s="31">
        <f t="shared" ca="1" si="66"/>
        <v>2.12</v>
      </c>
      <c r="DW130" s="31">
        <f t="shared" ca="1" si="66"/>
        <v>25.86</v>
      </c>
      <c r="DX130" s="31">
        <f t="shared" ca="1" si="63"/>
        <v>-10.02</v>
      </c>
      <c r="DY130" s="31">
        <f t="shared" ca="1" si="63"/>
        <v>-130.07</v>
      </c>
      <c r="DZ130" s="31">
        <f t="shared" ca="1" si="63"/>
        <v>-2992.5</v>
      </c>
      <c r="EA130" s="31">
        <f t="shared" ca="1" si="48"/>
        <v>9.58</v>
      </c>
      <c r="EB130" s="31">
        <f t="shared" ca="1" si="48"/>
        <v>6.99</v>
      </c>
      <c r="EC130" s="31">
        <f t="shared" ca="1" si="48"/>
        <v>21.27</v>
      </c>
      <c r="ED130" s="31">
        <f t="shared" ca="1" si="48"/>
        <v>0</v>
      </c>
      <c r="EE130" s="31">
        <f t="shared" ca="1" si="48"/>
        <v>248.89</v>
      </c>
      <c r="EF130" s="31">
        <f t="shared" ca="1" si="48"/>
        <v>0</v>
      </c>
      <c r="EG130" s="32">
        <f t="shared" ca="1" si="67"/>
        <v>0</v>
      </c>
      <c r="EH130" s="32">
        <f t="shared" ca="1" si="67"/>
        <v>10.349999999999998</v>
      </c>
      <c r="EI130" s="32">
        <f t="shared" ca="1" si="67"/>
        <v>127.25000000000001</v>
      </c>
      <c r="EJ130" s="32">
        <f t="shared" ca="1" si="64"/>
        <v>-49.66</v>
      </c>
      <c r="EK130" s="32">
        <f t="shared" ca="1" si="64"/>
        <v>-648.84999999999968</v>
      </c>
      <c r="EL130" s="32">
        <f t="shared" ca="1" si="64"/>
        <v>-15034.499999999996</v>
      </c>
      <c r="EM130" s="32">
        <f t="shared" ca="1" si="49"/>
        <v>48.460000000000065</v>
      </c>
      <c r="EN130" s="32">
        <f t="shared" ca="1" si="49"/>
        <v>35.619999999999891</v>
      </c>
      <c r="EO130" s="32">
        <f t="shared" ca="1" si="49"/>
        <v>109.20999999999998</v>
      </c>
      <c r="EP130" s="32">
        <f t="shared" ca="1" si="49"/>
        <v>0</v>
      </c>
      <c r="EQ130" s="32">
        <f t="shared" ca="1" si="49"/>
        <v>1296.7199999999998</v>
      </c>
      <c r="ER130" s="32">
        <f t="shared" ca="1" si="49"/>
        <v>0</v>
      </c>
    </row>
    <row r="131" spans="1:148" x14ac:dyDescent="0.25">
      <c r="A131" t="s">
        <v>550</v>
      </c>
      <c r="B131" s="1" t="s">
        <v>304</v>
      </c>
      <c r="C131" t="str">
        <f t="shared" ca="1" si="40"/>
        <v>ST1</v>
      </c>
      <c r="D131" t="str">
        <f t="shared" ca="1" si="41"/>
        <v>Sturgeon #1</v>
      </c>
      <c r="E131" s="51">
        <v>0</v>
      </c>
      <c r="F131" s="51">
        <v>0</v>
      </c>
      <c r="G131" s="51">
        <v>0</v>
      </c>
      <c r="H131" s="51">
        <v>0</v>
      </c>
      <c r="I131" s="51">
        <v>0</v>
      </c>
      <c r="J131" s="51">
        <v>0</v>
      </c>
      <c r="K131" s="51">
        <v>0</v>
      </c>
      <c r="L131" s="51">
        <v>0</v>
      </c>
      <c r="M131" s="51">
        <v>0</v>
      </c>
      <c r="N131" s="51">
        <v>0</v>
      </c>
      <c r="O131" s="51">
        <v>0</v>
      </c>
      <c r="P131" s="51">
        <v>0</v>
      </c>
      <c r="Q131" s="32">
        <v>0</v>
      </c>
      <c r="R131" s="32">
        <v>0</v>
      </c>
      <c r="S131" s="32">
        <v>0</v>
      </c>
      <c r="T131" s="32">
        <v>0</v>
      </c>
      <c r="U131" s="32">
        <v>0</v>
      </c>
      <c r="V131" s="32">
        <v>0</v>
      </c>
      <c r="W131" s="32">
        <v>0</v>
      </c>
      <c r="X131" s="32">
        <v>0</v>
      </c>
      <c r="Y131" s="32">
        <v>0</v>
      </c>
      <c r="Z131" s="32">
        <v>0</v>
      </c>
      <c r="AA131" s="32">
        <v>0</v>
      </c>
      <c r="AB131" s="32">
        <v>0</v>
      </c>
      <c r="AC131" s="2">
        <v>-0.26</v>
      </c>
      <c r="AD131" s="2">
        <v>-0.26</v>
      </c>
      <c r="AE131" s="2">
        <v>-0.26</v>
      </c>
      <c r="AF131" s="2">
        <v>-0.26</v>
      </c>
      <c r="AG131" s="2">
        <v>-0.26</v>
      </c>
      <c r="AH131" s="2">
        <v>-0.26</v>
      </c>
      <c r="AI131" s="2">
        <v>0.27</v>
      </c>
      <c r="AJ131" s="2">
        <v>0.27</v>
      </c>
      <c r="AK131" s="2">
        <v>0.27</v>
      </c>
      <c r="AL131" s="2">
        <v>0.27</v>
      </c>
      <c r="AM131" s="2">
        <v>0.27</v>
      </c>
      <c r="AN131" s="2">
        <v>0.27</v>
      </c>
      <c r="AO131" s="33">
        <v>0</v>
      </c>
      <c r="AP131" s="33">
        <v>0</v>
      </c>
      <c r="AQ131" s="33">
        <v>0</v>
      </c>
      <c r="AR131" s="33">
        <v>0</v>
      </c>
      <c r="AS131" s="33">
        <v>0</v>
      </c>
      <c r="AT131" s="33">
        <v>0</v>
      </c>
      <c r="AU131" s="33">
        <v>0</v>
      </c>
      <c r="AV131" s="33">
        <v>0</v>
      </c>
      <c r="AW131" s="33">
        <v>0</v>
      </c>
      <c r="AX131" s="33">
        <v>0</v>
      </c>
      <c r="AY131" s="33">
        <v>0</v>
      </c>
      <c r="AZ131" s="33">
        <v>0</v>
      </c>
      <c r="BA131" s="31">
        <f t="shared" si="53"/>
        <v>0</v>
      </c>
      <c r="BB131" s="31">
        <f t="shared" si="53"/>
        <v>0</v>
      </c>
      <c r="BC131" s="31">
        <f t="shared" si="53"/>
        <v>0</v>
      </c>
      <c r="BD131" s="31">
        <f t="shared" si="51"/>
        <v>0</v>
      </c>
      <c r="BE131" s="31">
        <f t="shared" si="51"/>
        <v>0</v>
      </c>
      <c r="BF131" s="31">
        <f t="shared" si="51"/>
        <v>0</v>
      </c>
      <c r="BG131" s="31">
        <f t="shared" si="51"/>
        <v>0</v>
      </c>
      <c r="BH131" s="31">
        <f t="shared" si="51"/>
        <v>0</v>
      </c>
      <c r="BI131" s="31">
        <f t="shared" si="51"/>
        <v>0</v>
      </c>
      <c r="BJ131" s="31">
        <f t="shared" si="58"/>
        <v>0</v>
      </c>
      <c r="BK131" s="31">
        <f t="shared" si="58"/>
        <v>0</v>
      </c>
      <c r="BL131" s="31">
        <f t="shared" si="58"/>
        <v>0</v>
      </c>
      <c r="BM131" s="6">
        <f t="shared" ca="1" si="68"/>
        <v>4.9500000000000002E-2</v>
      </c>
      <c r="BN131" s="6">
        <f t="shared" ca="1" si="68"/>
        <v>4.9500000000000002E-2</v>
      </c>
      <c r="BO131" s="6">
        <f t="shared" ca="1" si="68"/>
        <v>4.9500000000000002E-2</v>
      </c>
      <c r="BP131" s="6">
        <f t="shared" ca="1" si="68"/>
        <v>4.9500000000000002E-2</v>
      </c>
      <c r="BQ131" s="6">
        <f t="shared" ca="1" si="68"/>
        <v>4.9500000000000002E-2</v>
      </c>
      <c r="BR131" s="6">
        <f t="shared" ca="1" si="68"/>
        <v>4.9500000000000002E-2</v>
      </c>
      <c r="BS131" s="6">
        <f t="shared" ca="1" si="68"/>
        <v>4.9500000000000002E-2</v>
      </c>
      <c r="BT131" s="6">
        <f t="shared" ca="1" si="68"/>
        <v>4.9500000000000002E-2</v>
      </c>
      <c r="BU131" s="6">
        <f t="shared" ca="1" si="68"/>
        <v>4.9500000000000002E-2</v>
      </c>
      <c r="BV131" s="6">
        <f t="shared" ca="1" si="68"/>
        <v>4.9500000000000002E-2</v>
      </c>
      <c r="BW131" s="6">
        <f t="shared" ca="1" si="68"/>
        <v>4.9500000000000002E-2</v>
      </c>
      <c r="BX131" s="6">
        <f t="shared" ca="1" si="68"/>
        <v>4.9500000000000002E-2</v>
      </c>
      <c r="BY131" s="31">
        <f t="shared" ca="1" si="59"/>
        <v>0</v>
      </c>
      <c r="BZ131" s="31">
        <f t="shared" ca="1" si="59"/>
        <v>0</v>
      </c>
      <c r="CA131" s="31">
        <f t="shared" ca="1" si="59"/>
        <v>0</v>
      </c>
      <c r="CB131" s="31">
        <f t="shared" ca="1" si="57"/>
        <v>0</v>
      </c>
      <c r="CC131" s="31">
        <f t="shared" ca="1" si="57"/>
        <v>0</v>
      </c>
      <c r="CD131" s="31">
        <f t="shared" ca="1" si="57"/>
        <v>0</v>
      </c>
      <c r="CE131" s="31">
        <f t="shared" ca="1" si="57"/>
        <v>0</v>
      </c>
      <c r="CF131" s="31">
        <f t="shared" ca="1" si="57"/>
        <v>0</v>
      </c>
      <c r="CG131" s="31">
        <f t="shared" ca="1" si="57"/>
        <v>0</v>
      </c>
      <c r="CH131" s="31">
        <f t="shared" ca="1" si="57"/>
        <v>0</v>
      </c>
      <c r="CI131" s="31">
        <f t="shared" ca="1" si="57"/>
        <v>0</v>
      </c>
      <c r="CJ131" s="31">
        <f t="shared" ca="1" si="57"/>
        <v>0</v>
      </c>
      <c r="CK131" s="32">
        <f t="shared" ca="1" si="54"/>
        <v>0</v>
      </c>
      <c r="CL131" s="32">
        <f t="shared" ca="1" si="54"/>
        <v>0</v>
      </c>
      <c r="CM131" s="32">
        <f t="shared" ca="1" si="54"/>
        <v>0</v>
      </c>
      <c r="CN131" s="32">
        <f t="shared" ca="1" si="52"/>
        <v>0</v>
      </c>
      <c r="CO131" s="32">
        <f t="shared" ca="1" si="52"/>
        <v>0</v>
      </c>
      <c r="CP131" s="32">
        <f t="shared" ca="1" si="52"/>
        <v>0</v>
      </c>
      <c r="CQ131" s="32">
        <f t="shared" ca="1" si="52"/>
        <v>0</v>
      </c>
      <c r="CR131" s="32">
        <f t="shared" ca="1" si="52"/>
        <v>0</v>
      </c>
      <c r="CS131" s="32">
        <f t="shared" ca="1" si="52"/>
        <v>0</v>
      </c>
      <c r="CT131" s="32">
        <f t="shared" ca="1" si="60"/>
        <v>0</v>
      </c>
      <c r="CU131" s="32">
        <f t="shared" ca="1" si="60"/>
        <v>0</v>
      </c>
      <c r="CV131" s="32">
        <f t="shared" ca="1" si="60"/>
        <v>0</v>
      </c>
      <c r="CW131" s="31">
        <f t="shared" ref="CW131:DE145" ca="1" si="69">BY131+CK131-AO131-BA131</f>
        <v>0</v>
      </c>
      <c r="CX131" s="31">
        <f t="shared" ca="1" si="69"/>
        <v>0</v>
      </c>
      <c r="CY131" s="31">
        <f t="shared" ca="1" si="69"/>
        <v>0</v>
      </c>
      <c r="CZ131" s="31">
        <f t="shared" ca="1" si="69"/>
        <v>0</v>
      </c>
      <c r="DA131" s="31">
        <f t="shared" ca="1" si="69"/>
        <v>0</v>
      </c>
      <c r="DB131" s="31">
        <f t="shared" ca="1" si="69"/>
        <v>0</v>
      </c>
      <c r="DC131" s="31">
        <f t="shared" ca="1" si="69"/>
        <v>0</v>
      </c>
      <c r="DD131" s="31">
        <f t="shared" ca="1" si="69"/>
        <v>0</v>
      </c>
      <c r="DE131" s="31">
        <f t="shared" ca="1" si="69"/>
        <v>0</v>
      </c>
      <c r="DF131" s="31">
        <f t="shared" ca="1" si="61"/>
        <v>0</v>
      </c>
      <c r="DG131" s="31">
        <f t="shared" ca="1" si="61"/>
        <v>0</v>
      </c>
      <c r="DH131" s="31">
        <f t="shared" ca="1" si="61"/>
        <v>0</v>
      </c>
      <c r="DI131" s="32">
        <f t="shared" ca="1" si="65"/>
        <v>0</v>
      </c>
      <c r="DJ131" s="32">
        <f t="shared" ca="1" si="65"/>
        <v>0</v>
      </c>
      <c r="DK131" s="32">
        <f t="shared" ca="1" si="65"/>
        <v>0</v>
      </c>
      <c r="DL131" s="32">
        <f t="shared" ca="1" si="62"/>
        <v>0</v>
      </c>
      <c r="DM131" s="32">
        <f t="shared" ca="1" si="62"/>
        <v>0</v>
      </c>
      <c r="DN131" s="32">
        <f t="shared" ca="1" si="62"/>
        <v>0</v>
      </c>
      <c r="DO131" s="32">
        <f t="shared" ca="1" si="47"/>
        <v>0</v>
      </c>
      <c r="DP131" s="32">
        <f t="shared" ca="1" si="47"/>
        <v>0</v>
      </c>
      <c r="DQ131" s="32">
        <f t="shared" ca="1" si="47"/>
        <v>0</v>
      </c>
      <c r="DR131" s="32">
        <f t="shared" ca="1" si="47"/>
        <v>0</v>
      </c>
      <c r="DS131" s="32">
        <f t="shared" ca="1" si="47"/>
        <v>0</v>
      </c>
      <c r="DT131" s="32">
        <f t="shared" ca="1" si="47"/>
        <v>0</v>
      </c>
      <c r="DU131" s="31">
        <f t="shared" ca="1" si="66"/>
        <v>0</v>
      </c>
      <c r="DV131" s="31">
        <f t="shared" ca="1" si="66"/>
        <v>0</v>
      </c>
      <c r="DW131" s="31">
        <f t="shared" ca="1" si="66"/>
        <v>0</v>
      </c>
      <c r="DX131" s="31">
        <f t="shared" ca="1" si="63"/>
        <v>0</v>
      </c>
      <c r="DY131" s="31">
        <f t="shared" ca="1" si="63"/>
        <v>0</v>
      </c>
      <c r="DZ131" s="31">
        <f t="shared" ca="1" si="63"/>
        <v>0</v>
      </c>
      <c r="EA131" s="31">
        <f t="shared" ca="1" si="48"/>
        <v>0</v>
      </c>
      <c r="EB131" s="31">
        <f t="shared" ca="1" si="48"/>
        <v>0</v>
      </c>
      <c r="EC131" s="31">
        <f t="shared" ca="1" si="48"/>
        <v>0</v>
      </c>
      <c r="ED131" s="31">
        <f t="shared" ca="1" si="48"/>
        <v>0</v>
      </c>
      <c r="EE131" s="31">
        <f t="shared" ca="1" si="48"/>
        <v>0</v>
      </c>
      <c r="EF131" s="31">
        <f t="shared" ca="1" si="48"/>
        <v>0</v>
      </c>
      <c r="EG131" s="32">
        <f t="shared" ca="1" si="67"/>
        <v>0</v>
      </c>
      <c r="EH131" s="32">
        <f t="shared" ca="1" si="67"/>
        <v>0</v>
      </c>
      <c r="EI131" s="32">
        <f t="shared" ca="1" si="67"/>
        <v>0</v>
      </c>
      <c r="EJ131" s="32">
        <f t="shared" ca="1" si="64"/>
        <v>0</v>
      </c>
      <c r="EK131" s="32">
        <f t="shared" ca="1" si="64"/>
        <v>0</v>
      </c>
      <c r="EL131" s="32">
        <f t="shared" ca="1" si="64"/>
        <v>0</v>
      </c>
      <c r="EM131" s="32">
        <f t="shared" ca="1" si="49"/>
        <v>0</v>
      </c>
      <c r="EN131" s="32">
        <f t="shared" ca="1" si="49"/>
        <v>0</v>
      </c>
      <c r="EO131" s="32">
        <f t="shared" ca="1" si="49"/>
        <v>0</v>
      </c>
      <c r="EP131" s="32">
        <f t="shared" ca="1" si="49"/>
        <v>0</v>
      </c>
      <c r="EQ131" s="32">
        <f t="shared" ca="1" si="49"/>
        <v>0</v>
      </c>
      <c r="ER131" s="32">
        <f t="shared" ca="1" si="49"/>
        <v>0</v>
      </c>
    </row>
    <row r="132" spans="1:148" x14ac:dyDescent="0.25">
      <c r="A132" t="s">
        <v>550</v>
      </c>
      <c r="B132" s="1" t="s">
        <v>305</v>
      </c>
      <c r="C132" t="str">
        <f t="shared" ca="1" si="40"/>
        <v>ST2</v>
      </c>
      <c r="D132" t="str">
        <f t="shared" ca="1" si="41"/>
        <v>Sturgeon #2</v>
      </c>
      <c r="E132" s="51">
        <v>0</v>
      </c>
      <c r="F132" s="51">
        <v>0</v>
      </c>
      <c r="G132" s="51">
        <v>0</v>
      </c>
      <c r="H132" s="51">
        <v>0</v>
      </c>
      <c r="I132" s="51">
        <v>0</v>
      </c>
      <c r="J132" s="51">
        <v>0</v>
      </c>
      <c r="K132" s="51">
        <v>0</v>
      </c>
      <c r="L132" s="51">
        <v>0</v>
      </c>
      <c r="M132" s="51">
        <v>0</v>
      </c>
      <c r="N132" s="51">
        <v>0</v>
      </c>
      <c r="O132" s="51">
        <v>0</v>
      </c>
      <c r="P132" s="51">
        <v>0</v>
      </c>
      <c r="Q132" s="32">
        <v>0</v>
      </c>
      <c r="R132" s="32">
        <v>0</v>
      </c>
      <c r="S132" s="32">
        <v>0</v>
      </c>
      <c r="T132" s="32">
        <v>0</v>
      </c>
      <c r="U132" s="32">
        <v>0</v>
      </c>
      <c r="V132" s="32">
        <v>0</v>
      </c>
      <c r="W132" s="32">
        <v>0</v>
      </c>
      <c r="X132" s="32">
        <v>0</v>
      </c>
      <c r="Y132" s="32">
        <v>0</v>
      </c>
      <c r="Z132" s="32">
        <v>0</v>
      </c>
      <c r="AA132" s="32">
        <v>0</v>
      </c>
      <c r="AB132" s="32">
        <v>0</v>
      </c>
      <c r="AC132" s="2">
        <v>-0.26</v>
      </c>
      <c r="AD132" s="2">
        <v>-0.26</v>
      </c>
      <c r="AE132" s="2">
        <v>-0.26</v>
      </c>
      <c r="AF132" s="2">
        <v>-0.26</v>
      </c>
      <c r="AG132" s="2">
        <v>-0.26</v>
      </c>
      <c r="AH132" s="2">
        <v>-0.26</v>
      </c>
      <c r="AI132" s="2">
        <v>0.27</v>
      </c>
      <c r="AJ132" s="2">
        <v>0.27</v>
      </c>
      <c r="AK132" s="2">
        <v>0.27</v>
      </c>
      <c r="AL132" s="2">
        <v>0.27</v>
      </c>
      <c r="AM132" s="2">
        <v>0.27</v>
      </c>
      <c r="AN132" s="2">
        <v>0.27</v>
      </c>
      <c r="AO132" s="33">
        <v>0</v>
      </c>
      <c r="AP132" s="33">
        <v>0</v>
      </c>
      <c r="AQ132" s="33">
        <v>0</v>
      </c>
      <c r="AR132" s="33">
        <v>0</v>
      </c>
      <c r="AS132" s="33">
        <v>0</v>
      </c>
      <c r="AT132" s="33">
        <v>0</v>
      </c>
      <c r="AU132" s="33">
        <v>0</v>
      </c>
      <c r="AV132" s="33">
        <v>0</v>
      </c>
      <c r="AW132" s="33">
        <v>0</v>
      </c>
      <c r="AX132" s="33">
        <v>0</v>
      </c>
      <c r="AY132" s="33">
        <v>0</v>
      </c>
      <c r="AZ132" s="33">
        <v>0</v>
      </c>
      <c r="BA132" s="31">
        <f t="shared" si="53"/>
        <v>0</v>
      </c>
      <c r="BB132" s="31">
        <f t="shared" si="53"/>
        <v>0</v>
      </c>
      <c r="BC132" s="31">
        <f t="shared" si="53"/>
        <v>0</v>
      </c>
      <c r="BD132" s="31">
        <f t="shared" si="51"/>
        <v>0</v>
      </c>
      <c r="BE132" s="31">
        <f t="shared" si="51"/>
        <v>0</v>
      </c>
      <c r="BF132" s="31">
        <f t="shared" si="51"/>
        <v>0</v>
      </c>
      <c r="BG132" s="31">
        <f t="shared" si="51"/>
        <v>0</v>
      </c>
      <c r="BH132" s="31">
        <f t="shared" si="51"/>
        <v>0</v>
      </c>
      <c r="BI132" s="31">
        <f t="shared" si="51"/>
        <v>0</v>
      </c>
      <c r="BJ132" s="31">
        <f t="shared" si="58"/>
        <v>0</v>
      </c>
      <c r="BK132" s="31">
        <f t="shared" si="58"/>
        <v>0</v>
      </c>
      <c r="BL132" s="31">
        <f t="shared" si="58"/>
        <v>0</v>
      </c>
      <c r="BM132" s="6">
        <f t="shared" ca="1" si="68"/>
        <v>4.9500000000000002E-2</v>
      </c>
      <c r="BN132" s="6">
        <f t="shared" ca="1" si="68"/>
        <v>4.9500000000000002E-2</v>
      </c>
      <c r="BO132" s="6">
        <f t="shared" ca="1" si="68"/>
        <v>4.9500000000000002E-2</v>
      </c>
      <c r="BP132" s="6">
        <f t="shared" ca="1" si="68"/>
        <v>4.9500000000000002E-2</v>
      </c>
      <c r="BQ132" s="6">
        <f t="shared" ca="1" si="68"/>
        <v>4.9500000000000002E-2</v>
      </c>
      <c r="BR132" s="6">
        <f t="shared" ca="1" si="68"/>
        <v>4.9500000000000002E-2</v>
      </c>
      <c r="BS132" s="6">
        <f t="shared" ca="1" si="68"/>
        <v>4.9500000000000002E-2</v>
      </c>
      <c r="BT132" s="6">
        <f t="shared" ca="1" si="68"/>
        <v>4.9500000000000002E-2</v>
      </c>
      <c r="BU132" s="6">
        <f t="shared" ca="1" si="68"/>
        <v>4.9500000000000002E-2</v>
      </c>
      <c r="BV132" s="6">
        <f t="shared" ca="1" si="68"/>
        <v>4.9500000000000002E-2</v>
      </c>
      <c r="BW132" s="6">
        <f t="shared" ca="1" si="68"/>
        <v>4.9500000000000002E-2</v>
      </c>
      <c r="BX132" s="6">
        <f t="shared" ca="1" si="68"/>
        <v>4.9500000000000002E-2</v>
      </c>
      <c r="BY132" s="31">
        <f t="shared" ca="1" si="59"/>
        <v>0</v>
      </c>
      <c r="BZ132" s="31">
        <f t="shared" ca="1" si="59"/>
        <v>0</v>
      </c>
      <c r="CA132" s="31">
        <f t="shared" ca="1" si="59"/>
        <v>0</v>
      </c>
      <c r="CB132" s="31">
        <f t="shared" ca="1" si="57"/>
        <v>0</v>
      </c>
      <c r="CC132" s="31">
        <f t="shared" ca="1" si="57"/>
        <v>0</v>
      </c>
      <c r="CD132" s="31">
        <f t="shared" ca="1" si="57"/>
        <v>0</v>
      </c>
      <c r="CE132" s="31">
        <f t="shared" ca="1" si="57"/>
        <v>0</v>
      </c>
      <c r="CF132" s="31">
        <f t="shared" ca="1" si="57"/>
        <v>0</v>
      </c>
      <c r="CG132" s="31">
        <f t="shared" ca="1" si="57"/>
        <v>0</v>
      </c>
      <c r="CH132" s="31">
        <f t="shared" ca="1" si="57"/>
        <v>0</v>
      </c>
      <c r="CI132" s="31">
        <f t="shared" ca="1" si="57"/>
        <v>0</v>
      </c>
      <c r="CJ132" s="31">
        <f t="shared" ca="1" si="57"/>
        <v>0</v>
      </c>
      <c r="CK132" s="32">
        <f t="shared" ca="1" si="54"/>
        <v>0</v>
      </c>
      <c r="CL132" s="32">
        <f t="shared" ca="1" si="54"/>
        <v>0</v>
      </c>
      <c r="CM132" s="32">
        <f t="shared" ca="1" si="54"/>
        <v>0</v>
      </c>
      <c r="CN132" s="32">
        <f t="shared" ca="1" si="52"/>
        <v>0</v>
      </c>
      <c r="CO132" s="32">
        <f t="shared" ca="1" si="52"/>
        <v>0</v>
      </c>
      <c r="CP132" s="32">
        <f t="shared" ca="1" si="52"/>
        <v>0</v>
      </c>
      <c r="CQ132" s="32">
        <f t="shared" ca="1" si="52"/>
        <v>0</v>
      </c>
      <c r="CR132" s="32">
        <f t="shared" ca="1" si="52"/>
        <v>0</v>
      </c>
      <c r="CS132" s="32">
        <f t="shared" ca="1" si="52"/>
        <v>0</v>
      </c>
      <c r="CT132" s="32">
        <f t="shared" ca="1" si="60"/>
        <v>0</v>
      </c>
      <c r="CU132" s="32">
        <f t="shared" ca="1" si="60"/>
        <v>0</v>
      </c>
      <c r="CV132" s="32">
        <f t="shared" ca="1" si="60"/>
        <v>0</v>
      </c>
      <c r="CW132" s="31">
        <f t="shared" ca="1" si="69"/>
        <v>0</v>
      </c>
      <c r="CX132" s="31">
        <f t="shared" ca="1" si="69"/>
        <v>0</v>
      </c>
      <c r="CY132" s="31">
        <f t="shared" ca="1" si="69"/>
        <v>0</v>
      </c>
      <c r="CZ132" s="31">
        <f t="shared" ca="1" si="69"/>
        <v>0</v>
      </c>
      <c r="DA132" s="31">
        <f t="shared" ca="1" si="69"/>
        <v>0</v>
      </c>
      <c r="DB132" s="31">
        <f t="shared" ca="1" si="69"/>
        <v>0</v>
      </c>
      <c r="DC132" s="31">
        <f t="shared" ca="1" si="69"/>
        <v>0</v>
      </c>
      <c r="DD132" s="31">
        <f t="shared" ca="1" si="69"/>
        <v>0</v>
      </c>
      <c r="DE132" s="31">
        <f t="shared" ca="1" si="69"/>
        <v>0</v>
      </c>
      <c r="DF132" s="31">
        <f t="shared" ca="1" si="61"/>
        <v>0</v>
      </c>
      <c r="DG132" s="31">
        <f t="shared" ca="1" si="61"/>
        <v>0</v>
      </c>
      <c r="DH132" s="31">
        <f t="shared" ca="1" si="61"/>
        <v>0</v>
      </c>
      <c r="DI132" s="32">
        <f t="shared" ca="1" si="65"/>
        <v>0</v>
      </c>
      <c r="DJ132" s="32">
        <f t="shared" ca="1" si="65"/>
        <v>0</v>
      </c>
      <c r="DK132" s="32">
        <f t="shared" ca="1" si="65"/>
        <v>0</v>
      </c>
      <c r="DL132" s="32">
        <f t="shared" ca="1" si="62"/>
        <v>0</v>
      </c>
      <c r="DM132" s="32">
        <f t="shared" ca="1" si="62"/>
        <v>0</v>
      </c>
      <c r="DN132" s="32">
        <f t="shared" ca="1" si="62"/>
        <v>0</v>
      </c>
      <c r="DO132" s="32">
        <f t="shared" ca="1" si="47"/>
        <v>0</v>
      </c>
      <c r="DP132" s="32">
        <f t="shared" ca="1" si="47"/>
        <v>0</v>
      </c>
      <c r="DQ132" s="32">
        <f t="shared" ca="1" si="47"/>
        <v>0</v>
      </c>
      <c r="DR132" s="32">
        <f t="shared" ref="DR132:DT145" ca="1" si="70">ROUND(DF132*5%,2)</f>
        <v>0</v>
      </c>
      <c r="DS132" s="32">
        <f t="shared" ca="1" si="70"/>
        <v>0</v>
      </c>
      <c r="DT132" s="32">
        <f t="shared" ca="1" si="70"/>
        <v>0</v>
      </c>
      <c r="DU132" s="31">
        <f t="shared" ca="1" si="66"/>
        <v>0</v>
      </c>
      <c r="DV132" s="31">
        <f t="shared" ca="1" si="66"/>
        <v>0</v>
      </c>
      <c r="DW132" s="31">
        <f t="shared" ca="1" si="66"/>
        <v>0</v>
      </c>
      <c r="DX132" s="31">
        <f t="shared" ca="1" si="63"/>
        <v>0</v>
      </c>
      <c r="DY132" s="31">
        <f t="shared" ca="1" si="63"/>
        <v>0</v>
      </c>
      <c r="DZ132" s="31">
        <f t="shared" ca="1" si="63"/>
        <v>0</v>
      </c>
      <c r="EA132" s="31">
        <f t="shared" ca="1" si="48"/>
        <v>0</v>
      </c>
      <c r="EB132" s="31">
        <f t="shared" ca="1" si="48"/>
        <v>0</v>
      </c>
      <c r="EC132" s="31">
        <f t="shared" ca="1" si="48"/>
        <v>0</v>
      </c>
      <c r="ED132" s="31">
        <f t="shared" ref="ED132:EF145" ca="1" si="71">ROUND(DF132*ED$3,2)</f>
        <v>0</v>
      </c>
      <c r="EE132" s="31">
        <f t="shared" ca="1" si="71"/>
        <v>0</v>
      </c>
      <c r="EF132" s="31">
        <f t="shared" ca="1" si="71"/>
        <v>0</v>
      </c>
      <c r="EG132" s="32">
        <f t="shared" ca="1" si="67"/>
        <v>0</v>
      </c>
      <c r="EH132" s="32">
        <f t="shared" ca="1" si="67"/>
        <v>0</v>
      </c>
      <c r="EI132" s="32">
        <f t="shared" ca="1" si="67"/>
        <v>0</v>
      </c>
      <c r="EJ132" s="32">
        <f t="shared" ca="1" si="64"/>
        <v>0</v>
      </c>
      <c r="EK132" s="32">
        <f t="shared" ca="1" si="64"/>
        <v>0</v>
      </c>
      <c r="EL132" s="32">
        <f t="shared" ca="1" si="64"/>
        <v>0</v>
      </c>
      <c r="EM132" s="32">
        <f t="shared" ca="1" si="49"/>
        <v>0</v>
      </c>
      <c r="EN132" s="32">
        <f t="shared" ca="1" si="49"/>
        <v>0</v>
      </c>
      <c r="EO132" s="32">
        <f t="shared" ca="1" si="49"/>
        <v>0</v>
      </c>
      <c r="EP132" s="32">
        <f t="shared" ref="EP132:ER145" ca="1" si="72">DF132+DR132+ED132</f>
        <v>0</v>
      </c>
      <c r="EQ132" s="32">
        <f t="shared" ca="1" si="72"/>
        <v>0</v>
      </c>
      <c r="ER132" s="32">
        <f t="shared" ca="1" si="72"/>
        <v>0</v>
      </c>
    </row>
    <row r="133" spans="1:148" x14ac:dyDescent="0.25">
      <c r="A133" t="s">
        <v>442</v>
      </c>
      <c r="B133" s="1" t="s">
        <v>65</v>
      </c>
      <c r="C133" t="str">
        <f t="shared" ref="C133:C145" ca="1" si="73">VLOOKUP($B133,LocationLookup,2,FALSE)</f>
        <v>TAB1</v>
      </c>
      <c r="D133" t="str">
        <f t="shared" ref="D133:D145" ca="1" si="74">VLOOKUP($C133,LossFactorLookup,2,FALSE)</f>
        <v>Taber Wind Facility</v>
      </c>
      <c r="E133" s="51">
        <v>25771.952346999999</v>
      </c>
      <c r="F133" s="51">
        <v>23216.584093000001</v>
      </c>
      <c r="G133" s="51">
        <v>17886.515140200001</v>
      </c>
      <c r="H133" s="51">
        <v>20737.2903969</v>
      </c>
      <c r="I133" s="51">
        <v>16496.978744</v>
      </c>
      <c r="J133" s="51">
        <v>16437.636961</v>
      </c>
      <c r="K133" s="51">
        <v>12663.3320325</v>
      </c>
      <c r="L133" s="51">
        <v>10155.591797999999</v>
      </c>
      <c r="M133" s="51">
        <v>22918.854445100002</v>
      </c>
      <c r="N133" s="51">
        <v>20963.011028600002</v>
      </c>
      <c r="O133" s="51">
        <v>28560.4206218</v>
      </c>
      <c r="P133" s="51">
        <v>33408.1489038</v>
      </c>
      <c r="Q133" s="32">
        <v>1009730.22</v>
      </c>
      <c r="R133" s="32">
        <v>1219371.8700000001</v>
      </c>
      <c r="S133" s="32">
        <v>600774.15</v>
      </c>
      <c r="T133" s="32">
        <v>1100601.58</v>
      </c>
      <c r="U133" s="32">
        <v>357765.07</v>
      </c>
      <c r="V133" s="32">
        <v>779404.19</v>
      </c>
      <c r="W133" s="32">
        <v>341603.7</v>
      </c>
      <c r="X133" s="32">
        <v>946981.21</v>
      </c>
      <c r="Y133" s="32">
        <v>1033302.81</v>
      </c>
      <c r="Z133" s="32">
        <v>1205663.23</v>
      </c>
      <c r="AA133" s="32">
        <v>2278524.7599999998</v>
      </c>
      <c r="AB133" s="32">
        <v>1200734.44</v>
      </c>
      <c r="AC133" s="2">
        <v>-0.81</v>
      </c>
      <c r="AD133" s="2">
        <v>-0.81</v>
      </c>
      <c r="AE133" s="2">
        <v>-0.81</v>
      </c>
      <c r="AF133" s="2">
        <v>-0.81</v>
      </c>
      <c r="AG133" s="2">
        <v>-0.81</v>
      </c>
      <c r="AH133" s="2">
        <v>-0.81</v>
      </c>
      <c r="AI133" s="2">
        <v>1.1299999999999999</v>
      </c>
      <c r="AJ133" s="2">
        <v>1.1299999999999999</v>
      </c>
      <c r="AK133" s="2">
        <v>1.1299999999999999</v>
      </c>
      <c r="AL133" s="2">
        <v>1.1299999999999999</v>
      </c>
      <c r="AM133" s="2">
        <v>1.1299999999999999</v>
      </c>
      <c r="AN133" s="2">
        <v>1.1299999999999999</v>
      </c>
      <c r="AO133" s="33">
        <v>-8178.81</v>
      </c>
      <c r="AP133" s="33">
        <v>-9876.91</v>
      </c>
      <c r="AQ133" s="33">
        <v>-4866.2700000000004</v>
      </c>
      <c r="AR133" s="33">
        <v>-8914.8700000000008</v>
      </c>
      <c r="AS133" s="33">
        <v>-2897.9</v>
      </c>
      <c r="AT133" s="33">
        <v>-6313.17</v>
      </c>
      <c r="AU133" s="33">
        <v>3860.12</v>
      </c>
      <c r="AV133" s="33">
        <v>10700.89</v>
      </c>
      <c r="AW133" s="33">
        <v>11676.32</v>
      </c>
      <c r="AX133" s="33">
        <v>13623.99</v>
      </c>
      <c r="AY133" s="33">
        <v>25747.33</v>
      </c>
      <c r="AZ133" s="33">
        <v>13568.3</v>
      </c>
      <c r="BA133" s="31">
        <f t="shared" si="53"/>
        <v>-403.89</v>
      </c>
      <c r="BB133" s="31">
        <f t="shared" si="53"/>
        <v>-487.75</v>
      </c>
      <c r="BC133" s="31">
        <f t="shared" si="53"/>
        <v>-240.31</v>
      </c>
      <c r="BD133" s="31">
        <f t="shared" si="51"/>
        <v>6383.49</v>
      </c>
      <c r="BE133" s="31">
        <f t="shared" si="51"/>
        <v>2075.04</v>
      </c>
      <c r="BF133" s="31">
        <f t="shared" si="51"/>
        <v>4520.54</v>
      </c>
      <c r="BG133" s="31">
        <f t="shared" si="51"/>
        <v>239.12</v>
      </c>
      <c r="BH133" s="31">
        <f t="shared" si="51"/>
        <v>662.89</v>
      </c>
      <c r="BI133" s="31">
        <f t="shared" si="51"/>
        <v>723.31</v>
      </c>
      <c r="BJ133" s="31">
        <f t="shared" si="58"/>
        <v>-3616.99</v>
      </c>
      <c r="BK133" s="31">
        <f t="shared" si="58"/>
        <v>-6835.57</v>
      </c>
      <c r="BL133" s="31">
        <f t="shared" si="58"/>
        <v>-3602.2</v>
      </c>
      <c r="BM133" s="6">
        <f t="shared" ca="1" si="68"/>
        <v>9.1000000000000004E-3</v>
      </c>
      <c r="BN133" s="6">
        <f t="shared" ca="1" si="68"/>
        <v>9.1000000000000004E-3</v>
      </c>
      <c r="BO133" s="6">
        <f t="shared" ca="1" si="68"/>
        <v>9.1000000000000004E-3</v>
      </c>
      <c r="BP133" s="6">
        <f t="shared" ca="1" si="68"/>
        <v>9.1000000000000004E-3</v>
      </c>
      <c r="BQ133" s="6">
        <f t="shared" ca="1" si="68"/>
        <v>9.1000000000000004E-3</v>
      </c>
      <c r="BR133" s="6">
        <f t="shared" ca="1" si="68"/>
        <v>9.1000000000000004E-3</v>
      </c>
      <c r="BS133" s="6">
        <f t="shared" ca="1" si="68"/>
        <v>9.1000000000000004E-3</v>
      </c>
      <c r="BT133" s="6">
        <f t="shared" ca="1" si="68"/>
        <v>9.1000000000000004E-3</v>
      </c>
      <c r="BU133" s="6">
        <f t="shared" ca="1" si="68"/>
        <v>9.1000000000000004E-3</v>
      </c>
      <c r="BV133" s="6">
        <f t="shared" ca="1" si="68"/>
        <v>9.1000000000000004E-3</v>
      </c>
      <c r="BW133" s="6">
        <f t="shared" ca="1" si="68"/>
        <v>9.1000000000000004E-3</v>
      </c>
      <c r="BX133" s="6">
        <f t="shared" ca="1" si="68"/>
        <v>9.1000000000000004E-3</v>
      </c>
      <c r="BY133" s="31">
        <f t="shared" ca="1" si="59"/>
        <v>9188.5499999999993</v>
      </c>
      <c r="BZ133" s="31">
        <f t="shared" ca="1" si="59"/>
        <v>11096.28</v>
      </c>
      <c r="CA133" s="31">
        <f t="shared" ca="1" si="59"/>
        <v>5467.04</v>
      </c>
      <c r="CB133" s="31">
        <f t="shared" ca="1" si="57"/>
        <v>10015.469999999999</v>
      </c>
      <c r="CC133" s="31">
        <f t="shared" ca="1" si="57"/>
        <v>3255.66</v>
      </c>
      <c r="CD133" s="31">
        <f t="shared" ca="1" si="57"/>
        <v>7092.58</v>
      </c>
      <c r="CE133" s="31">
        <f t="shared" ca="1" si="57"/>
        <v>3108.59</v>
      </c>
      <c r="CF133" s="31">
        <f t="shared" ca="1" si="57"/>
        <v>8617.5300000000007</v>
      </c>
      <c r="CG133" s="31">
        <f t="shared" ca="1" si="57"/>
        <v>9403.06</v>
      </c>
      <c r="CH133" s="31">
        <f t="shared" ca="1" si="57"/>
        <v>10971.54</v>
      </c>
      <c r="CI133" s="31">
        <f t="shared" ca="1" si="57"/>
        <v>20734.580000000002</v>
      </c>
      <c r="CJ133" s="31">
        <f t="shared" ca="1" si="57"/>
        <v>10926.68</v>
      </c>
      <c r="CK133" s="32">
        <f t="shared" ca="1" si="54"/>
        <v>1615.57</v>
      </c>
      <c r="CL133" s="32">
        <f t="shared" ca="1" si="54"/>
        <v>1950.99</v>
      </c>
      <c r="CM133" s="32">
        <f t="shared" ca="1" si="54"/>
        <v>961.24</v>
      </c>
      <c r="CN133" s="32">
        <f t="shared" ca="1" si="52"/>
        <v>1760.96</v>
      </c>
      <c r="CO133" s="32">
        <f t="shared" ca="1" si="52"/>
        <v>572.41999999999996</v>
      </c>
      <c r="CP133" s="32">
        <f t="shared" ca="1" si="52"/>
        <v>1247.05</v>
      </c>
      <c r="CQ133" s="32">
        <f t="shared" ca="1" si="52"/>
        <v>546.57000000000005</v>
      </c>
      <c r="CR133" s="32">
        <f t="shared" ca="1" si="52"/>
        <v>1515.17</v>
      </c>
      <c r="CS133" s="32">
        <f t="shared" ca="1" si="52"/>
        <v>1653.28</v>
      </c>
      <c r="CT133" s="32">
        <f t="shared" ca="1" si="60"/>
        <v>1929.06</v>
      </c>
      <c r="CU133" s="32">
        <f t="shared" ca="1" si="60"/>
        <v>3645.64</v>
      </c>
      <c r="CV133" s="32">
        <f t="shared" ca="1" si="60"/>
        <v>1921.18</v>
      </c>
      <c r="CW133" s="31">
        <f t="shared" ca="1" si="69"/>
        <v>19386.82</v>
      </c>
      <c r="CX133" s="31">
        <f t="shared" ca="1" si="69"/>
        <v>23411.93</v>
      </c>
      <c r="CY133" s="31">
        <f t="shared" ca="1" si="69"/>
        <v>11534.859999999999</v>
      </c>
      <c r="CZ133" s="31">
        <f t="shared" ca="1" si="69"/>
        <v>14307.810000000003</v>
      </c>
      <c r="DA133" s="31">
        <f t="shared" ca="1" si="69"/>
        <v>4650.9399999999996</v>
      </c>
      <c r="DB133" s="31">
        <f t="shared" ca="1" si="69"/>
        <v>10132.259999999998</v>
      </c>
      <c r="DC133" s="31">
        <f t="shared" ca="1" si="69"/>
        <v>-444.07999999999959</v>
      </c>
      <c r="DD133" s="31">
        <f t="shared" ca="1" si="69"/>
        <v>-1231.0799999999986</v>
      </c>
      <c r="DE133" s="31">
        <f t="shared" ca="1" si="69"/>
        <v>-1343.2899999999995</v>
      </c>
      <c r="DF133" s="31">
        <f t="shared" ca="1" si="61"/>
        <v>2893.6000000000004</v>
      </c>
      <c r="DG133" s="31">
        <f t="shared" ca="1" si="61"/>
        <v>5468.4599999999991</v>
      </c>
      <c r="DH133" s="31">
        <f t="shared" ca="1" si="61"/>
        <v>2881.7600000000011</v>
      </c>
      <c r="DI133" s="32">
        <f t="shared" ca="1" si="65"/>
        <v>969.34</v>
      </c>
      <c r="DJ133" s="32">
        <f t="shared" ca="1" si="65"/>
        <v>1170.5999999999999</v>
      </c>
      <c r="DK133" s="32">
        <f t="shared" ca="1" si="65"/>
        <v>576.74</v>
      </c>
      <c r="DL133" s="32">
        <f t="shared" ca="1" si="62"/>
        <v>715.39</v>
      </c>
      <c r="DM133" s="32">
        <f t="shared" ca="1" si="62"/>
        <v>232.55</v>
      </c>
      <c r="DN133" s="32">
        <f t="shared" ca="1" si="62"/>
        <v>506.61</v>
      </c>
      <c r="DO133" s="32">
        <f t="shared" ca="1" si="62"/>
        <v>-22.2</v>
      </c>
      <c r="DP133" s="32">
        <f t="shared" ca="1" si="62"/>
        <v>-61.55</v>
      </c>
      <c r="DQ133" s="32">
        <f t="shared" ca="1" si="62"/>
        <v>-67.16</v>
      </c>
      <c r="DR133" s="32">
        <f t="shared" ca="1" si="70"/>
        <v>144.68</v>
      </c>
      <c r="DS133" s="32">
        <f t="shared" ca="1" si="70"/>
        <v>273.42</v>
      </c>
      <c r="DT133" s="32">
        <f t="shared" ca="1" si="70"/>
        <v>144.09</v>
      </c>
      <c r="DU133" s="31">
        <f t="shared" ca="1" si="66"/>
        <v>5279.17</v>
      </c>
      <c r="DV133" s="31">
        <f t="shared" ca="1" si="66"/>
        <v>6320.56</v>
      </c>
      <c r="DW133" s="31">
        <f t="shared" ca="1" si="66"/>
        <v>3089.75</v>
      </c>
      <c r="DX133" s="31">
        <f t="shared" ca="1" si="63"/>
        <v>3799.1</v>
      </c>
      <c r="DY133" s="31">
        <f t="shared" ca="1" si="63"/>
        <v>1224.43</v>
      </c>
      <c r="DZ133" s="31">
        <f t="shared" ca="1" si="63"/>
        <v>2643.82</v>
      </c>
      <c r="EA133" s="31">
        <f t="shared" ca="1" si="63"/>
        <v>-114.87</v>
      </c>
      <c r="EB133" s="31">
        <f t="shared" ca="1" si="63"/>
        <v>-315.57</v>
      </c>
      <c r="EC133" s="31">
        <f t="shared" ca="1" si="63"/>
        <v>-341.19</v>
      </c>
      <c r="ED133" s="31">
        <f t="shared" ca="1" si="71"/>
        <v>728.43</v>
      </c>
      <c r="EE133" s="31">
        <f t="shared" ca="1" si="71"/>
        <v>1363.85</v>
      </c>
      <c r="EF133" s="31">
        <f t="shared" ca="1" si="71"/>
        <v>712.21</v>
      </c>
      <c r="EG133" s="32">
        <f t="shared" ca="1" si="67"/>
        <v>25635.33</v>
      </c>
      <c r="EH133" s="32">
        <f t="shared" ca="1" si="67"/>
        <v>30903.09</v>
      </c>
      <c r="EI133" s="32">
        <f t="shared" ca="1" si="67"/>
        <v>15201.349999999999</v>
      </c>
      <c r="EJ133" s="32">
        <f t="shared" ca="1" si="64"/>
        <v>18822.300000000003</v>
      </c>
      <c r="EK133" s="32">
        <f t="shared" ca="1" si="64"/>
        <v>6107.92</v>
      </c>
      <c r="EL133" s="32">
        <f t="shared" ca="1" si="64"/>
        <v>13282.689999999999</v>
      </c>
      <c r="EM133" s="32">
        <f t="shared" ca="1" si="64"/>
        <v>-581.14999999999964</v>
      </c>
      <c r="EN133" s="32">
        <f t="shared" ca="1" si="64"/>
        <v>-1608.1999999999985</v>
      </c>
      <c r="EO133" s="32">
        <f t="shared" ca="1" si="64"/>
        <v>-1751.6399999999996</v>
      </c>
      <c r="EP133" s="32">
        <f t="shared" ca="1" si="72"/>
        <v>3766.71</v>
      </c>
      <c r="EQ133" s="32">
        <f t="shared" ca="1" si="72"/>
        <v>7105.73</v>
      </c>
      <c r="ER133" s="32">
        <f t="shared" ca="1" si="72"/>
        <v>3738.0600000000013</v>
      </c>
    </row>
    <row r="134" spans="1:148" x14ac:dyDescent="0.25">
      <c r="A134" t="s">
        <v>517</v>
      </c>
      <c r="B134" s="1" t="s">
        <v>118</v>
      </c>
      <c r="C134" t="str">
        <f t="shared" ca="1" si="73"/>
        <v>TAY1</v>
      </c>
      <c r="D134" t="str">
        <f t="shared" ca="1" si="74"/>
        <v>Taylor Hydro Facility</v>
      </c>
      <c r="E134" s="51">
        <v>0</v>
      </c>
      <c r="F134" s="51">
        <v>0</v>
      </c>
      <c r="G134" s="51">
        <v>0</v>
      </c>
      <c r="H134" s="51">
        <v>0</v>
      </c>
      <c r="I134" s="51">
        <v>1780.0764999999999</v>
      </c>
      <c r="J134" s="51">
        <v>2102.5808000000002</v>
      </c>
      <c r="K134" s="51">
        <v>9097.6620000000003</v>
      </c>
      <c r="L134" s="51">
        <v>9024.1365999999998</v>
      </c>
      <c r="M134" s="51">
        <v>7413.076</v>
      </c>
      <c r="N134" s="51">
        <v>3027.1945000000001</v>
      </c>
      <c r="O134" s="51">
        <v>0</v>
      </c>
      <c r="P134" s="51">
        <v>0</v>
      </c>
      <c r="Q134" s="32">
        <v>0</v>
      </c>
      <c r="R134" s="32">
        <v>0</v>
      </c>
      <c r="S134" s="32">
        <v>0</v>
      </c>
      <c r="T134" s="32">
        <v>0</v>
      </c>
      <c r="U134" s="32">
        <v>75053.33</v>
      </c>
      <c r="V134" s="32">
        <v>176255.39</v>
      </c>
      <c r="W134" s="32">
        <v>558844.32999999996</v>
      </c>
      <c r="X134" s="32">
        <v>1115536.5</v>
      </c>
      <c r="Y134" s="32">
        <v>702972.87</v>
      </c>
      <c r="Z134" s="32">
        <v>445472.36</v>
      </c>
      <c r="AA134" s="32">
        <v>0</v>
      </c>
      <c r="AB134" s="32">
        <v>0</v>
      </c>
      <c r="AC134" s="2">
        <v>0.82</v>
      </c>
      <c r="AD134" s="2">
        <v>0.82</v>
      </c>
      <c r="AE134" s="2">
        <v>0.82</v>
      </c>
      <c r="AF134" s="2">
        <v>0.82</v>
      </c>
      <c r="AG134" s="2">
        <v>0.82</v>
      </c>
      <c r="AH134" s="2">
        <v>0.82</v>
      </c>
      <c r="AI134" s="2">
        <v>2.4</v>
      </c>
      <c r="AJ134" s="2">
        <v>2.4</v>
      </c>
      <c r="AK134" s="2">
        <v>2.4</v>
      </c>
      <c r="AL134" s="2">
        <v>2.4</v>
      </c>
      <c r="AM134" s="2">
        <v>2.4</v>
      </c>
      <c r="AN134" s="2">
        <v>2.4</v>
      </c>
      <c r="AO134" s="33">
        <v>0</v>
      </c>
      <c r="AP134" s="33">
        <v>0</v>
      </c>
      <c r="AQ134" s="33">
        <v>0</v>
      </c>
      <c r="AR134" s="33">
        <v>0</v>
      </c>
      <c r="AS134" s="33">
        <v>615.44000000000005</v>
      </c>
      <c r="AT134" s="33">
        <v>1445.29</v>
      </c>
      <c r="AU134" s="33">
        <v>13412.26</v>
      </c>
      <c r="AV134" s="33">
        <v>26772.880000000001</v>
      </c>
      <c r="AW134" s="33">
        <v>16871.349999999999</v>
      </c>
      <c r="AX134" s="33">
        <v>10691.34</v>
      </c>
      <c r="AY134" s="33">
        <v>0</v>
      </c>
      <c r="AZ134" s="33">
        <v>0</v>
      </c>
      <c r="BA134" s="31">
        <f t="shared" si="53"/>
        <v>0</v>
      </c>
      <c r="BB134" s="31">
        <f t="shared" si="53"/>
        <v>0</v>
      </c>
      <c r="BC134" s="31">
        <f t="shared" si="53"/>
        <v>0</v>
      </c>
      <c r="BD134" s="31">
        <f t="shared" si="51"/>
        <v>0</v>
      </c>
      <c r="BE134" s="31">
        <f t="shared" si="51"/>
        <v>435.31</v>
      </c>
      <c r="BF134" s="31">
        <f t="shared" si="51"/>
        <v>1022.28</v>
      </c>
      <c r="BG134" s="31">
        <f t="shared" si="51"/>
        <v>391.19</v>
      </c>
      <c r="BH134" s="31">
        <f t="shared" si="51"/>
        <v>780.88</v>
      </c>
      <c r="BI134" s="31">
        <f t="shared" si="51"/>
        <v>492.08</v>
      </c>
      <c r="BJ134" s="31">
        <f t="shared" si="58"/>
        <v>-1336.42</v>
      </c>
      <c r="BK134" s="31">
        <f t="shared" si="58"/>
        <v>0</v>
      </c>
      <c r="BL134" s="31">
        <f t="shared" si="58"/>
        <v>0</v>
      </c>
      <c r="BM134" s="6">
        <f t="shared" ca="1" si="68"/>
        <v>2.7099999999999999E-2</v>
      </c>
      <c r="BN134" s="6">
        <f t="shared" ca="1" si="68"/>
        <v>2.7099999999999999E-2</v>
      </c>
      <c r="BO134" s="6">
        <f t="shared" ca="1" si="68"/>
        <v>2.7099999999999999E-2</v>
      </c>
      <c r="BP134" s="6">
        <f t="shared" ca="1" si="68"/>
        <v>2.7099999999999999E-2</v>
      </c>
      <c r="BQ134" s="6">
        <f t="shared" ca="1" si="68"/>
        <v>2.7099999999999999E-2</v>
      </c>
      <c r="BR134" s="6">
        <f t="shared" ca="1" si="68"/>
        <v>2.7099999999999999E-2</v>
      </c>
      <c r="BS134" s="6">
        <f t="shared" ca="1" si="68"/>
        <v>2.7099999999999999E-2</v>
      </c>
      <c r="BT134" s="6">
        <f t="shared" ca="1" si="68"/>
        <v>2.7099999999999999E-2</v>
      </c>
      <c r="BU134" s="6">
        <f t="shared" ca="1" si="68"/>
        <v>2.7099999999999999E-2</v>
      </c>
      <c r="BV134" s="6">
        <f t="shared" ca="1" si="68"/>
        <v>2.7099999999999999E-2</v>
      </c>
      <c r="BW134" s="6">
        <f t="shared" ca="1" si="68"/>
        <v>2.7099999999999999E-2</v>
      </c>
      <c r="BX134" s="6">
        <f t="shared" ca="1" si="68"/>
        <v>2.7099999999999999E-2</v>
      </c>
      <c r="BY134" s="31">
        <f t="shared" ca="1" si="59"/>
        <v>0</v>
      </c>
      <c r="BZ134" s="31">
        <f t="shared" ca="1" si="59"/>
        <v>0</v>
      </c>
      <c r="CA134" s="31">
        <f t="shared" ca="1" si="59"/>
        <v>0</v>
      </c>
      <c r="CB134" s="31">
        <f t="shared" ca="1" si="57"/>
        <v>0</v>
      </c>
      <c r="CC134" s="31">
        <f t="shared" ca="1" si="57"/>
        <v>2033.95</v>
      </c>
      <c r="CD134" s="31">
        <f t="shared" ca="1" si="57"/>
        <v>4776.5200000000004</v>
      </c>
      <c r="CE134" s="31">
        <f t="shared" ca="1" si="57"/>
        <v>15144.68</v>
      </c>
      <c r="CF134" s="31">
        <f t="shared" ca="1" si="57"/>
        <v>30231.040000000001</v>
      </c>
      <c r="CG134" s="31">
        <f t="shared" ca="1" si="57"/>
        <v>19050.560000000001</v>
      </c>
      <c r="CH134" s="31">
        <f t="shared" ca="1" si="57"/>
        <v>12072.3</v>
      </c>
      <c r="CI134" s="31">
        <f t="shared" ca="1" si="57"/>
        <v>0</v>
      </c>
      <c r="CJ134" s="31">
        <f t="shared" ca="1" si="57"/>
        <v>0</v>
      </c>
      <c r="CK134" s="32">
        <f t="shared" ca="1" si="54"/>
        <v>0</v>
      </c>
      <c r="CL134" s="32">
        <f t="shared" ca="1" si="54"/>
        <v>0</v>
      </c>
      <c r="CM134" s="32">
        <f t="shared" ca="1" si="54"/>
        <v>0</v>
      </c>
      <c r="CN134" s="32">
        <f t="shared" ca="1" si="52"/>
        <v>0</v>
      </c>
      <c r="CO134" s="32">
        <f t="shared" ca="1" si="52"/>
        <v>120.09</v>
      </c>
      <c r="CP134" s="32">
        <f t="shared" ca="1" si="52"/>
        <v>282.01</v>
      </c>
      <c r="CQ134" s="32">
        <f t="shared" ca="1" si="52"/>
        <v>894.15</v>
      </c>
      <c r="CR134" s="32">
        <f t="shared" ca="1" si="52"/>
        <v>1784.86</v>
      </c>
      <c r="CS134" s="32">
        <f t="shared" ca="1" si="52"/>
        <v>1124.76</v>
      </c>
      <c r="CT134" s="32">
        <f t="shared" ca="1" si="60"/>
        <v>712.76</v>
      </c>
      <c r="CU134" s="32">
        <f t="shared" ca="1" si="60"/>
        <v>0</v>
      </c>
      <c r="CV134" s="32">
        <f t="shared" ca="1" si="60"/>
        <v>0</v>
      </c>
      <c r="CW134" s="31">
        <f t="shared" ca="1" si="69"/>
        <v>0</v>
      </c>
      <c r="CX134" s="31">
        <f t="shared" ca="1" si="69"/>
        <v>0</v>
      </c>
      <c r="CY134" s="31">
        <f t="shared" ca="1" si="69"/>
        <v>0</v>
      </c>
      <c r="CZ134" s="31">
        <f t="shared" ca="1" si="69"/>
        <v>0</v>
      </c>
      <c r="DA134" s="31">
        <f t="shared" ca="1" si="69"/>
        <v>1103.29</v>
      </c>
      <c r="DB134" s="31">
        <f t="shared" ca="1" si="69"/>
        <v>2590.9600000000009</v>
      </c>
      <c r="DC134" s="31">
        <f t="shared" ca="1" si="69"/>
        <v>2235.3799999999997</v>
      </c>
      <c r="DD134" s="31">
        <f t="shared" ca="1" si="69"/>
        <v>4462.1400000000003</v>
      </c>
      <c r="DE134" s="31">
        <f t="shared" ca="1" si="69"/>
        <v>2811.8900000000012</v>
      </c>
      <c r="DF134" s="31">
        <f t="shared" ca="1" si="61"/>
        <v>3430.1399999999994</v>
      </c>
      <c r="DG134" s="31">
        <f t="shared" ca="1" si="61"/>
        <v>0</v>
      </c>
      <c r="DH134" s="31">
        <f t="shared" ca="1" si="61"/>
        <v>0</v>
      </c>
      <c r="DI134" s="32">
        <f t="shared" ca="1" si="65"/>
        <v>0</v>
      </c>
      <c r="DJ134" s="32">
        <f t="shared" ca="1" si="65"/>
        <v>0</v>
      </c>
      <c r="DK134" s="32">
        <f t="shared" ca="1" si="65"/>
        <v>0</v>
      </c>
      <c r="DL134" s="32">
        <f t="shared" ca="1" si="62"/>
        <v>0</v>
      </c>
      <c r="DM134" s="32">
        <f t="shared" ca="1" si="62"/>
        <v>55.16</v>
      </c>
      <c r="DN134" s="32">
        <f t="shared" ca="1" si="62"/>
        <v>129.55000000000001</v>
      </c>
      <c r="DO134" s="32">
        <f t="shared" ca="1" si="62"/>
        <v>111.77</v>
      </c>
      <c r="DP134" s="32">
        <f t="shared" ca="1" si="62"/>
        <v>223.11</v>
      </c>
      <c r="DQ134" s="32">
        <f t="shared" ca="1" si="62"/>
        <v>140.59</v>
      </c>
      <c r="DR134" s="32">
        <f t="shared" ca="1" si="70"/>
        <v>171.51</v>
      </c>
      <c r="DS134" s="32">
        <f t="shared" ca="1" si="70"/>
        <v>0</v>
      </c>
      <c r="DT134" s="32">
        <f t="shared" ca="1" si="70"/>
        <v>0</v>
      </c>
      <c r="DU134" s="31">
        <f t="shared" ca="1" si="66"/>
        <v>0</v>
      </c>
      <c r="DV134" s="31">
        <f t="shared" ca="1" si="66"/>
        <v>0</v>
      </c>
      <c r="DW134" s="31">
        <f t="shared" ca="1" si="66"/>
        <v>0</v>
      </c>
      <c r="DX134" s="31">
        <f t="shared" ca="1" si="63"/>
        <v>0</v>
      </c>
      <c r="DY134" s="31">
        <f t="shared" ca="1" si="63"/>
        <v>290.45999999999998</v>
      </c>
      <c r="DZ134" s="31">
        <f t="shared" ca="1" si="63"/>
        <v>676.06</v>
      </c>
      <c r="EA134" s="31">
        <f t="shared" ca="1" si="63"/>
        <v>578.23</v>
      </c>
      <c r="EB134" s="31">
        <f t="shared" ca="1" si="63"/>
        <v>1143.8</v>
      </c>
      <c r="EC134" s="31">
        <f t="shared" ca="1" si="63"/>
        <v>714.22</v>
      </c>
      <c r="ED134" s="31">
        <f t="shared" ca="1" si="71"/>
        <v>863.5</v>
      </c>
      <c r="EE134" s="31">
        <f t="shared" ca="1" si="71"/>
        <v>0</v>
      </c>
      <c r="EF134" s="31">
        <f t="shared" ca="1" si="71"/>
        <v>0</v>
      </c>
      <c r="EG134" s="32">
        <f t="shared" ca="1" si="67"/>
        <v>0</v>
      </c>
      <c r="EH134" s="32">
        <f t="shared" ca="1" si="67"/>
        <v>0</v>
      </c>
      <c r="EI134" s="32">
        <f t="shared" ca="1" si="67"/>
        <v>0</v>
      </c>
      <c r="EJ134" s="32">
        <f t="shared" ca="1" si="64"/>
        <v>0</v>
      </c>
      <c r="EK134" s="32">
        <f t="shared" ca="1" si="64"/>
        <v>1448.91</v>
      </c>
      <c r="EL134" s="32">
        <f t="shared" ca="1" si="64"/>
        <v>3396.5700000000011</v>
      </c>
      <c r="EM134" s="32">
        <f t="shared" ca="1" si="64"/>
        <v>2925.3799999999997</v>
      </c>
      <c r="EN134" s="32">
        <f t="shared" ca="1" si="64"/>
        <v>5829.05</v>
      </c>
      <c r="EO134" s="32">
        <f t="shared" ca="1" si="64"/>
        <v>3666.7000000000016</v>
      </c>
      <c r="EP134" s="32">
        <f t="shared" ca="1" si="72"/>
        <v>4465.1499999999996</v>
      </c>
      <c r="EQ134" s="32">
        <f t="shared" ca="1" si="72"/>
        <v>0</v>
      </c>
      <c r="ER134" s="32">
        <f t="shared" ca="1" si="72"/>
        <v>0</v>
      </c>
    </row>
    <row r="135" spans="1:148" x14ac:dyDescent="0.25">
      <c r="A135" t="s">
        <v>517</v>
      </c>
      <c r="B135" s="1" t="s">
        <v>306</v>
      </c>
      <c r="C135" t="str">
        <f t="shared" ca="1" si="73"/>
        <v>TAY2</v>
      </c>
      <c r="D135" t="str">
        <f t="shared" ca="1" si="74"/>
        <v>Taylor Wind Facility</v>
      </c>
      <c r="E135" s="51">
        <v>895.1037</v>
      </c>
      <c r="F135" s="51">
        <v>731.63649999999996</v>
      </c>
      <c r="G135" s="51">
        <v>481.68329999999997</v>
      </c>
      <c r="H135" s="51">
        <v>635.42679999999996</v>
      </c>
      <c r="I135" s="51">
        <v>544.49080000000004</v>
      </c>
      <c r="J135" s="51">
        <v>392.22539999999998</v>
      </c>
      <c r="K135" s="51">
        <v>0</v>
      </c>
      <c r="L135" s="51">
        <v>0</v>
      </c>
      <c r="M135" s="51">
        <v>0</v>
      </c>
      <c r="N135" s="51">
        <v>0</v>
      </c>
      <c r="O135" s="51">
        <v>0</v>
      </c>
      <c r="P135" s="51">
        <v>0</v>
      </c>
      <c r="Q135" s="32">
        <v>32435.65</v>
      </c>
      <c r="R135" s="32">
        <v>27712.83</v>
      </c>
      <c r="S135" s="32">
        <v>14008.95</v>
      </c>
      <c r="T135" s="32">
        <v>26861.86</v>
      </c>
      <c r="U135" s="32">
        <v>11634.07</v>
      </c>
      <c r="V135" s="32">
        <v>20867.14</v>
      </c>
      <c r="W135" s="32">
        <v>0</v>
      </c>
      <c r="X135" s="32">
        <v>0</v>
      </c>
      <c r="Y135" s="32">
        <v>0</v>
      </c>
      <c r="Z135" s="32">
        <v>0</v>
      </c>
      <c r="AA135" s="32">
        <v>0</v>
      </c>
      <c r="AB135" s="32">
        <v>0</v>
      </c>
      <c r="AC135" s="2">
        <v>0.82</v>
      </c>
      <c r="AD135" s="2">
        <v>0.82</v>
      </c>
      <c r="AE135" s="2">
        <v>0.82</v>
      </c>
      <c r="AF135" s="2">
        <v>0.82</v>
      </c>
      <c r="AG135" s="2">
        <v>0.82</v>
      </c>
      <c r="AH135" s="2">
        <v>0.82</v>
      </c>
      <c r="AI135" s="2">
        <v>2.4</v>
      </c>
      <c r="AJ135" s="2">
        <v>2.4</v>
      </c>
      <c r="AK135" s="2">
        <v>2.4</v>
      </c>
      <c r="AL135" s="2">
        <v>2.4</v>
      </c>
      <c r="AM135" s="2">
        <v>2.4</v>
      </c>
      <c r="AN135" s="2">
        <v>2.4</v>
      </c>
      <c r="AO135" s="33">
        <v>265.97000000000003</v>
      </c>
      <c r="AP135" s="33">
        <v>227.25</v>
      </c>
      <c r="AQ135" s="33">
        <v>114.87</v>
      </c>
      <c r="AR135" s="33">
        <v>220.27</v>
      </c>
      <c r="AS135" s="33">
        <v>95.4</v>
      </c>
      <c r="AT135" s="33">
        <v>171.11</v>
      </c>
      <c r="AU135" s="33">
        <v>0</v>
      </c>
      <c r="AV135" s="33">
        <v>0</v>
      </c>
      <c r="AW135" s="33">
        <v>0</v>
      </c>
      <c r="AX135" s="33">
        <v>0</v>
      </c>
      <c r="AY135" s="33">
        <v>0</v>
      </c>
      <c r="AZ135" s="33">
        <v>0</v>
      </c>
      <c r="BA135" s="31">
        <f t="shared" si="53"/>
        <v>-12.97</v>
      </c>
      <c r="BB135" s="31">
        <f t="shared" si="53"/>
        <v>-11.09</v>
      </c>
      <c r="BC135" s="31">
        <f t="shared" si="53"/>
        <v>-5.6</v>
      </c>
      <c r="BD135" s="31">
        <f t="shared" si="51"/>
        <v>155.80000000000001</v>
      </c>
      <c r="BE135" s="31">
        <f t="shared" si="51"/>
        <v>67.48</v>
      </c>
      <c r="BF135" s="31">
        <f t="shared" si="51"/>
        <v>121.03</v>
      </c>
      <c r="BG135" s="31">
        <f t="shared" si="51"/>
        <v>0</v>
      </c>
      <c r="BH135" s="31">
        <f t="shared" si="51"/>
        <v>0</v>
      </c>
      <c r="BI135" s="31">
        <f t="shared" si="51"/>
        <v>0</v>
      </c>
      <c r="BJ135" s="31">
        <f t="shared" si="58"/>
        <v>0</v>
      </c>
      <c r="BK135" s="31">
        <f t="shared" si="58"/>
        <v>0</v>
      </c>
      <c r="BL135" s="31">
        <f t="shared" si="58"/>
        <v>0</v>
      </c>
      <c r="BM135" s="6">
        <f t="shared" ca="1" si="68"/>
        <v>7.1499999999999994E-2</v>
      </c>
      <c r="BN135" s="6">
        <f t="shared" ca="1" si="68"/>
        <v>7.1499999999999994E-2</v>
      </c>
      <c r="BO135" s="6">
        <f t="shared" ca="1" si="68"/>
        <v>7.1499999999999994E-2</v>
      </c>
      <c r="BP135" s="6">
        <f t="shared" ca="1" si="68"/>
        <v>7.1499999999999994E-2</v>
      </c>
      <c r="BQ135" s="6">
        <f t="shared" ca="1" si="68"/>
        <v>7.1499999999999994E-2</v>
      </c>
      <c r="BR135" s="6">
        <f t="shared" ca="1" si="68"/>
        <v>7.1499999999999994E-2</v>
      </c>
      <c r="BS135" s="6">
        <f t="shared" ca="1" si="68"/>
        <v>7.1499999999999994E-2</v>
      </c>
      <c r="BT135" s="6">
        <f t="shared" ca="1" si="68"/>
        <v>7.1499999999999994E-2</v>
      </c>
      <c r="BU135" s="6">
        <f t="shared" ca="1" si="68"/>
        <v>7.1499999999999994E-2</v>
      </c>
      <c r="BV135" s="6">
        <f t="shared" ca="1" si="68"/>
        <v>7.1499999999999994E-2</v>
      </c>
      <c r="BW135" s="6">
        <f t="shared" ca="1" si="68"/>
        <v>7.1499999999999994E-2</v>
      </c>
      <c r="BX135" s="6">
        <f t="shared" ca="1" si="68"/>
        <v>7.1499999999999994E-2</v>
      </c>
      <c r="BY135" s="31">
        <f t="shared" ca="1" si="59"/>
        <v>2319.15</v>
      </c>
      <c r="BZ135" s="31">
        <f t="shared" ca="1" si="59"/>
        <v>1981.47</v>
      </c>
      <c r="CA135" s="31">
        <f t="shared" ca="1" si="59"/>
        <v>1001.64</v>
      </c>
      <c r="CB135" s="31">
        <f t="shared" ca="1" si="57"/>
        <v>1920.62</v>
      </c>
      <c r="CC135" s="31">
        <f t="shared" ca="1" si="57"/>
        <v>831.84</v>
      </c>
      <c r="CD135" s="31">
        <f t="shared" ca="1" si="57"/>
        <v>1492</v>
      </c>
      <c r="CE135" s="31">
        <f t="shared" ca="1" si="57"/>
        <v>0</v>
      </c>
      <c r="CF135" s="31">
        <f t="shared" ca="1" si="57"/>
        <v>0</v>
      </c>
      <c r="CG135" s="31">
        <f t="shared" ca="1" si="57"/>
        <v>0</v>
      </c>
      <c r="CH135" s="31">
        <f t="shared" ca="1" si="57"/>
        <v>0</v>
      </c>
      <c r="CI135" s="31">
        <f t="shared" ca="1" si="57"/>
        <v>0</v>
      </c>
      <c r="CJ135" s="31">
        <f t="shared" ca="1" si="57"/>
        <v>0</v>
      </c>
      <c r="CK135" s="32">
        <f t="shared" ca="1" si="54"/>
        <v>51.9</v>
      </c>
      <c r="CL135" s="32">
        <f t="shared" ca="1" si="54"/>
        <v>44.34</v>
      </c>
      <c r="CM135" s="32">
        <f t="shared" ca="1" si="54"/>
        <v>22.41</v>
      </c>
      <c r="CN135" s="32">
        <f t="shared" ca="1" si="52"/>
        <v>42.98</v>
      </c>
      <c r="CO135" s="32">
        <f t="shared" ca="1" si="52"/>
        <v>18.61</v>
      </c>
      <c r="CP135" s="32">
        <f t="shared" ca="1" si="52"/>
        <v>33.39</v>
      </c>
      <c r="CQ135" s="32">
        <f t="shared" ca="1" si="52"/>
        <v>0</v>
      </c>
      <c r="CR135" s="32">
        <f t="shared" ca="1" si="52"/>
        <v>0</v>
      </c>
      <c r="CS135" s="32">
        <f t="shared" ca="1" si="52"/>
        <v>0</v>
      </c>
      <c r="CT135" s="32">
        <f t="shared" ca="1" si="60"/>
        <v>0</v>
      </c>
      <c r="CU135" s="32">
        <f t="shared" ca="1" si="60"/>
        <v>0</v>
      </c>
      <c r="CV135" s="32">
        <f t="shared" ca="1" si="60"/>
        <v>0</v>
      </c>
      <c r="CW135" s="31">
        <f t="shared" ca="1" si="69"/>
        <v>2118.0499999999997</v>
      </c>
      <c r="CX135" s="31">
        <f t="shared" ca="1" si="69"/>
        <v>1809.6499999999999</v>
      </c>
      <c r="CY135" s="31">
        <f t="shared" ca="1" si="69"/>
        <v>914.78</v>
      </c>
      <c r="CZ135" s="31">
        <f t="shared" ca="1" si="69"/>
        <v>1587.53</v>
      </c>
      <c r="DA135" s="31">
        <f t="shared" ca="1" si="69"/>
        <v>687.57</v>
      </c>
      <c r="DB135" s="31">
        <f t="shared" ca="1" si="69"/>
        <v>1233.2500000000002</v>
      </c>
      <c r="DC135" s="31">
        <f t="shared" ca="1" si="69"/>
        <v>0</v>
      </c>
      <c r="DD135" s="31">
        <f t="shared" ca="1" si="69"/>
        <v>0</v>
      </c>
      <c r="DE135" s="31">
        <f t="shared" ca="1" si="69"/>
        <v>0</v>
      </c>
      <c r="DF135" s="31">
        <f t="shared" ca="1" si="61"/>
        <v>0</v>
      </c>
      <c r="DG135" s="31">
        <f t="shared" ca="1" si="61"/>
        <v>0</v>
      </c>
      <c r="DH135" s="31">
        <f t="shared" ca="1" si="61"/>
        <v>0</v>
      </c>
      <c r="DI135" s="32">
        <f t="shared" ca="1" si="65"/>
        <v>105.9</v>
      </c>
      <c r="DJ135" s="32">
        <f t="shared" ca="1" si="65"/>
        <v>90.48</v>
      </c>
      <c r="DK135" s="32">
        <f t="shared" ca="1" si="65"/>
        <v>45.74</v>
      </c>
      <c r="DL135" s="32">
        <f t="shared" ca="1" si="62"/>
        <v>79.38</v>
      </c>
      <c r="DM135" s="32">
        <f t="shared" ca="1" si="62"/>
        <v>34.380000000000003</v>
      </c>
      <c r="DN135" s="32">
        <f t="shared" ca="1" si="62"/>
        <v>61.66</v>
      </c>
      <c r="DO135" s="32">
        <f t="shared" ca="1" si="62"/>
        <v>0</v>
      </c>
      <c r="DP135" s="32">
        <f t="shared" ca="1" si="62"/>
        <v>0</v>
      </c>
      <c r="DQ135" s="32">
        <f t="shared" ca="1" si="62"/>
        <v>0</v>
      </c>
      <c r="DR135" s="32">
        <f t="shared" ca="1" si="70"/>
        <v>0</v>
      </c>
      <c r="DS135" s="32">
        <f t="shared" ca="1" si="70"/>
        <v>0</v>
      </c>
      <c r="DT135" s="32">
        <f t="shared" ca="1" si="70"/>
        <v>0</v>
      </c>
      <c r="DU135" s="31">
        <f t="shared" ca="1" si="66"/>
        <v>576.76</v>
      </c>
      <c r="DV135" s="31">
        <f t="shared" ca="1" si="66"/>
        <v>488.55</v>
      </c>
      <c r="DW135" s="31">
        <f t="shared" ca="1" si="66"/>
        <v>245.03</v>
      </c>
      <c r="DX135" s="31">
        <f t="shared" ca="1" si="63"/>
        <v>421.53</v>
      </c>
      <c r="DY135" s="31">
        <f t="shared" ca="1" si="63"/>
        <v>181.01</v>
      </c>
      <c r="DZ135" s="31">
        <f t="shared" ca="1" si="63"/>
        <v>321.79000000000002</v>
      </c>
      <c r="EA135" s="31">
        <f t="shared" ca="1" si="63"/>
        <v>0</v>
      </c>
      <c r="EB135" s="31">
        <f t="shared" ca="1" si="63"/>
        <v>0</v>
      </c>
      <c r="EC135" s="31">
        <f t="shared" ca="1" si="63"/>
        <v>0</v>
      </c>
      <c r="ED135" s="31">
        <f t="shared" ca="1" si="71"/>
        <v>0</v>
      </c>
      <c r="EE135" s="31">
        <f t="shared" ca="1" si="71"/>
        <v>0</v>
      </c>
      <c r="EF135" s="31">
        <f t="shared" ca="1" si="71"/>
        <v>0</v>
      </c>
      <c r="EG135" s="32">
        <f t="shared" ca="1" si="67"/>
        <v>2800.71</v>
      </c>
      <c r="EH135" s="32">
        <f t="shared" ca="1" si="67"/>
        <v>2388.6799999999998</v>
      </c>
      <c r="EI135" s="32">
        <f t="shared" ca="1" si="67"/>
        <v>1205.55</v>
      </c>
      <c r="EJ135" s="32">
        <f t="shared" ca="1" si="64"/>
        <v>2088.4399999999996</v>
      </c>
      <c r="EK135" s="32">
        <f t="shared" ca="1" si="64"/>
        <v>902.96</v>
      </c>
      <c r="EL135" s="32">
        <f t="shared" ca="1" si="64"/>
        <v>1616.7000000000003</v>
      </c>
      <c r="EM135" s="32">
        <f t="shared" ca="1" si="64"/>
        <v>0</v>
      </c>
      <c r="EN135" s="32">
        <f t="shared" ca="1" si="64"/>
        <v>0</v>
      </c>
      <c r="EO135" s="32">
        <f t="shared" ca="1" si="64"/>
        <v>0</v>
      </c>
      <c r="EP135" s="32">
        <f t="shared" ca="1" si="72"/>
        <v>0</v>
      </c>
      <c r="EQ135" s="32">
        <f t="shared" ca="1" si="72"/>
        <v>0</v>
      </c>
      <c r="ER135" s="32">
        <f t="shared" ca="1" si="72"/>
        <v>0</v>
      </c>
    </row>
    <row r="136" spans="1:148" x14ac:dyDescent="0.25">
      <c r="A136" t="s">
        <v>445</v>
      </c>
      <c r="B136" s="1" t="s">
        <v>141</v>
      </c>
      <c r="C136" t="str">
        <f t="shared" ca="1" si="73"/>
        <v>TC01</v>
      </c>
      <c r="D136" t="str">
        <f t="shared" ca="1" si="74"/>
        <v>Carseland Industrial System</v>
      </c>
      <c r="E136" s="51">
        <v>49910.107600000003</v>
      </c>
      <c r="F136" s="51">
        <v>47065.020199999999</v>
      </c>
      <c r="G136" s="51">
        <v>42588.129000000001</v>
      </c>
      <c r="H136" s="51">
        <v>45458.063000000002</v>
      </c>
      <c r="I136" s="51">
        <v>44922.050799999997</v>
      </c>
      <c r="J136" s="51">
        <v>46144.5648</v>
      </c>
      <c r="K136" s="51">
        <v>39587.5605</v>
      </c>
      <c r="L136" s="51">
        <v>36358.159800000001</v>
      </c>
      <c r="M136" s="51">
        <v>36324.332900000001</v>
      </c>
      <c r="N136" s="51">
        <v>47300.296000000002</v>
      </c>
      <c r="O136" s="51">
        <v>47896.2955</v>
      </c>
      <c r="P136" s="51">
        <v>49460.245900000002</v>
      </c>
      <c r="Q136" s="32">
        <v>4382232.78</v>
      </c>
      <c r="R136" s="32">
        <v>6637515.4000000004</v>
      </c>
      <c r="S136" s="32">
        <v>1966188.22</v>
      </c>
      <c r="T136" s="32">
        <v>2403547.7200000002</v>
      </c>
      <c r="U136" s="32">
        <v>1461994.94</v>
      </c>
      <c r="V136" s="32">
        <v>3641216.4</v>
      </c>
      <c r="W136" s="32">
        <v>2923396.23</v>
      </c>
      <c r="X136" s="32">
        <v>5196523.4400000004</v>
      </c>
      <c r="Y136" s="32">
        <v>4385155.8099999996</v>
      </c>
      <c r="Z136" s="32">
        <v>3404186.9</v>
      </c>
      <c r="AA136" s="32">
        <v>5548092.1600000001</v>
      </c>
      <c r="AB136" s="32">
        <v>2650890.7799999998</v>
      </c>
      <c r="AC136" s="2">
        <v>-0.19</v>
      </c>
      <c r="AD136" s="2">
        <v>-0.19</v>
      </c>
      <c r="AE136" s="2">
        <v>-0.19</v>
      </c>
      <c r="AF136" s="2">
        <v>-0.19</v>
      </c>
      <c r="AG136" s="2">
        <v>-0.19</v>
      </c>
      <c r="AH136" s="2">
        <v>-0.19</v>
      </c>
      <c r="AI136" s="2">
        <v>1.23</v>
      </c>
      <c r="AJ136" s="2">
        <v>1.23</v>
      </c>
      <c r="AK136" s="2">
        <v>1.23</v>
      </c>
      <c r="AL136" s="2">
        <v>1.23</v>
      </c>
      <c r="AM136" s="2">
        <v>1.23</v>
      </c>
      <c r="AN136" s="2">
        <v>1.23</v>
      </c>
      <c r="AO136" s="33">
        <v>-8326.24</v>
      </c>
      <c r="AP136" s="33">
        <v>-12611.28</v>
      </c>
      <c r="AQ136" s="33">
        <v>-3735.76</v>
      </c>
      <c r="AR136" s="33">
        <v>-4566.74</v>
      </c>
      <c r="AS136" s="33">
        <v>-2777.79</v>
      </c>
      <c r="AT136" s="33">
        <v>-6918.31</v>
      </c>
      <c r="AU136" s="33">
        <v>35957.769999999997</v>
      </c>
      <c r="AV136" s="33">
        <v>63917.24</v>
      </c>
      <c r="AW136" s="33">
        <v>53937.42</v>
      </c>
      <c r="AX136" s="33">
        <v>41871.5</v>
      </c>
      <c r="AY136" s="33">
        <v>68241.53</v>
      </c>
      <c r="AZ136" s="33">
        <v>32605.96</v>
      </c>
      <c r="BA136" s="31">
        <f t="shared" si="53"/>
        <v>-1752.89</v>
      </c>
      <c r="BB136" s="31">
        <f t="shared" si="53"/>
        <v>-2655.01</v>
      </c>
      <c r="BC136" s="31">
        <f t="shared" si="53"/>
        <v>-786.48</v>
      </c>
      <c r="BD136" s="31">
        <f t="shared" si="51"/>
        <v>13940.58</v>
      </c>
      <c r="BE136" s="31">
        <f t="shared" si="51"/>
        <v>8479.57</v>
      </c>
      <c r="BF136" s="31">
        <f t="shared" si="51"/>
        <v>21119.06</v>
      </c>
      <c r="BG136" s="31">
        <f t="shared" si="51"/>
        <v>2046.38</v>
      </c>
      <c r="BH136" s="31">
        <f t="shared" si="51"/>
        <v>3637.57</v>
      </c>
      <c r="BI136" s="31">
        <f t="shared" si="51"/>
        <v>3069.61</v>
      </c>
      <c r="BJ136" s="31">
        <f t="shared" si="58"/>
        <v>-10212.56</v>
      </c>
      <c r="BK136" s="31">
        <f t="shared" si="58"/>
        <v>-16644.28</v>
      </c>
      <c r="BL136" s="31">
        <f t="shared" si="58"/>
        <v>-7952.67</v>
      </c>
      <c r="BM136" s="6">
        <f t="shared" ca="1" si="68"/>
        <v>-1.4500000000000001E-2</v>
      </c>
      <c r="BN136" s="6">
        <f t="shared" ca="1" si="68"/>
        <v>-1.4500000000000001E-2</v>
      </c>
      <c r="BO136" s="6">
        <f t="shared" ca="1" si="68"/>
        <v>-1.4500000000000001E-2</v>
      </c>
      <c r="BP136" s="6">
        <f t="shared" ca="1" si="68"/>
        <v>-1.4500000000000001E-2</v>
      </c>
      <c r="BQ136" s="6">
        <f t="shared" ca="1" si="68"/>
        <v>-1.4500000000000001E-2</v>
      </c>
      <c r="BR136" s="6">
        <f t="shared" ca="1" si="68"/>
        <v>-1.4500000000000001E-2</v>
      </c>
      <c r="BS136" s="6">
        <f t="shared" ca="1" si="68"/>
        <v>-1.4500000000000001E-2</v>
      </c>
      <c r="BT136" s="6">
        <f t="shared" ca="1" si="68"/>
        <v>-1.4500000000000001E-2</v>
      </c>
      <c r="BU136" s="6">
        <f t="shared" ca="1" si="68"/>
        <v>-1.4500000000000001E-2</v>
      </c>
      <c r="BV136" s="6">
        <f t="shared" ca="1" si="68"/>
        <v>-1.4500000000000001E-2</v>
      </c>
      <c r="BW136" s="6">
        <f t="shared" ca="1" si="68"/>
        <v>-1.4500000000000001E-2</v>
      </c>
      <c r="BX136" s="6">
        <f t="shared" ca="1" si="68"/>
        <v>-1.4500000000000001E-2</v>
      </c>
      <c r="BY136" s="31">
        <f t="shared" ca="1" si="59"/>
        <v>-63542.38</v>
      </c>
      <c r="BZ136" s="31">
        <f t="shared" ca="1" si="59"/>
        <v>-96243.97</v>
      </c>
      <c r="CA136" s="31">
        <f t="shared" ca="1" si="59"/>
        <v>-28509.73</v>
      </c>
      <c r="CB136" s="31">
        <f t="shared" ca="1" si="57"/>
        <v>-34851.440000000002</v>
      </c>
      <c r="CC136" s="31">
        <f t="shared" ca="1" si="57"/>
        <v>-21198.93</v>
      </c>
      <c r="CD136" s="31">
        <f t="shared" ca="1" si="57"/>
        <v>-52797.64</v>
      </c>
      <c r="CE136" s="31">
        <f t="shared" ca="1" si="57"/>
        <v>-42389.25</v>
      </c>
      <c r="CF136" s="31">
        <f t="shared" ca="1" si="57"/>
        <v>-75349.59</v>
      </c>
      <c r="CG136" s="31">
        <f t="shared" ca="1" si="57"/>
        <v>-63584.76</v>
      </c>
      <c r="CH136" s="31">
        <f t="shared" ca="1" si="57"/>
        <v>-49360.71</v>
      </c>
      <c r="CI136" s="31">
        <f t="shared" ca="1" si="57"/>
        <v>-80447.34</v>
      </c>
      <c r="CJ136" s="31">
        <f t="shared" ca="1" si="57"/>
        <v>-38437.919999999998</v>
      </c>
      <c r="CK136" s="32">
        <f t="shared" ca="1" si="54"/>
        <v>7011.57</v>
      </c>
      <c r="CL136" s="32">
        <f t="shared" ca="1" si="54"/>
        <v>10620.02</v>
      </c>
      <c r="CM136" s="32">
        <f t="shared" ca="1" si="54"/>
        <v>3145.9</v>
      </c>
      <c r="CN136" s="32">
        <f t="shared" ca="1" si="52"/>
        <v>3845.68</v>
      </c>
      <c r="CO136" s="32">
        <f t="shared" ca="1" si="52"/>
        <v>2339.19</v>
      </c>
      <c r="CP136" s="32">
        <f t="shared" ca="1" si="52"/>
        <v>5825.95</v>
      </c>
      <c r="CQ136" s="32">
        <f t="shared" ca="1" si="52"/>
        <v>4677.43</v>
      </c>
      <c r="CR136" s="32">
        <f t="shared" ca="1" si="52"/>
        <v>8314.44</v>
      </c>
      <c r="CS136" s="32">
        <f t="shared" ca="1" si="52"/>
        <v>7016.25</v>
      </c>
      <c r="CT136" s="32">
        <f t="shared" ca="1" si="60"/>
        <v>5446.7</v>
      </c>
      <c r="CU136" s="32">
        <f t="shared" ca="1" si="60"/>
        <v>8876.9500000000007</v>
      </c>
      <c r="CV136" s="32">
        <f t="shared" ca="1" si="60"/>
        <v>4241.43</v>
      </c>
      <c r="CW136" s="31">
        <f t="shared" ca="1" si="69"/>
        <v>-46451.68</v>
      </c>
      <c r="CX136" s="31">
        <f t="shared" ca="1" si="69"/>
        <v>-70357.66</v>
      </c>
      <c r="CY136" s="31">
        <f t="shared" ca="1" si="69"/>
        <v>-20841.59</v>
      </c>
      <c r="CZ136" s="31">
        <f t="shared" ca="1" si="69"/>
        <v>-40379.600000000006</v>
      </c>
      <c r="DA136" s="31">
        <f t="shared" ca="1" si="69"/>
        <v>-24561.52</v>
      </c>
      <c r="DB136" s="31">
        <f t="shared" ca="1" si="69"/>
        <v>-61172.44</v>
      </c>
      <c r="DC136" s="31">
        <f t="shared" ca="1" si="69"/>
        <v>-75715.97</v>
      </c>
      <c r="DD136" s="31">
        <f t="shared" ca="1" si="69"/>
        <v>-134589.96</v>
      </c>
      <c r="DE136" s="31">
        <f t="shared" ca="1" si="69"/>
        <v>-113575.54</v>
      </c>
      <c r="DF136" s="31">
        <f t="shared" ca="1" si="61"/>
        <v>-75572.950000000012</v>
      </c>
      <c r="DG136" s="31">
        <f t="shared" ca="1" si="61"/>
        <v>-123167.63999999998</v>
      </c>
      <c r="DH136" s="31">
        <f t="shared" ca="1" si="61"/>
        <v>-58849.78</v>
      </c>
      <c r="DI136" s="32">
        <f t="shared" ca="1" si="65"/>
        <v>-2322.58</v>
      </c>
      <c r="DJ136" s="32">
        <f t="shared" ca="1" si="65"/>
        <v>-3517.88</v>
      </c>
      <c r="DK136" s="32">
        <f t="shared" ca="1" si="65"/>
        <v>-1042.08</v>
      </c>
      <c r="DL136" s="32">
        <f t="shared" ca="1" si="62"/>
        <v>-2018.98</v>
      </c>
      <c r="DM136" s="32">
        <f t="shared" ca="1" si="62"/>
        <v>-1228.08</v>
      </c>
      <c r="DN136" s="32">
        <f t="shared" ca="1" si="62"/>
        <v>-3058.62</v>
      </c>
      <c r="DO136" s="32">
        <f t="shared" ca="1" si="62"/>
        <v>-3785.8</v>
      </c>
      <c r="DP136" s="32">
        <f t="shared" ca="1" si="62"/>
        <v>-6729.5</v>
      </c>
      <c r="DQ136" s="32">
        <f t="shared" ca="1" si="62"/>
        <v>-5678.78</v>
      </c>
      <c r="DR136" s="32">
        <f t="shared" ca="1" si="70"/>
        <v>-3778.65</v>
      </c>
      <c r="DS136" s="32">
        <f t="shared" ca="1" si="70"/>
        <v>-6158.38</v>
      </c>
      <c r="DT136" s="32">
        <f t="shared" ca="1" si="70"/>
        <v>-2942.49</v>
      </c>
      <c r="DU136" s="31">
        <f t="shared" ca="1" si="66"/>
        <v>-12649.13</v>
      </c>
      <c r="DV136" s="31">
        <f t="shared" ca="1" si="66"/>
        <v>-18994.57</v>
      </c>
      <c r="DW136" s="31">
        <f t="shared" ca="1" si="66"/>
        <v>-5582.67</v>
      </c>
      <c r="DX136" s="31">
        <f t="shared" ca="1" si="63"/>
        <v>-10721.85</v>
      </c>
      <c r="DY136" s="31">
        <f t="shared" ca="1" si="63"/>
        <v>-6466.21</v>
      </c>
      <c r="DZ136" s="31">
        <f t="shared" ca="1" si="63"/>
        <v>-15961.75</v>
      </c>
      <c r="EA136" s="31">
        <f t="shared" ca="1" si="63"/>
        <v>-19585.46</v>
      </c>
      <c r="EB136" s="31">
        <f t="shared" ca="1" si="63"/>
        <v>-34500.06</v>
      </c>
      <c r="EC136" s="31">
        <f t="shared" ca="1" si="63"/>
        <v>-28848.07</v>
      </c>
      <c r="ED136" s="31">
        <f t="shared" ca="1" si="71"/>
        <v>-19024.63</v>
      </c>
      <c r="EE136" s="31">
        <f t="shared" ca="1" si="71"/>
        <v>-30718.39</v>
      </c>
      <c r="EF136" s="31">
        <f t="shared" ca="1" si="71"/>
        <v>-14544.3</v>
      </c>
      <c r="EG136" s="32">
        <f t="shared" ca="1" si="67"/>
        <v>-61423.39</v>
      </c>
      <c r="EH136" s="32">
        <f t="shared" ca="1" si="67"/>
        <v>-92870.110000000015</v>
      </c>
      <c r="EI136" s="32">
        <f t="shared" ca="1" si="67"/>
        <v>-27466.339999999997</v>
      </c>
      <c r="EJ136" s="32">
        <f t="shared" ca="1" si="64"/>
        <v>-53120.430000000008</v>
      </c>
      <c r="EK136" s="32">
        <f t="shared" ca="1" si="64"/>
        <v>-32255.809999999998</v>
      </c>
      <c r="EL136" s="32">
        <f t="shared" ca="1" si="64"/>
        <v>-80192.81</v>
      </c>
      <c r="EM136" s="32">
        <f t="shared" ca="1" si="64"/>
        <v>-99087.23000000001</v>
      </c>
      <c r="EN136" s="32">
        <f t="shared" ca="1" si="64"/>
        <v>-175819.51999999999</v>
      </c>
      <c r="EO136" s="32">
        <f t="shared" ca="1" si="64"/>
        <v>-148102.38999999998</v>
      </c>
      <c r="EP136" s="32">
        <f t="shared" ca="1" si="72"/>
        <v>-98376.23000000001</v>
      </c>
      <c r="EQ136" s="32">
        <f t="shared" ca="1" si="72"/>
        <v>-160044.40999999997</v>
      </c>
      <c r="ER136" s="32">
        <f t="shared" ca="1" si="72"/>
        <v>-76336.569999999992</v>
      </c>
    </row>
    <row r="137" spans="1:148" x14ac:dyDescent="0.25">
      <c r="A137" t="s">
        <v>445</v>
      </c>
      <c r="B137" s="1" t="s">
        <v>142</v>
      </c>
      <c r="C137" t="str">
        <f t="shared" ca="1" si="73"/>
        <v>TC02</v>
      </c>
      <c r="D137" t="str">
        <f t="shared" ca="1" si="74"/>
        <v>Redwater Industrial System</v>
      </c>
      <c r="E137" s="51">
        <v>18898.718700000001</v>
      </c>
      <c r="F137" s="51">
        <v>17790.731199999998</v>
      </c>
      <c r="G137" s="51">
        <v>17936.9244</v>
      </c>
      <c r="H137" s="51">
        <v>16975.030999999999</v>
      </c>
      <c r="I137" s="51">
        <v>17213.642800000001</v>
      </c>
      <c r="J137" s="51">
        <v>16973.6093</v>
      </c>
      <c r="K137" s="51">
        <v>17419.827700000002</v>
      </c>
      <c r="L137" s="51">
        <v>16793.144400000001</v>
      </c>
      <c r="M137" s="51">
        <v>14298.3405</v>
      </c>
      <c r="N137" s="51">
        <v>16601.3125</v>
      </c>
      <c r="O137" s="51">
        <v>17744.690699999999</v>
      </c>
      <c r="P137" s="51">
        <v>18595.897499999999</v>
      </c>
      <c r="Q137" s="32">
        <v>1743909.31</v>
      </c>
      <c r="R137" s="32">
        <v>2511104.0499999998</v>
      </c>
      <c r="S137" s="32">
        <v>882981.56</v>
      </c>
      <c r="T137" s="32">
        <v>885762.87</v>
      </c>
      <c r="U137" s="32">
        <v>551578.86</v>
      </c>
      <c r="V137" s="32">
        <v>1203969.1000000001</v>
      </c>
      <c r="W137" s="32">
        <v>1029315.61</v>
      </c>
      <c r="X137" s="32">
        <v>2024118.76</v>
      </c>
      <c r="Y137" s="32">
        <v>1363963.89</v>
      </c>
      <c r="Z137" s="32">
        <v>1143464.55</v>
      </c>
      <c r="AA137" s="32">
        <v>2154059.5499999998</v>
      </c>
      <c r="AB137" s="32">
        <v>992220.63</v>
      </c>
      <c r="AC137" s="2">
        <v>3.8</v>
      </c>
      <c r="AD137" s="2">
        <v>3.8</v>
      </c>
      <c r="AE137" s="2">
        <v>3.8</v>
      </c>
      <c r="AF137" s="2">
        <v>3.8</v>
      </c>
      <c r="AG137" s="2">
        <v>3.8</v>
      </c>
      <c r="AH137" s="2">
        <v>3.8</v>
      </c>
      <c r="AI137" s="2">
        <v>3.99</v>
      </c>
      <c r="AJ137" s="2">
        <v>3.99</v>
      </c>
      <c r="AK137" s="2">
        <v>3.99</v>
      </c>
      <c r="AL137" s="2">
        <v>3.99</v>
      </c>
      <c r="AM137" s="2">
        <v>3.99</v>
      </c>
      <c r="AN137" s="2">
        <v>3.99</v>
      </c>
      <c r="AO137" s="33">
        <v>66268.55</v>
      </c>
      <c r="AP137" s="33">
        <v>95421.95</v>
      </c>
      <c r="AQ137" s="33">
        <v>33553.300000000003</v>
      </c>
      <c r="AR137" s="33">
        <v>33658.99</v>
      </c>
      <c r="AS137" s="33">
        <v>20960</v>
      </c>
      <c r="AT137" s="33">
        <v>45750.83</v>
      </c>
      <c r="AU137" s="33">
        <v>41069.69</v>
      </c>
      <c r="AV137" s="33">
        <v>80762.34</v>
      </c>
      <c r="AW137" s="33">
        <v>54422.16</v>
      </c>
      <c r="AX137" s="33">
        <v>45624.24</v>
      </c>
      <c r="AY137" s="33">
        <v>85946.98</v>
      </c>
      <c r="AZ137" s="33">
        <v>39589.599999999999</v>
      </c>
      <c r="BA137" s="31">
        <f t="shared" si="53"/>
        <v>-697.56</v>
      </c>
      <c r="BB137" s="31">
        <f t="shared" si="53"/>
        <v>-1004.44</v>
      </c>
      <c r="BC137" s="31">
        <f t="shared" si="53"/>
        <v>-353.19</v>
      </c>
      <c r="BD137" s="31">
        <f t="shared" si="51"/>
        <v>5137.42</v>
      </c>
      <c r="BE137" s="31">
        <f t="shared" si="51"/>
        <v>3199.16</v>
      </c>
      <c r="BF137" s="31">
        <f t="shared" si="51"/>
        <v>6983.02</v>
      </c>
      <c r="BG137" s="31">
        <f t="shared" si="51"/>
        <v>720.52</v>
      </c>
      <c r="BH137" s="31">
        <f t="shared" si="51"/>
        <v>1416.88</v>
      </c>
      <c r="BI137" s="31">
        <f t="shared" si="51"/>
        <v>954.77</v>
      </c>
      <c r="BJ137" s="31">
        <f t="shared" si="58"/>
        <v>-3430.39</v>
      </c>
      <c r="BK137" s="31">
        <f t="shared" si="58"/>
        <v>-6462.18</v>
      </c>
      <c r="BL137" s="31">
        <f t="shared" si="58"/>
        <v>-2976.66</v>
      </c>
      <c r="BM137" s="6">
        <f t="shared" ca="1" si="68"/>
        <v>3.39E-2</v>
      </c>
      <c r="BN137" s="6">
        <f t="shared" ca="1" si="68"/>
        <v>3.39E-2</v>
      </c>
      <c r="BO137" s="6">
        <f t="shared" ca="1" si="68"/>
        <v>3.39E-2</v>
      </c>
      <c r="BP137" s="6">
        <f t="shared" ca="1" si="68"/>
        <v>3.39E-2</v>
      </c>
      <c r="BQ137" s="6">
        <f t="shared" ca="1" si="68"/>
        <v>3.39E-2</v>
      </c>
      <c r="BR137" s="6">
        <f t="shared" ca="1" si="68"/>
        <v>3.39E-2</v>
      </c>
      <c r="BS137" s="6">
        <f t="shared" ca="1" si="68"/>
        <v>3.39E-2</v>
      </c>
      <c r="BT137" s="6">
        <f t="shared" ca="1" si="68"/>
        <v>3.39E-2</v>
      </c>
      <c r="BU137" s="6">
        <f t="shared" ca="1" si="68"/>
        <v>3.39E-2</v>
      </c>
      <c r="BV137" s="6">
        <f t="shared" ca="1" si="68"/>
        <v>3.39E-2</v>
      </c>
      <c r="BW137" s="6">
        <f t="shared" ca="1" si="68"/>
        <v>3.39E-2</v>
      </c>
      <c r="BX137" s="6">
        <f t="shared" ca="1" si="68"/>
        <v>3.39E-2</v>
      </c>
      <c r="BY137" s="31">
        <f t="shared" ca="1" si="59"/>
        <v>59118.53</v>
      </c>
      <c r="BZ137" s="31">
        <f t="shared" ca="1" si="59"/>
        <v>85126.43</v>
      </c>
      <c r="CA137" s="31">
        <f t="shared" ca="1" si="59"/>
        <v>29933.07</v>
      </c>
      <c r="CB137" s="31">
        <f t="shared" ca="1" si="57"/>
        <v>30027.360000000001</v>
      </c>
      <c r="CC137" s="31">
        <f t="shared" ca="1" si="57"/>
        <v>18698.52</v>
      </c>
      <c r="CD137" s="31">
        <f t="shared" ca="1" si="57"/>
        <v>40814.550000000003</v>
      </c>
      <c r="CE137" s="31">
        <f t="shared" ca="1" si="57"/>
        <v>34893.800000000003</v>
      </c>
      <c r="CF137" s="31">
        <f t="shared" ca="1" si="57"/>
        <v>68617.63</v>
      </c>
      <c r="CG137" s="31">
        <f t="shared" ca="1" si="57"/>
        <v>46238.38</v>
      </c>
      <c r="CH137" s="31">
        <f t="shared" ca="1" si="57"/>
        <v>38763.449999999997</v>
      </c>
      <c r="CI137" s="31">
        <f t="shared" ca="1" si="57"/>
        <v>73022.62</v>
      </c>
      <c r="CJ137" s="31">
        <f t="shared" ca="1" si="57"/>
        <v>33636.28</v>
      </c>
      <c r="CK137" s="32">
        <f t="shared" ca="1" si="54"/>
        <v>2790.25</v>
      </c>
      <c r="CL137" s="32">
        <f t="shared" ca="1" si="54"/>
        <v>4017.77</v>
      </c>
      <c r="CM137" s="32">
        <f t="shared" ca="1" si="54"/>
        <v>1412.77</v>
      </c>
      <c r="CN137" s="32">
        <f t="shared" ca="1" si="52"/>
        <v>1417.22</v>
      </c>
      <c r="CO137" s="32">
        <f t="shared" ca="1" si="52"/>
        <v>882.53</v>
      </c>
      <c r="CP137" s="32">
        <f t="shared" ca="1" si="52"/>
        <v>1926.35</v>
      </c>
      <c r="CQ137" s="32">
        <f t="shared" ca="1" si="52"/>
        <v>1646.9</v>
      </c>
      <c r="CR137" s="32">
        <f t="shared" ca="1" si="52"/>
        <v>3238.59</v>
      </c>
      <c r="CS137" s="32">
        <f t="shared" ca="1" si="52"/>
        <v>2182.34</v>
      </c>
      <c r="CT137" s="32">
        <f t="shared" ca="1" si="60"/>
        <v>1829.54</v>
      </c>
      <c r="CU137" s="32">
        <f t="shared" ca="1" si="60"/>
        <v>3446.5</v>
      </c>
      <c r="CV137" s="32">
        <f t="shared" ca="1" si="60"/>
        <v>1587.55</v>
      </c>
      <c r="CW137" s="31">
        <f t="shared" ca="1" si="69"/>
        <v>-3662.2100000000041</v>
      </c>
      <c r="CX137" s="31">
        <f t="shared" ca="1" si="69"/>
        <v>-5273.3099999999995</v>
      </c>
      <c r="CY137" s="31">
        <f t="shared" ca="1" si="69"/>
        <v>-1854.2700000000027</v>
      </c>
      <c r="CZ137" s="31">
        <f t="shared" ca="1" si="69"/>
        <v>-7351.8299999999963</v>
      </c>
      <c r="DA137" s="31">
        <f t="shared" ca="1" si="69"/>
        <v>-4578.1100000000006</v>
      </c>
      <c r="DB137" s="31">
        <f t="shared" ca="1" si="69"/>
        <v>-9992.9500000000007</v>
      </c>
      <c r="DC137" s="31">
        <f t="shared" ca="1" si="69"/>
        <v>-5249.5099999999984</v>
      </c>
      <c r="DD137" s="31">
        <f t="shared" ca="1" si="69"/>
        <v>-10322.999999999996</v>
      </c>
      <c r="DE137" s="31">
        <f t="shared" ca="1" si="69"/>
        <v>-6956.2100000000028</v>
      </c>
      <c r="DF137" s="31">
        <f t="shared" ca="1" si="61"/>
        <v>-1600.8600000000001</v>
      </c>
      <c r="DG137" s="31">
        <f t="shared" ca="1" si="61"/>
        <v>-3015.6800000000003</v>
      </c>
      <c r="DH137" s="31">
        <f t="shared" ca="1" si="61"/>
        <v>-1389.1099999999969</v>
      </c>
      <c r="DI137" s="32">
        <f t="shared" ca="1" si="65"/>
        <v>-183.11</v>
      </c>
      <c r="DJ137" s="32">
        <f t="shared" ca="1" si="65"/>
        <v>-263.67</v>
      </c>
      <c r="DK137" s="32">
        <f t="shared" ca="1" si="65"/>
        <v>-92.71</v>
      </c>
      <c r="DL137" s="32">
        <f t="shared" ca="1" si="62"/>
        <v>-367.59</v>
      </c>
      <c r="DM137" s="32">
        <f t="shared" ca="1" si="62"/>
        <v>-228.91</v>
      </c>
      <c r="DN137" s="32">
        <f t="shared" ca="1" si="62"/>
        <v>-499.65</v>
      </c>
      <c r="DO137" s="32">
        <f t="shared" ca="1" si="62"/>
        <v>-262.48</v>
      </c>
      <c r="DP137" s="32">
        <f t="shared" ca="1" si="62"/>
        <v>-516.15</v>
      </c>
      <c r="DQ137" s="32">
        <f t="shared" ca="1" si="62"/>
        <v>-347.81</v>
      </c>
      <c r="DR137" s="32">
        <f t="shared" ca="1" si="70"/>
        <v>-80.040000000000006</v>
      </c>
      <c r="DS137" s="32">
        <f t="shared" ca="1" si="70"/>
        <v>-150.78</v>
      </c>
      <c r="DT137" s="32">
        <f t="shared" ca="1" si="70"/>
        <v>-69.459999999999994</v>
      </c>
      <c r="DU137" s="31">
        <f t="shared" ca="1" si="66"/>
        <v>-997.25</v>
      </c>
      <c r="DV137" s="31">
        <f t="shared" ca="1" si="66"/>
        <v>-1423.64</v>
      </c>
      <c r="DW137" s="31">
        <f t="shared" ca="1" si="66"/>
        <v>-496.69</v>
      </c>
      <c r="DX137" s="31">
        <f t="shared" ca="1" si="63"/>
        <v>-1952.1</v>
      </c>
      <c r="DY137" s="31">
        <f t="shared" ca="1" si="63"/>
        <v>-1205.26</v>
      </c>
      <c r="DZ137" s="31">
        <f t="shared" ca="1" si="63"/>
        <v>-2607.4699999999998</v>
      </c>
      <c r="EA137" s="31">
        <f t="shared" ca="1" si="63"/>
        <v>-1357.89</v>
      </c>
      <c r="EB137" s="31">
        <f t="shared" ca="1" si="63"/>
        <v>-2646.14</v>
      </c>
      <c r="EC137" s="31">
        <f t="shared" ca="1" si="63"/>
        <v>-1766.87</v>
      </c>
      <c r="ED137" s="31">
        <f t="shared" ca="1" si="71"/>
        <v>-403</v>
      </c>
      <c r="EE137" s="31">
        <f t="shared" ca="1" si="71"/>
        <v>-752.12</v>
      </c>
      <c r="EF137" s="31">
        <f t="shared" ca="1" si="71"/>
        <v>-343.31</v>
      </c>
      <c r="EG137" s="32">
        <f t="shared" ca="1" si="67"/>
        <v>-4842.5700000000043</v>
      </c>
      <c r="EH137" s="32">
        <f t="shared" ca="1" si="67"/>
        <v>-6960.62</v>
      </c>
      <c r="EI137" s="32">
        <f t="shared" ca="1" si="67"/>
        <v>-2443.6700000000028</v>
      </c>
      <c r="EJ137" s="32">
        <f t="shared" ca="1" si="64"/>
        <v>-9671.5199999999968</v>
      </c>
      <c r="EK137" s="32">
        <f t="shared" ca="1" si="64"/>
        <v>-6012.2800000000007</v>
      </c>
      <c r="EL137" s="32">
        <f t="shared" ca="1" si="64"/>
        <v>-13100.07</v>
      </c>
      <c r="EM137" s="32">
        <f t="shared" ca="1" si="64"/>
        <v>-6869.8799999999983</v>
      </c>
      <c r="EN137" s="32">
        <f t="shared" ca="1" si="64"/>
        <v>-13485.289999999995</v>
      </c>
      <c r="EO137" s="32">
        <f t="shared" ca="1" si="64"/>
        <v>-9070.8900000000031</v>
      </c>
      <c r="EP137" s="32">
        <f t="shared" ca="1" si="72"/>
        <v>-2083.9</v>
      </c>
      <c r="EQ137" s="32">
        <f t="shared" ca="1" si="72"/>
        <v>-3918.5800000000004</v>
      </c>
      <c r="ER137" s="32">
        <f t="shared" ca="1" si="72"/>
        <v>-1801.8799999999969</v>
      </c>
    </row>
    <row r="138" spans="1:148" x14ac:dyDescent="0.25">
      <c r="A138" t="s">
        <v>484</v>
      </c>
      <c r="B138" s="1" t="s">
        <v>144</v>
      </c>
      <c r="C138" t="str">
        <f t="shared" ca="1" si="73"/>
        <v>BCHIMP</v>
      </c>
      <c r="D138" t="str">
        <f t="shared" ca="1" si="74"/>
        <v>Alberta-BC Intertie - Import</v>
      </c>
      <c r="E138" s="51">
        <v>1246</v>
      </c>
      <c r="F138" s="51">
        <v>58</v>
      </c>
      <c r="G138" s="51">
        <v>1938</v>
      </c>
      <c r="H138" s="51">
        <v>565</v>
      </c>
      <c r="I138" s="51">
        <v>1861</v>
      </c>
      <c r="K138" s="51">
        <v>40</v>
      </c>
      <c r="L138" s="51">
        <v>400</v>
      </c>
      <c r="M138" s="51">
        <v>40</v>
      </c>
      <c r="N138" s="51">
        <v>100</v>
      </c>
      <c r="O138" s="51">
        <v>3320</v>
      </c>
      <c r="P138" s="51">
        <v>1965</v>
      </c>
      <c r="Q138" s="32">
        <v>45782.53</v>
      </c>
      <c r="R138" s="32">
        <v>1918.92</v>
      </c>
      <c r="S138" s="32">
        <v>56387.85</v>
      </c>
      <c r="T138" s="32">
        <v>16418.259999999998</v>
      </c>
      <c r="U138" s="32">
        <v>47555.29</v>
      </c>
      <c r="V138" s="32"/>
      <c r="W138" s="32">
        <v>1331.6</v>
      </c>
      <c r="X138" s="32">
        <v>12441</v>
      </c>
      <c r="Y138" s="32">
        <v>1292.4000000000001</v>
      </c>
      <c r="Z138" s="32">
        <v>2742.5</v>
      </c>
      <c r="AA138" s="32">
        <v>127214.8</v>
      </c>
      <c r="AB138" s="32">
        <v>112967.1</v>
      </c>
      <c r="AC138" s="2">
        <v>0.53</v>
      </c>
      <c r="AD138" s="2">
        <v>0.53</v>
      </c>
      <c r="AE138" s="2">
        <v>0.53</v>
      </c>
      <c r="AF138" s="2">
        <v>0.53</v>
      </c>
      <c r="AG138" s="2">
        <v>0.53</v>
      </c>
      <c r="AI138" s="2">
        <v>1.92</v>
      </c>
      <c r="AJ138" s="2">
        <v>1.92</v>
      </c>
      <c r="AK138" s="2">
        <v>1.92</v>
      </c>
      <c r="AL138" s="2">
        <v>1.92</v>
      </c>
      <c r="AM138" s="2">
        <v>1.92</v>
      </c>
      <c r="AN138" s="2">
        <v>1.92</v>
      </c>
      <c r="AO138" s="33">
        <v>242.65</v>
      </c>
      <c r="AP138" s="33">
        <v>10.17</v>
      </c>
      <c r="AQ138" s="33">
        <v>298.86</v>
      </c>
      <c r="AR138" s="33">
        <v>87.02</v>
      </c>
      <c r="AS138" s="33">
        <v>252.04</v>
      </c>
      <c r="AT138" s="33"/>
      <c r="AU138" s="33">
        <v>25.57</v>
      </c>
      <c r="AV138" s="33">
        <v>238.87</v>
      </c>
      <c r="AW138" s="33">
        <v>24.81</v>
      </c>
      <c r="AX138" s="33">
        <v>52.66</v>
      </c>
      <c r="AY138" s="33">
        <v>2442.52</v>
      </c>
      <c r="AZ138" s="33">
        <v>2168.9699999999998</v>
      </c>
      <c r="BA138" s="31">
        <f t="shared" si="53"/>
        <v>-18.309999999999999</v>
      </c>
      <c r="BB138" s="31">
        <f t="shared" si="53"/>
        <v>-0.77</v>
      </c>
      <c r="BC138" s="31">
        <f t="shared" si="53"/>
        <v>-22.56</v>
      </c>
      <c r="BD138" s="31">
        <f t="shared" si="51"/>
        <v>95.23</v>
      </c>
      <c r="BE138" s="31">
        <f t="shared" si="51"/>
        <v>275.82</v>
      </c>
      <c r="BF138" s="31">
        <f t="shared" si="51"/>
        <v>0</v>
      </c>
      <c r="BG138" s="31">
        <f t="shared" si="51"/>
        <v>0.93</v>
      </c>
      <c r="BH138" s="31">
        <f t="shared" si="51"/>
        <v>8.7100000000000009</v>
      </c>
      <c r="BI138" s="31">
        <f t="shared" si="51"/>
        <v>0.9</v>
      </c>
      <c r="BJ138" s="31">
        <f t="shared" si="58"/>
        <v>-8.23</v>
      </c>
      <c r="BK138" s="31">
        <f t="shared" si="58"/>
        <v>-381.64</v>
      </c>
      <c r="BL138" s="31">
        <f t="shared" si="58"/>
        <v>-338.9</v>
      </c>
      <c r="BM138" s="6">
        <f t="shared" ca="1" si="68"/>
        <v>1.04E-2</v>
      </c>
      <c r="BN138" s="6">
        <f t="shared" ca="1" si="68"/>
        <v>1.04E-2</v>
      </c>
      <c r="BO138" s="6">
        <f t="shared" ca="1" si="68"/>
        <v>1.04E-2</v>
      </c>
      <c r="BP138" s="6">
        <f t="shared" ca="1" si="68"/>
        <v>1.04E-2</v>
      </c>
      <c r="BQ138" s="6">
        <f t="shared" ca="1" si="68"/>
        <v>1.04E-2</v>
      </c>
      <c r="BR138" s="6">
        <f t="shared" ca="1" si="68"/>
        <v>1.04E-2</v>
      </c>
      <c r="BS138" s="6">
        <f t="shared" ca="1" si="68"/>
        <v>1.04E-2</v>
      </c>
      <c r="BT138" s="6">
        <f t="shared" ca="1" si="68"/>
        <v>1.04E-2</v>
      </c>
      <c r="BU138" s="6">
        <f t="shared" ca="1" si="68"/>
        <v>1.04E-2</v>
      </c>
      <c r="BV138" s="6">
        <f t="shared" ca="1" si="68"/>
        <v>1.04E-2</v>
      </c>
      <c r="BW138" s="6">
        <f t="shared" ca="1" si="68"/>
        <v>1.04E-2</v>
      </c>
      <c r="BX138" s="6">
        <f t="shared" ca="1" si="68"/>
        <v>1.04E-2</v>
      </c>
      <c r="BY138" s="31">
        <f t="shared" ca="1" si="59"/>
        <v>476.14</v>
      </c>
      <c r="BZ138" s="31">
        <f t="shared" ca="1" si="59"/>
        <v>19.96</v>
      </c>
      <c r="CA138" s="31">
        <f t="shared" ca="1" si="59"/>
        <v>586.42999999999995</v>
      </c>
      <c r="CB138" s="31">
        <f t="shared" ca="1" si="57"/>
        <v>170.75</v>
      </c>
      <c r="CC138" s="31">
        <f t="shared" ca="1" si="57"/>
        <v>494.58</v>
      </c>
      <c r="CD138" s="31">
        <f t="shared" ca="1" si="57"/>
        <v>0</v>
      </c>
      <c r="CE138" s="31">
        <f t="shared" ca="1" si="57"/>
        <v>13.85</v>
      </c>
      <c r="CF138" s="31">
        <f t="shared" ca="1" si="57"/>
        <v>129.38999999999999</v>
      </c>
      <c r="CG138" s="31">
        <f t="shared" ca="1" si="57"/>
        <v>13.44</v>
      </c>
      <c r="CH138" s="31">
        <f t="shared" ca="1" si="57"/>
        <v>28.52</v>
      </c>
      <c r="CI138" s="31">
        <f t="shared" ca="1" si="57"/>
        <v>1323.03</v>
      </c>
      <c r="CJ138" s="31">
        <f t="shared" ca="1" si="57"/>
        <v>1174.8599999999999</v>
      </c>
      <c r="CK138" s="32">
        <f t="shared" ca="1" si="54"/>
        <v>73.25</v>
      </c>
      <c r="CL138" s="32">
        <f t="shared" ca="1" si="54"/>
        <v>3.07</v>
      </c>
      <c r="CM138" s="32">
        <f t="shared" ca="1" si="54"/>
        <v>90.22</v>
      </c>
      <c r="CN138" s="32">
        <f t="shared" ca="1" si="52"/>
        <v>26.27</v>
      </c>
      <c r="CO138" s="32">
        <f t="shared" ca="1" si="52"/>
        <v>76.09</v>
      </c>
      <c r="CP138" s="32">
        <f t="shared" ca="1" si="52"/>
        <v>0</v>
      </c>
      <c r="CQ138" s="32">
        <f t="shared" ca="1" si="52"/>
        <v>2.13</v>
      </c>
      <c r="CR138" s="32">
        <f t="shared" ca="1" si="52"/>
        <v>19.91</v>
      </c>
      <c r="CS138" s="32">
        <f t="shared" ca="1" si="52"/>
        <v>2.0699999999999998</v>
      </c>
      <c r="CT138" s="32">
        <f t="shared" ca="1" si="60"/>
        <v>4.3899999999999997</v>
      </c>
      <c r="CU138" s="32">
        <f t="shared" ca="1" si="60"/>
        <v>203.54</v>
      </c>
      <c r="CV138" s="32">
        <f t="shared" ca="1" si="60"/>
        <v>180.75</v>
      </c>
      <c r="CW138" s="31">
        <f t="shared" ca="1" si="69"/>
        <v>325.05</v>
      </c>
      <c r="CX138" s="31">
        <f t="shared" ca="1" si="69"/>
        <v>13.63</v>
      </c>
      <c r="CY138" s="31">
        <f t="shared" ca="1" si="69"/>
        <v>400.34999999999997</v>
      </c>
      <c r="CZ138" s="31">
        <f t="shared" ca="1" si="69"/>
        <v>14.77000000000001</v>
      </c>
      <c r="DA138" s="31">
        <f t="shared" ca="1" si="69"/>
        <v>42.81</v>
      </c>
      <c r="DB138" s="31">
        <f t="shared" ca="1" si="69"/>
        <v>0</v>
      </c>
      <c r="DC138" s="31">
        <f t="shared" ca="1" si="69"/>
        <v>-10.52</v>
      </c>
      <c r="DD138" s="31">
        <f t="shared" ca="1" si="69"/>
        <v>-98.28000000000003</v>
      </c>
      <c r="DE138" s="31">
        <f t="shared" ca="1" si="69"/>
        <v>-10.199999999999999</v>
      </c>
      <c r="DF138" s="31">
        <f t="shared" ca="1" si="61"/>
        <v>-11.52</v>
      </c>
      <c r="DG138" s="31">
        <f t="shared" ca="1" si="61"/>
        <v>-534.31000000000006</v>
      </c>
      <c r="DH138" s="31">
        <f t="shared" ca="1" si="61"/>
        <v>-474.45999999999992</v>
      </c>
      <c r="DI138" s="32">
        <f t="shared" ca="1" si="65"/>
        <v>16.25</v>
      </c>
      <c r="DJ138" s="32">
        <f t="shared" ca="1" si="65"/>
        <v>0.68</v>
      </c>
      <c r="DK138" s="32">
        <f t="shared" ca="1" si="65"/>
        <v>20.02</v>
      </c>
      <c r="DL138" s="32">
        <f t="shared" ca="1" si="62"/>
        <v>0.74</v>
      </c>
      <c r="DM138" s="32">
        <f t="shared" ca="1" si="62"/>
        <v>2.14</v>
      </c>
      <c r="DN138" s="32">
        <f t="shared" ca="1" si="62"/>
        <v>0</v>
      </c>
      <c r="DO138" s="32">
        <f t="shared" ca="1" si="62"/>
        <v>-0.53</v>
      </c>
      <c r="DP138" s="32">
        <f t="shared" ca="1" si="62"/>
        <v>-4.91</v>
      </c>
      <c r="DQ138" s="32">
        <f t="shared" ca="1" si="62"/>
        <v>-0.51</v>
      </c>
      <c r="DR138" s="32">
        <f t="shared" ca="1" si="70"/>
        <v>-0.57999999999999996</v>
      </c>
      <c r="DS138" s="32">
        <f t="shared" ca="1" si="70"/>
        <v>-26.72</v>
      </c>
      <c r="DT138" s="32">
        <f t="shared" ca="1" si="70"/>
        <v>-23.72</v>
      </c>
      <c r="DU138" s="31">
        <f t="shared" ca="1" si="66"/>
        <v>88.51</v>
      </c>
      <c r="DV138" s="31">
        <f t="shared" ca="1" si="66"/>
        <v>3.68</v>
      </c>
      <c r="DW138" s="31">
        <f t="shared" ca="1" si="66"/>
        <v>107.24</v>
      </c>
      <c r="DX138" s="31">
        <f t="shared" ca="1" si="63"/>
        <v>3.92</v>
      </c>
      <c r="DY138" s="31">
        <f t="shared" ca="1" si="63"/>
        <v>11.27</v>
      </c>
      <c r="DZ138" s="31">
        <f t="shared" ca="1" si="63"/>
        <v>0</v>
      </c>
      <c r="EA138" s="31">
        <f t="shared" ca="1" si="63"/>
        <v>-2.72</v>
      </c>
      <c r="EB138" s="31">
        <f t="shared" ca="1" si="63"/>
        <v>-25.19</v>
      </c>
      <c r="EC138" s="31">
        <f t="shared" ca="1" si="63"/>
        <v>-2.59</v>
      </c>
      <c r="ED138" s="31">
        <f t="shared" ca="1" si="71"/>
        <v>-2.9</v>
      </c>
      <c r="EE138" s="31">
        <f t="shared" ca="1" si="71"/>
        <v>-133.26</v>
      </c>
      <c r="EF138" s="31">
        <f t="shared" ca="1" si="71"/>
        <v>-117.26</v>
      </c>
      <c r="EG138" s="32">
        <f t="shared" ca="1" si="67"/>
        <v>429.81</v>
      </c>
      <c r="EH138" s="32">
        <f t="shared" ca="1" si="67"/>
        <v>17.990000000000002</v>
      </c>
      <c r="EI138" s="32">
        <f t="shared" ca="1" si="67"/>
        <v>527.6099999999999</v>
      </c>
      <c r="EJ138" s="32">
        <f t="shared" ca="1" si="64"/>
        <v>19.43000000000001</v>
      </c>
      <c r="EK138" s="32">
        <f t="shared" ca="1" si="64"/>
        <v>56.22</v>
      </c>
      <c r="EL138" s="32">
        <f t="shared" ca="1" si="64"/>
        <v>0</v>
      </c>
      <c r="EM138" s="32">
        <f t="shared" ca="1" si="64"/>
        <v>-13.77</v>
      </c>
      <c r="EN138" s="32">
        <f t="shared" ca="1" si="64"/>
        <v>-128.38000000000002</v>
      </c>
      <c r="EO138" s="32">
        <f t="shared" ca="1" si="64"/>
        <v>-13.299999999999999</v>
      </c>
      <c r="EP138" s="32">
        <f t="shared" ca="1" si="72"/>
        <v>-15</v>
      </c>
      <c r="EQ138" s="32">
        <f t="shared" ca="1" si="72"/>
        <v>-694.29000000000008</v>
      </c>
      <c r="ER138" s="32">
        <f t="shared" ca="1" si="72"/>
        <v>-615.43999999999994</v>
      </c>
    </row>
    <row r="139" spans="1:148" x14ac:dyDescent="0.25">
      <c r="A139" t="s">
        <v>484</v>
      </c>
      <c r="B139" s="1" t="s">
        <v>145</v>
      </c>
      <c r="C139" t="str">
        <f t="shared" ca="1" si="73"/>
        <v>BCHEXP</v>
      </c>
      <c r="D139" t="str">
        <f t="shared" ca="1" si="74"/>
        <v>Alberta-BC Intertie - Export</v>
      </c>
      <c r="F139" s="51">
        <v>6373.75</v>
      </c>
      <c r="I139" s="51">
        <v>187.5</v>
      </c>
      <c r="K139" s="51">
        <v>75</v>
      </c>
      <c r="M139" s="51">
        <v>568.75</v>
      </c>
      <c r="N139" s="51">
        <v>326.25</v>
      </c>
      <c r="P139" s="51">
        <v>287.5</v>
      </c>
      <c r="Q139" s="32"/>
      <c r="R139" s="32">
        <v>156925.35999999999</v>
      </c>
      <c r="S139" s="32"/>
      <c r="T139" s="32"/>
      <c r="U139" s="32">
        <v>4618.88</v>
      </c>
      <c r="V139" s="32"/>
      <c r="W139" s="32">
        <v>2758.12</v>
      </c>
      <c r="X139" s="32"/>
      <c r="Y139" s="32">
        <v>10773.5</v>
      </c>
      <c r="Z139" s="32">
        <v>6477.5</v>
      </c>
      <c r="AA139" s="32"/>
      <c r="AB139" s="32">
        <v>5784.38</v>
      </c>
      <c r="AD139" s="2">
        <v>1.02</v>
      </c>
      <c r="AG139" s="2">
        <v>1.02</v>
      </c>
      <c r="AI139" s="2">
        <v>1.02</v>
      </c>
      <c r="AK139" s="2">
        <v>1.02</v>
      </c>
      <c r="AL139" s="2">
        <v>1.02</v>
      </c>
      <c r="AN139" s="2">
        <v>1.02</v>
      </c>
      <c r="AO139" s="33"/>
      <c r="AP139" s="33">
        <v>1600.64</v>
      </c>
      <c r="AQ139" s="33"/>
      <c r="AR139" s="33"/>
      <c r="AS139" s="33">
        <v>47.11</v>
      </c>
      <c r="AT139" s="33"/>
      <c r="AU139" s="33">
        <v>28.13</v>
      </c>
      <c r="AV139" s="33"/>
      <c r="AW139" s="33">
        <v>109.89</v>
      </c>
      <c r="AX139" s="33">
        <v>66.069999999999993</v>
      </c>
      <c r="AY139" s="33"/>
      <c r="AZ139" s="33">
        <v>59</v>
      </c>
      <c r="BA139" s="31">
        <f t="shared" si="53"/>
        <v>0</v>
      </c>
      <c r="BB139" s="31">
        <f t="shared" si="53"/>
        <v>-62.77</v>
      </c>
      <c r="BC139" s="31">
        <f t="shared" si="53"/>
        <v>0</v>
      </c>
      <c r="BD139" s="31">
        <f t="shared" si="51"/>
        <v>0</v>
      </c>
      <c r="BE139" s="31">
        <f t="shared" si="51"/>
        <v>26.79</v>
      </c>
      <c r="BF139" s="31">
        <f t="shared" si="51"/>
        <v>0</v>
      </c>
      <c r="BG139" s="31">
        <f t="shared" si="51"/>
        <v>1.93</v>
      </c>
      <c r="BH139" s="31">
        <f t="shared" si="51"/>
        <v>0</v>
      </c>
      <c r="BI139" s="31">
        <f t="shared" si="51"/>
        <v>7.54</v>
      </c>
      <c r="BJ139" s="31">
        <f t="shared" si="58"/>
        <v>-19.43</v>
      </c>
      <c r="BK139" s="31">
        <f t="shared" si="58"/>
        <v>0</v>
      </c>
      <c r="BL139" s="31">
        <f t="shared" si="58"/>
        <v>-17.350000000000001</v>
      </c>
      <c r="BM139" s="6">
        <f t="shared" ca="1" si="68"/>
        <v>8.5000000000000006E-3</v>
      </c>
      <c r="BN139" s="6">
        <f t="shared" ca="1" si="68"/>
        <v>8.5000000000000006E-3</v>
      </c>
      <c r="BO139" s="6">
        <f t="shared" ca="1" si="68"/>
        <v>8.5000000000000006E-3</v>
      </c>
      <c r="BP139" s="6">
        <f t="shared" ca="1" si="68"/>
        <v>8.5000000000000006E-3</v>
      </c>
      <c r="BQ139" s="6">
        <f t="shared" ca="1" si="68"/>
        <v>8.5000000000000006E-3</v>
      </c>
      <c r="BR139" s="6">
        <f t="shared" ca="1" si="68"/>
        <v>8.5000000000000006E-3</v>
      </c>
      <c r="BS139" s="6">
        <f t="shared" ca="1" si="68"/>
        <v>8.5000000000000006E-3</v>
      </c>
      <c r="BT139" s="6">
        <f t="shared" ca="1" si="68"/>
        <v>8.5000000000000006E-3</v>
      </c>
      <c r="BU139" s="6">
        <f t="shared" ca="1" si="68"/>
        <v>8.5000000000000006E-3</v>
      </c>
      <c r="BV139" s="6">
        <f t="shared" ca="1" si="68"/>
        <v>8.5000000000000006E-3</v>
      </c>
      <c r="BW139" s="6">
        <f t="shared" ca="1" si="68"/>
        <v>8.5000000000000006E-3</v>
      </c>
      <c r="BX139" s="6">
        <f t="shared" ca="1" si="68"/>
        <v>8.5000000000000006E-3</v>
      </c>
      <c r="BY139" s="31">
        <f t="shared" ca="1" si="59"/>
        <v>0</v>
      </c>
      <c r="BZ139" s="31">
        <f t="shared" ca="1" si="59"/>
        <v>1333.87</v>
      </c>
      <c r="CA139" s="31">
        <f t="shared" ca="1" si="59"/>
        <v>0</v>
      </c>
      <c r="CB139" s="31">
        <f t="shared" ca="1" si="57"/>
        <v>0</v>
      </c>
      <c r="CC139" s="31">
        <f t="shared" ca="1" si="57"/>
        <v>39.26</v>
      </c>
      <c r="CD139" s="31">
        <f t="shared" ca="1" si="57"/>
        <v>0</v>
      </c>
      <c r="CE139" s="31">
        <f t="shared" ref="CE139:CJ145" ca="1" si="75">IFERROR(VLOOKUP($C139,DOSDetail,CELL("col",CE$4)+58,FALSE),ROUND(W139*BS139,2))</f>
        <v>23.44</v>
      </c>
      <c r="CF139" s="31">
        <f t="shared" ca="1" si="75"/>
        <v>0</v>
      </c>
      <c r="CG139" s="31">
        <f t="shared" ca="1" si="75"/>
        <v>91.57</v>
      </c>
      <c r="CH139" s="31">
        <f t="shared" ca="1" si="75"/>
        <v>55.06</v>
      </c>
      <c r="CI139" s="31">
        <f t="shared" ca="1" si="75"/>
        <v>0</v>
      </c>
      <c r="CJ139" s="31">
        <f t="shared" ca="1" si="75"/>
        <v>49.17</v>
      </c>
      <c r="CK139" s="32">
        <f t="shared" ca="1" si="54"/>
        <v>0</v>
      </c>
      <c r="CL139" s="32">
        <f t="shared" ca="1" si="54"/>
        <v>251.08</v>
      </c>
      <c r="CM139" s="32">
        <f t="shared" ca="1" si="54"/>
        <v>0</v>
      </c>
      <c r="CN139" s="32">
        <f t="shared" ca="1" si="52"/>
        <v>0</v>
      </c>
      <c r="CO139" s="32">
        <f t="shared" ca="1" si="52"/>
        <v>7.39</v>
      </c>
      <c r="CP139" s="32">
        <f t="shared" ca="1" si="52"/>
        <v>0</v>
      </c>
      <c r="CQ139" s="32">
        <f t="shared" ca="1" si="52"/>
        <v>4.41</v>
      </c>
      <c r="CR139" s="32">
        <f t="shared" ca="1" si="52"/>
        <v>0</v>
      </c>
      <c r="CS139" s="32">
        <f t="shared" ca="1" si="52"/>
        <v>17.239999999999998</v>
      </c>
      <c r="CT139" s="32">
        <f t="shared" ca="1" si="60"/>
        <v>10.36</v>
      </c>
      <c r="CU139" s="32">
        <f t="shared" ca="1" si="60"/>
        <v>0</v>
      </c>
      <c r="CV139" s="32">
        <f t="shared" ca="1" si="60"/>
        <v>9.26</v>
      </c>
      <c r="CW139" s="31">
        <f t="shared" ca="1" si="69"/>
        <v>0</v>
      </c>
      <c r="CX139" s="31">
        <f t="shared" ca="1" si="69"/>
        <v>47.079999999999721</v>
      </c>
      <c r="CY139" s="31">
        <f t="shared" ca="1" si="69"/>
        <v>0</v>
      </c>
      <c r="CZ139" s="31">
        <f t="shared" ca="1" si="69"/>
        <v>0</v>
      </c>
      <c r="DA139" s="31">
        <f t="shared" ca="1" si="69"/>
        <v>-27.25</v>
      </c>
      <c r="DB139" s="31">
        <f t="shared" ca="1" si="69"/>
        <v>0</v>
      </c>
      <c r="DC139" s="31">
        <f t="shared" ca="1" si="69"/>
        <v>-2.2099999999999973</v>
      </c>
      <c r="DD139" s="31">
        <f t="shared" ca="1" si="69"/>
        <v>0</v>
      </c>
      <c r="DE139" s="31">
        <f t="shared" ca="1" si="69"/>
        <v>-8.6200000000000117</v>
      </c>
      <c r="DF139" s="31">
        <f t="shared" ca="1" si="61"/>
        <v>18.780000000000008</v>
      </c>
      <c r="DG139" s="31">
        <f t="shared" ca="1" si="61"/>
        <v>0</v>
      </c>
      <c r="DH139" s="31">
        <f t="shared" ca="1" si="61"/>
        <v>16.78</v>
      </c>
      <c r="DI139" s="32">
        <f t="shared" ca="1" si="65"/>
        <v>0</v>
      </c>
      <c r="DJ139" s="32">
        <f t="shared" ca="1" si="65"/>
        <v>2.35</v>
      </c>
      <c r="DK139" s="32">
        <f t="shared" ca="1" si="65"/>
        <v>0</v>
      </c>
      <c r="DL139" s="32">
        <f t="shared" ca="1" si="62"/>
        <v>0</v>
      </c>
      <c r="DM139" s="32">
        <f t="shared" ca="1" si="62"/>
        <v>-1.36</v>
      </c>
      <c r="DN139" s="32">
        <f t="shared" ca="1" si="62"/>
        <v>0</v>
      </c>
      <c r="DO139" s="32">
        <f t="shared" ca="1" si="62"/>
        <v>-0.11</v>
      </c>
      <c r="DP139" s="32">
        <f t="shared" ca="1" si="62"/>
        <v>0</v>
      </c>
      <c r="DQ139" s="32">
        <f t="shared" ca="1" si="62"/>
        <v>-0.43</v>
      </c>
      <c r="DR139" s="32">
        <f t="shared" ca="1" si="70"/>
        <v>0.94</v>
      </c>
      <c r="DS139" s="32">
        <f t="shared" ca="1" si="70"/>
        <v>0</v>
      </c>
      <c r="DT139" s="32">
        <f t="shared" ca="1" si="70"/>
        <v>0.84</v>
      </c>
      <c r="DU139" s="31">
        <f t="shared" ca="1" si="66"/>
        <v>0</v>
      </c>
      <c r="DV139" s="31">
        <f t="shared" ca="1" si="66"/>
        <v>12.71</v>
      </c>
      <c r="DW139" s="31">
        <f t="shared" ca="1" si="66"/>
        <v>0</v>
      </c>
      <c r="DX139" s="31">
        <f t="shared" ca="1" si="63"/>
        <v>0</v>
      </c>
      <c r="DY139" s="31">
        <f t="shared" ca="1" si="63"/>
        <v>-7.17</v>
      </c>
      <c r="DZ139" s="31">
        <f t="shared" ca="1" si="63"/>
        <v>0</v>
      </c>
      <c r="EA139" s="31">
        <f t="shared" ca="1" si="63"/>
        <v>-0.56999999999999995</v>
      </c>
      <c r="EB139" s="31">
        <f t="shared" ca="1" si="63"/>
        <v>0</v>
      </c>
      <c r="EC139" s="31">
        <f t="shared" ca="1" si="63"/>
        <v>-2.19</v>
      </c>
      <c r="ED139" s="31">
        <f t="shared" ca="1" si="71"/>
        <v>4.7300000000000004</v>
      </c>
      <c r="EE139" s="31">
        <f t="shared" ca="1" si="71"/>
        <v>0</v>
      </c>
      <c r="EF139" s="31">
        <f t="shared" ca="1" si="71"/>
        <v>4.1500000000000004</v>
      </c>
      <c r="EG139" s="32">
        <f t="shared" ca="1" si="67"/>
        <v>0</v>
      </c>
      <c r="EH139" s="32">
        <f t="shared" ca="1" si="67"/>
        <v>62.139999999999723</v>
      </c>
      <c r="EI139" s="32">
        <f t="shared" ca="1" si="67"/>
        <v>0</v>
      </c>
      <c r="EJ139" s="32">
        <f t="shared" ca="1" si="64"/>
        <v>0</v>
      </c>
      <c r="EK139" s="32">
        <f t="shared" ca="1" si="64"/>
        <v>-35.78</v>
      </c>
      <c r="EL139" s="32">
        <f t="shared" ca="1" si="64"/>
        <v>0</v>
      </c>
      <c r="EM139" s="32">
        <f t="shared" ca="1" si="64"/>
        <v>-2.889999999999997</v>
      </c>
      <c r="EN139" s="32">
        <f t="shared" ca="1" si="64"/>
        <v>0</v>
      </c>
      <c r="EO139" s="32">
        <f t="shared" ca="1" si="64"/>
        <v>-11.240000000000011</v>
      </c>
      <c r="EP139" s="32">
        <f t="shared" ca="1" si="72"/>
        <v>24.45000000000001</v>
      </c>
      <c r="EQ139" s="32">
        <f t="shared" ca="1" si="72"/>
        <v>0</v>
      </c>
      <c r="ER139" s="32">
        <f t="shared" ca="1" si="72"/>
        <v>21.770000000000003</v>
      </c>
    </row>
    <row r="140" spans="1:148" x14ac:dyDescent="0.25">
      <c r="A140" t="s">
        <v>484</v>
      </c>
      <c r="B140" s="1" t="s">
        <v>356</v>
      </c>
      <c r="C140" t="str">
        <f t="shared" ca="1" si="73"/>
        <v>SPCEXP</v>
      </c>
      <c r="D140" t="str">
        <f t="shared" ca="1" si="74"/>
        <v>Alberta-Saskatchewan Intertie - Export</v>
      </c>
      <c r="F140" s="51">
        <v>156</v>
      </c>
      <c r="Q140" s="32"/>
      <c r="R140" s="32">
        <v>4387.43</v>
      </c>
      <c r="S140" s="32"/>
      <c r="T140" s="32"/>
      <c r="U140" s="32"/>
      <c r="V140" s="32"/>
      <c r="W140" s="32"/>
      <c r="X140" s="32"/>
      <c r="Y140" s="32"/>
      <c r="Z140" s="32"/>
      <c r="AA140" s="32"/>
      <c r="AB140" s="32"/>
      <c r="AD140" s="2">
        <v>2.2999999999999998</v>
      </c>
      <c r="AO140" s="33"/>
      <c r="AP140" s="33">
        <v>100.91</v>
      </c>
      <c r="AQ140" s="33"/>
      <c r="AR140" s="33"/>
      <c r="AS140" s="33"/>
      <c r="AT140" s="33"/>
      <c r="AU140" s="33"/>
      <c r="AV140" s="33"/>
      <c r="AW140" s="33"/>
      <c r="AX140" s="33"/>
      <c r="AY140" s="33"/>
      <c r="AZ140" s="33"/>
      <c r="BA140" s="31">
        <f t="shared" si="53"/>
        <v>0</v>
      </c>
      <c r="BB140" s="31">
        <f t="shared" si="53"/>
        <v>-1.75</v>
      </c>
      <c r="BC140" s="31">
        <f t="shared" si="53"/>
        <v>0</v>
      </c>
      <c r="BD140" s="31">
        <f t="shared" si="51"/>
        <v>0</v>
      </c>
      <c r="BE140" s="31">
        <f t="shared" si="51"/>
        <v>0</v>
      </c>
      <c r="BF140" s="31">
        <f t="shared" si="51"/>
        <v>0</v>
      </c>
      <c r="BG140" s="31">
        <f t="shared" si="51"/>
        <v>0</v>
      </c>
      <c r="BH140" s="31">
        <f t="shared" si="51"/>
        <v>0</v>
      </c>
      <c r="BI140" s="31">
        <f t="shared" si="51"/>
        <v>0</v>
      </c>
      <c r="BJ140" s="31">
        <f t="shared" si="58"/>
        <v>0</v>
      </c>
      <c r="BK140" s="31">
        <f t="shared" si="58"/>
        <v>0</v>
      </c>
      <c r="BL140" s="31">
        <f t="shared" si="58"/>
        <v>0</v>
      </c>
      <c r="BM140" s="6">
        <f t="shared" ca="1" si="68"/>
        <v>2.29E-2</v>
      </c>
      <c r="BN140" s="6">
        <f t="shared" ca="1" si="68"/>
        <v>2.29E-2</v>
      </c>
      <c r="BO140" s="6">
        <f t="shared" ca="1" si="68"/>
        <v>2.29E-2</v>
      </c>
      <c r="BP140" s="6">
        <f t="shared" ca="1" si="68"/>
        <v>2.29E-2</v>
      </c>
      <c r="BQ140" s="6">
        <f t="shared" ca="1" si="68"/>
        <v>2.29E-2</v>
      </c>
      <c r="BR140" s="6">
        <f t="shared" ca="1" si="68"/>
        <v>2.29E-2</v>
      </c>
      <c r="BS140" s="6">
        <f t="shared" ca="1" si="68"/>
        <v>2.29E-2</v>
      </c>
      <c r="BT140" s="6">
        <f t="shared" ca="1" si="68"/>
        <v>2.29E-2</v>
      </c>
      <c r="BU140" s="6">
        <f t="shared" ca="1" si="68"/>
        <v>2.29E-2</v>
      </c>
      <c r="BV140" s="6">
        <f t="shared" ca="1" si="68"/>
        <v>2.29E-2</v>
      </c>
      <c r="BW140" s="6">
        <f t="shared" ca="1" si="68"/>
        <v>2.29E-2</v>
      </c>
      <c r="BX140" s="6">
        <f t="shared" ca="1" si="68"/>
        <v>2.29E-2</v>
      </c>
      <c r="BY140" s="31">
        <f t="shared" ca="1" si="59"/>
        <v>0</v>
      </c>
      <c r="BZ140" s="31">
        <f t="shared" ca="1" si="59"/>
        <v>100.47</v>
      </c>
      <c r="CA140" s="31">
        <f t="shared" ca="1" si="59"/>
        <v>0</v>
      </c>
      <c r="CB140" s="31">
        <f t="shared" ca="1" si="59"/>
        <v>0</v>
      </c>
      <c r="CC140" s="31">
        <f t="shared" ca="1" si="59"/>
        <v>0</v>
      </c>
      <c r="CD140" s="31">
        <f t="shared" ca="1" si="59"/>
        <v>0</v>
      </c>
      <c r="CE140" s="31">
        <f t="shared" ca="1" si="75"/>
        <v>0</v>
      </c>
      <c r="CF140" s="31">
        <f t="shared" ca="1" si="75"/>
        <v>0</v>
      </c>
      <c r="CG140" s="31">
        <f t="shared" ca="1" si="75"/>
        <v>0</v>
      </c>
      <c r="CH140" s="31">
        <f t="shared" ca="1" si="75"/>
        <v>0</v>
      </c>
      <c r="CI140" s="31">
        <f t="shared" ca="1" si="75"/>
        <v>0</v>
      </c>
      <c r="CJ140" s="31">
        <f t="shared" ca="1" si="75"/>
        <v>0</v>
      </c>
      <c r="CK140" s="32">
        <f t="shared" ca="1" si="54"/>
        <v>0</v>
      </c>
      <c r="CL140" s="32">
        <f t="shared" ca="1" si="54"/>
        <v>7.02</v>
      </c>
      <c r="CM140" s="32">
        <f t="shared" ca="1" si="54"/>
        <v>0</v>
      </c>
      <c r="CN140" s="32">
        <f t="shared" ca="1" si="52"/>
        <v>0</v>
      </c>
      <c r="CO140" s="32">
        <f t="shared" ca="1" si="52"/>
        <v>0</v>
      </c>
      <c r="CP140" s="32">
        <f t="shared" ca="1" si="52"/>
        <v>0</v>
      </c>
      <c r="CQ140" s="32">
        <f t="shared" ca="1" si="52"/>
        <v>0</v>
      </c>
      <c r="CR140" s="32">
        <f t="shared" ca="1" si="52"/>
        <v>0</v>
      </c>
      <c r="CS140" s="32">
        <f t="shared" ca="1" si="52"/>
        <v>0</v>
      </c>
      <c r="CT140" s="32">
        <f t="shared" ca="1" si="60"/>
        <v>0</v>
      </c>
      <c r="CU140" s="32">
        <f t="shared" ca="1" si="60"/>
        <v>0</v>
      </c>
      <c r="CV140" s="32">
        <f t="shared" ca="1" si="60"/>
        <v>0</v>
      </c>
      <c r="CW140" s="31">
        <f t="shared" ca="1" si="69"/>
        <v>0</v>
      </c>
      <c r="CX140" s="31">
        <f t="shared" ca="1" si="69"/>
        <v>8.3299999999999983</v>
      </c>
      <c r="CY140" s="31">
        <f t="shared" ca="1" si="69"/>
        <v>0</v>
      </c>
      <c r="CZ140" s="31">
        <f t="shared" ca="1" si="69"/>
        <v>0</v>
      </c>
      <c r="DA140" s="31">
        <f t="shared" ca="1" si="69"/>
        <v>0</v>
      </c>
      <c r="DB140" s="31">
        <f t="shared" ca="1" si="69"/>
        <v>0</v>
      </c>
      <c r="DC140" s="31">
        <f t="shared" ca="1" si="69"/>
        <v>0</v>
      </c>
      <c r="DD140" s="31">
        <f t="shared" ca="1" si="69"/>
        <v>0</v>
      </c>
      <c r="DE140" s="31">
        <f t="shared" ca="1" si="69"/>
        <v>0</v>
      </c>
      <c r="DF140" s="31">
        <f t="shared" ca="1" si="61"/>
        <v>0</v>
      </c>
      <c r="DG140" s="31">
        <f t="shared" ca="1" si="61"/>
        <v>0</v>
      </c>
      <c r="DH140" s="31">
        <f t="shared" ca="1" si="61"/>
        <v>0</v>
      </c>
      <c r="DI140" s="32">
        <f t="shared" ca="1" si="65"/>
        <v>0</v>
      </c>
      <c r="DJ140" s="32">
        <f t="shared" ca="1" si="65"/>
        <v>0.42</v>
      </c>
      <c r="DK140" s="32">
        <f t="shared" ca="1" si="65"/>
        <v>0</v>
      </c>
      <c r="DL140" s="32">
        <f t="shared" ca="1" si="62"/>
        <v>0</v>
      </c>
      <c r="DM140" s="32">
        <f t="shared" ca="1" si="62"/>
        <v>0</v>
      </c>
      <c r="DN140" s="32">
        <f t="shared" ca="1" si="62"/>
        <v>0</v>
      </c>
      <c r="DO140" s="32">
        <f t="shared" ca="1" si="62"/>
        <v>0</v>
      </c>
      <c r="DP140" s="32">
        <f t="shared" ca="1" si="62"/>
        <v>0</v>
      </c>
      <c r="DQ140" s="32">
        <f t="shared" ca="1" si="62"/>
        <v>0</v>
      </c>
      <c r="DR140" s="32">
        <f t="shared" ca="1" si="70"/>
        <v>0</v>
      </c>
      <c r="DS140" s="32">
        <f t="shared" ca="1" si="70"/>
        <v>0</v>
      </c>
      <c r="DT140" s="32">
        <f t="shared" ca="1" si="70"/>
        <v>0</v>
      </c>
      <c r="DU140" s="31">
        <f t="shared" ca="1" si="66"/>
        <v>0</v>
      </c>
      <c r="DV140" s="31">
        <f t="shared" ca="1" si="66"/>
        <v>2.25</v>
      </c>
      <c r="DW140" s="31">
        <f t="shared" ca="1" si="66"/>
        <v>0</v>
      </c>
      <c r="DX140" s="31">
        <f t="shared" ca="1" si="63"/>
        <v>0</v>
      </c>
      <c r="DY140" s="31">
        <f t="shared" ca="1" si="63"/>
        <v>0</v>
      </c>
      <c r="DZ140" s="31">
        <f t="shared" ca="1" si="63"/>
        <v>0</v>
      </c>
      <c r="EA140" s="31">
        <f t="shared" ca="1" si="63"/>
        <v>0</v>
      </c>
      <c r="EB140" s="31">
        <f t="shared" ca="1" si="63"/>
        <v>0</v>
      </c>
      <c r="EC140" s="31">
        <f t="shared" ca="1" si="63"/>
        <v>0</v>
      </c>
      <c r="ED140" s="31">
        <f t="shared" ca="1" si="71"/>
        <v>0</v>
      </c>
      <c r="EE140" s="31">
        <f t="shared" ca="1" si="71"/>
        <v>0</v>
      </c>
      <c r="EF140" s="31">
        <f t="shared" ca="1" si="71"/>
        <v>0</v>
      </c>
      <c r="EG140" s="32">
        <f t="shared" ca="1" si="67"/>
        <v>0</v>
      </c>
      <c r="EH140" s="32">
        <f t="shared" ca="1" si="67"/>
        <v>10.999999999999998</v>
      </c>
      <c r="EI140" s="32">
        <f t="shared" ca="1" si="67"/>
        <v>0</v>
      </c>
      <c r="EJ140" s="32">
        <f t="shared" ca="1" si="64"/>
        <v>0</v>
      </c>
      <c r="EK140" s="32">
        <f t="shared" ca="1" si="64"/>
        <v>0</v>
      </c>
      <c r="EL140" s="32">
        <f t="shared" ca="1" si="64"/>
        <v>0</v>
      </c>
      <c r="EM140" s="32">
        <f t="shared" ca="1" si="64"/>
        <v>0</v>
      </c>
      <c r="EN140" s="32">
        <f t="shared" ca="1" si="64"/>
        <v>0</v>
      </c>
      <c r="EO140" s="32">
        <f t="shared" ca="1" si="64"/>
        <v>0</v>
      </c>
      <c r="EP140" s="32">
        <f t="shared" ca="1" si="72"/>
        <v>0</v>
      </c>
      <c r="EQ140" s="32">
        <f t="shared" ca="1" si="72"/>
        <v>0</v>
      </c>
      <c r="ER140" s="32">
        <f t="shared" ca="1" si="72"/>
        <v>0</v>
      </c>
    </row>
    <row r="141" spans="1:148" x14ac:dyDescent="0.25">
      <c r="A141" t="s">
        <v>484</v>
      </c>
      <c r="B141" s="1" t="s">
        <v>413</v>
      </c>
      <c r="C141" t="str">
        <f t="shared" ca="1" si="73"/>
        <v>SPCIMP</v>
      </c>
      <c r="D141" t="str">
        <f t="shared" ca="1" si="74"/>
        <v>Alberta-Saskatchewan Intertie - Import</v>
      </c>
      <c r="E141" s="51">
        <v>39</v>
      </c>
      <c r="F141" s="51">
        <v>10</v>
      </c>
      <c r="Q141" s="32">
        <v>7814.64</v>
      </c>
      <c r="R141" s="32">
        <v>376.2</v>
      </c>
      <c r="S141" s="32"/>
      <c r="T141" s="32"/>
      <c r="U141" s="32"/>
      <c r="V141" s="32"/>
      <c r="W141" s="32"/>
      <c r="X141" s="32"/>
      <c r="Y141" s="32"/>
      <c r="Z141" s="32"/>
      <c r="AA141" s="32"/>
      <c r="AB141" s="32"/>
      <c r="AC141" s="2">
        <v>3.41</v>
      </c>
      <c r="AD141" s="2">
        <v>3.41</v>
      </c>
      <c r="AO141" s="33">
        <v>266.48</v>
      </c>
      <c r="AP141" s="33">
        <v>12.83</v>
      </c>
      <c r="AQ141" s="33"/>
      <c r="AR141" s="33"/>
      <c r="AS141" s="33"/>
      <c r="AT141" s="33"/>
      <c r="AU141" s="33"/>
      <c r="AV141" s="33"/>
      <c r="AW141" s="33"/>
      <c r="AX141" s="33"/>
      <c r="AY141" s="33"/>
      <c r="AZ141" s="33"/>
      <c r="BA141" s="31">
        <f t="shared" si="53"/>
        <v>-3.13</v>
      </c>
      <c r="BB141" s="31">
        <f t="shared" si="53"/>
        <v>-0.15</v>
      </c>
      <c r="BC141" s="31">
        <f t="shared" si="53"/>
        <v>0</v>
      </c>
      <c r="BD141" s="31">
        <f t="shared" si="51"/>
        <v>0</v>
      </c>
      <c r="BE141" s="31">
        <f t="shared" si="51"/>
        <v>0</v>
      </c>
      <c r="BF141" s="31">
        <f t="shared" si="51"/>
        <v>0</v>
      </c>
      <c r="BG141" s="31">
        <f t="shared" si="51"/>
        <v>0</v>
      </c>
      <c r="BH141" s="31">
        <f t="shared" si="51"/>
        <v>0</v>
      </c>
      <c r="BI141" s="31">
        <f t="shared" si="51"/>
        <v>0</v>
      </c>
      <c r="BJ141" s="31">
        <f t="shared" si="58"/>
        <v>0</v>
      </c>
      <c r="BK141" s="31">
        <f t="shared" si="58"/>
        <v>0</v>
      </c>
      <c r="BL141" s="31">
        <f t="shared" si="58"/>
        <v>0</v>
      </c>
      <c r="BM141" s="6">
        <f t="shared" ca="1" si="68"/>
        <v>6.9900000000000004E-2</v>
      </c>
      <c r="BN141" s="6">
        <f t="shared" ca="1" si="68"/>
        <v>6.9900000000000004E-2</v>
      </c>
      <c r="BO141" s="6">
        <f t="shared" ca="1" si="68"/>
        <v>6.9900000000000004E-2</v>
      </c>
      <c r="BP141" s="6">
        <f t="shared" ca="1" si="68"/>
        <v>6.9900000000000004E-2</v>
      </c>
      <c r="BQ141" s="6">
        <f t="shared" ca="1" si="68"/>
        <v>6.9900000000000004E-2</v>
      </c>
      <c r="BR141" s="6">
        <f t="shared" ca="1" si="68"/>
        <v>6.9900000000000004E-2</v>
      </c>
      <c r="BS141" s="6">
        <f t="shared" ca="1" si="68"/>
        <v>6.9900000000000004E-2</v>
      </c>
      <c r="BT141" s="6">
        <f t="shared" ca="1" si="68"/>
        <v>6.9900000000000004E-2</v>
      </c>
      <c r="BU141" s="6">
        <f t="shared" ca="1" si="68"/>
        <v>6.9900000000000004E-2</v>
      </c>
      <c r="BV141" s="6">
        <f t="shared" ca="1" si="68"/>
        <v>6.9900000000000004E-2</v>
      </c>
      <c r="BW141" s="6">
        <f t="shared" ca="1" si="68"/>
        <v>6.9900000000000004E-2</v>
      </c>
      <c r="BX141" s="6">
        <f t="shared" ca="1" si="68"/>
        <v>6.9900000000000004E-2</v>
      </c>
      <c r="BY141" s="31">
        <f t="shared" ref="BY141:CD145" ca="1" si="76">IFERROR(VLOOKUP($C141,DOSDetail,CELL("col",BY$4)+58,FALSE),ROUND(Q141*BM141,2))</f>
        <v>546.24</v>
      </c>
      <c r="BZ141" s="31">
        <f t="shared" ca="1" si="76"/>
        <v>26.3</v>
      </c>
      <c r="CA141" s="31">
        <f t="shared" ca="1" si="76"/>
        <v>0</v>
      </c>
      <c r="CB141" s="31">
        <f t="shared" ca="1" si="76"/>
        <v>0</v>
      </c>
      <c r="CC141" s="31">
        <f t="shared" ca="1" si="76"/>
        <v>0</v>
      </c>
      <c r="CD141" s="31">
        <f t="shared" ca="1" si="76"/>
        <v>0</v>
      </c>
      <c r="CE141" s="31">
        <f t="shared" ca="1" si="75"/>
        <v>0</v>
      </c>
      <c r="CF141" s="31">
        <f t="shared" ca="1" si="75"/>
        <v>0</v>
      </c>
      <c r="CG141" s="31">
        <f t="shared" ca="1" si="75"/>
        <v>0</v>
      </c>
      <c r="CH141" s="31">
        <f t="shared" ca="1" si="75"/>
        <v>0</v>
      </c>
      <c r="CI141" s="31">
        <f t="shared" ca="1" si="75"/>
        <v>0</v>
      </c>
      <c r="CJ141" s="31">
        <f t="shared" ca="1" si="75"/>
        <v>0</v>
      </c>
      <c r="CK141" s="32">
        <f t="shared" ca="1" si="54"/>
        <v>12.5</v>
      </c>
      <c r="CL141" s="32">
        <f t="shared" ca="1" si="54"/>
        <v>0.6</v>
      </c>
      <c r="CM141" s="32">
        <f t="shared" ca="1" si="54"/>
        <v>0</v>
      </c>
      <c r="CN141" s="32">
        <f t="shared" ca="1" si="52"/>
        <v>0</v>
      </c>
      <c r="CO141" s="32">
        <f t="shared" ca="1" si="52"/>
        <v>0</v>
      </c>
      <c r="CP141" s="32">
        <f t="shared" ca="1" si="52"/>
        <v>0</v>
      </c>
      <c r="CQ141" s="32">
        <f t="shared" ca="1" si="52"/>
        <v>0</v>
      </c>
      <c r="CR141" s="32">
        <f t="shared" ca="1" si="52"/>
        <v>0</v>
      </c>
      <c r="CS141" s="32">
        <f t="shared" ca="1" si="52"/>
        <v>0</v>
      </c>
      <c r="CT141" s="32">
        <f t="shared" ca="1" si="60"/>
        <v>0</v>
      </c>
      <c r="CU141" s="32">
        <f t="shared" ca="1" si="60"/>
        <v>0</v>
      </c>
      <c r="CV141" s="32">
        <f t="shared" ca="1" si="60"/>
        <v>0</v>
      </c>
      <c r="CW141" s="31">
        <f t="shared" ca="1" si="69"/>
        <v>295.39</v>
      </c>
      <c r="CX141" s="31">
        <f t="shared" ca="1" si="69"/>
        <v>14.220000000000002</v>
      </c>
      <c r="CY141" s="31">
        <f t="shared" ca="1" si="69"/>
        <v>0</v>
      </c>
      <c r="CZ141" s="31">
        <f t="shared" ca="1" si="69"/>
        <v>0</v>
      </c>
      <c r="DA141" s="31">
        <f t="shared" ca="1" si="69"/>
        <v>0</v>
      </c>
      <c r="DB141" s="31">
        <f t="shared" ca="1" si="69"/>
        <v>0</v>
      </c>
      <c r="DC141" s="31">
        <f t="shared" ca="1" si="69"/>
        <v>0</v>
      </c>
      <c r="DD141" s="31">
        <f t="shared" ca="1" si="69"/>
        <v>0</v>
      </c>
      <c r="DE141" s="31">
        <f t="shared" ca="1" si="69"/>
        <v>0</v>
      </c>
      <c r="DF141" s="31">
        <f t="shared" ca="1" si="61"/>
        <v>0</v>
      </c>
      <c r="DG141" s="31">
        <f t="shared" ca="1" si="61"/>
        <v>0</v>
      </c>
      <c r="DH141" s="31">
        <f t="shared" ca="1" si="61"/>
        <v>0</v>
      </c>
      <c r="DI141" s="32">
        <f t="shared" ca="1" si="65"/>
        <v>14.77</v>
      </c>
      <c r="DJ141" s="32">
        <f t="shared" ca="1" si="65"/>
        <v>0.71</v>
      </c>
      <c r="DK141" s="32">
        <f t="shared" ca="1" si="65"/>
        <v>0</v>
      </c>
      <c r="DL141" s="32">
        <f t="shared" ca="1" si="62"/>
        <v>0</v>
      </c>
      <c r="DM141" s="32">
        <f t="shared" ca="1" si="62"/>
        <v>0</v>
      </c>
      <c r="DN141" s="32">
        <f t="shared" ca="1" si="62"/>
        <v>0</v>
      </c>
      <c r="DO141" s="32">
        <f t="shared" ca="1" si="62"/>
        <v>0</v>
      </c>
      <c r="DP141" s="32">
        <f t="shared" ca="1" si="62"/>
        <v>0</v>
      </c>
      <c r="DQ141" s="32">
        <f t="shared" ca="1" si="62"/>
        <v>0</v>
      </c>
      <c r="DR141" s="32">
        <f t="shared" ca="1" si="70"/>
        <v>0</v>
      </c>
      <c r="DS141" s="32">
        <f t="shared" ca="1" si="70"/>
        <v>0</v>
      </c>
      <c r="DT141" s="32">
        <f t="shared" ca="1" si="70"/>
        <v>0</v>
      </c>
      <c r="DU141" s="31">
        <f t="shared" ca="1" si="66"/>
        <v>80.44</v>
      </c>
      <c r="DV141" s="31">
        <f t="shared" ca="1" si="66"/>
        <v>3.84</v>
      </c>
      <c r="DW141" s="31">
        <f t="shared" ca="1" si="66"/>
        <v>0</v>
      </c>
      <c r="DX141" s="31">
        <f t="shared" ca="1" si="63"/>
        <v>0</v>
      </c>
      <c r="DY141" s="31">
        <f t="shared" ca="1" si="63"/>
        <v>0</v>
      </c>
      <c r="DZ141" s="31">
        <f t="shared" ca="1" si="63"/>
        <v>0</v>
      </c>
      <c r="EA141" s="31">
        <f t="shared" ca="1" si="63"/>
        <v>0</v>
      </c>
      <c r="EB141" s="31">
        <f t="shared" ca="1" si="63"/>
        <v>0</v>
      </c>
      <c r="EC141" s="31">
        <f t="shared" ca="1" si="63"/>
        <v>0</v>
      </c>
      <c r="ED141" s="31">
        <f t="shared" ca="1" si="71"/>
        <v>0</v>
      </c>
      <c r="EE141" s="31">
        <f t="shared" ca="1" si="71"/>
        <v>0</v>
      </c>
      <c r="EF141" s="31">
        <f t="shared" ca="1" si="71"/>
        <v>0</v>
      </c>
      <c r="EG141" s="32">
        <f t="shared" ca="1" si="67"/>
        <v>390.59999999999997</v>
      </c>
      <c r="EH141" s="32">
        <f t="shared" ca="1" si="67"/>
        <v>18.770000000000003</v>
      </c>
      <c r="EI141" s="32">
        <f t="shared" ca="1" si="67"/>
        <v>0</v>
      </c>
      <c r="EJ141" s="32">
        <f t="shared" ca="1" si="64"/>
        <v>0</v>
      </c>
      <c r="EK141" s="32">
        <f t="shared" ca="1" si="64"/>
        <v>0</v>
      </c>
      <c r="EL141" s="32">
        <f t="shared" ca="1" si="64"/>
        <v>0</v>
      </c>
      <c r="EM141" s="32">
        <f t="shared" ca="1" si="64"/>
        <v>0</v>
      </c>
      <c r="EN141" s="32">
        <f t="shared" ca="1" si="64"/>
        <v>0</v>
      </c>
      <c r="EO141" s="32">
        <f t="shared" ca="1" si="64"/>
        <v>0</v>
      </c>
      <c r="EP141" s="32">
        <f t="shared" ca="1" si="72"/>
        <v>0</v>
      </c>
      <c r="EQ141" s="32">
        <f t="shared" ca="1" si="72"/>
        <v>0</v>
      </c>
      <c r="ER141" s="32">
        <f t="shared" ca="1" si="72"/>
        <v>0</v>
      </c>
    </row>
    <row r="142" spans="1:148" x14ac:dyDescent="0.25">
      <c r="A142" t="s">
        <v>444</v>
      </c>
      <c r="B142" s="1" t="s">
        <v>134</v>
      </c>
      <c r="C142" t="str">
        <f t="shared" ca="1" si="73"/>
        <v>THS</v>
      </c>
      <c r="D142" t="str">
        <f t="shared" ca="1" si="74"/>
        <v>Three Sisters Hydro Plant</v>
      </c>
      <c r="E142" s="51">
        <v>545.50988580000001</v>
      </c>
      <c r="F142" s="51">
        <v>444.00778810000003</v>
      </c>
      <c r="G142" s="51">
        <v>130.75956590000001</v>
      </c>
      <c r="H142" s="51">
        <v>0</v>
      </c>
      <c r="I142" s="51">
        <v>0</v>
      </c>
      <c r="J142" s="51">
        <v>0</v>
      </c>
      <c r="K142" s="51">
        <v>0</v>
      </c>
      <c r="L142" s="51">
        <v>0</v>
      </c>
      <c r="M142" s="51">
        <v>455.63171549999998</v>
      </c>
      <c r="N142" s="51">
        <v>697.55681689999994</v>
      </c>
      <c r="O142" s="51">
        <v>547.42121710000004</v>
      </c>
      <c r="P142" s="51">
        <v>648.5921055</v>
      </c>
      <c r="Q142" s="32">
        <v>49433.78</v>
      </c>
      <c r="R142" s="32">
        <v>55589.59</v>
      </c>
      <c r="S142" s="32">
        <v>7203.88</v>
      </c>
      <c r="T142" s="32">
        <v>0</v>
      </c>
      <c r="U142" s="32">
        <v>0</v>
      </c>
      <c r="V142" s="32">
        <v>0</v>
      </c>
      <c r="W142" s="32">
        <v>0</v>
      </c>
      <c r="X142" s="32">
        <v>0</v>
      </c>
      <c r="Y142" s="32">
        <v>27193.24</v>
      </c>
      <c r="Z142" s="32">
        <v>59793.95</v>
      </c>
      <c r="AA142" s="32">
        <v>70031.98</v>
      </c>
      <c r="AB142" s="32">
        <v>39803.94</v>
      </c>
      <c r="AC142" s="2">
        <v>-1.76</v>
      </c>
      <c r="AD142" s="2">
        <v>-1.76</v>
      </c>
      <c r="AE142" s="2">
        <v>-1.76</v>
      </c>
      <c r="AF142" s="2">
        <v>-1.76</v>
      </c>
      <c r="AG142" s="2">
        <v>-1.76</v>
      </c>
      <c r="AH142" s="2">
        <v>-1.76</v>
      </c>
      <c r="AI142" s="2">
        <v>-0.31</v>
      </c>
      <c r="AJ142" s="2">
        <v>-0.31</v>
      </c>
      <c r="AK142" s="2">
        <v>-0.31</v>
      </c>
      <c r="AL142" s="2">
        <v>-0.31</v>
      </c>
      <c r="AM142" s="2">
        <v>-0.31</v>
      </c>
      <c r="AN142" s="2">
        <v>-0.31</v>
      </c>
      <c r="AO142" s="33">
        <v>-870.03</v>
      </c>
      <c r="AP142" s="33">
        <v>-978.38</v>
      </c>
      <c r="AQ142" s="33">
        <v>-126.79</v>
      </c>
      <c r="AR142" s="33">
        <v>0</v>
      </c>
      <c r="AS142" s="33">
        <v>0</v>
      </c>
      <c r="AT142" s="33">
        <v>0</v>
      </c>
      <c r="AU142" s="33">
        <v>0</v>
      </c>
      <c r="AV142" s="33">
        <v>0</v>
      </c>
      <c r="AW142" s="33">
        <v>-84.3</v>
      </c>
      <c r="AX142" s="33">
        <v>-185.36</v>
      </c>
      <c r="AY142" s="33">
        <v>-217.1</v>
      </c>
      <c r="AZ142" s="33">
        <v>-123.39</v>
      </c>
      <c r="BA142" s="31">
        <f t="shared" si="53"/>
        <v>-19.77</v>
      </c>
      <c r="BB142" s="31">
        <f t="shared" si="53"/>
        <v>-22.24</v>
      </c>
      <c r="BC142" s="31">
        <f t="shared" si="53"/>
        <v>-2.88</v>
      </c>
      <c r="BD142" s="31">
        <f t="shared" si="51"/>
        <v>0</v>
      </c>
      <c r="BE142" s="31">
        <f t="shared" si="51"/>
        <v>0</v>
      </c>
      <c r="BF142" s="31">
        <f t="shared" si="51"/>
        <v>0</v>
      </c>
      <c r="BG142" s="31">
        <f t="shared" si="51"/>
        <v>0</v>
      </c>
      <c r="BH142" s="31">
        <f t="shared" si="51"/>
        <v>0</v>
      </c>
      <c r="BI142" s="31">
        <f t="shared" si="51"/>
        <v>19.04</v>
      </c>
      <c r="BJ142" s="31">
        <f t="shared" si="58"/>
        <v>-179.38</v>
      </c>
      <c r="BK142" s="31">
        <f t="shared" si="58"/>
        <v>-210.1</v>
      </c>
      <c r="BL142" s="31">
        <f t="shared" si="58"/>
        <v>-119.41</v>
      </c>
      <c r="BM142" s="6">
        <f t="shared" ca="1" si="68"/>
        <v>2.06E-2</v>
      </c>
      <c r="BN142" s="6">
        <f t="shared" ca="1" si="68"/>
        <v>2.06E-2</v>
      </c>
      <c r="BO142" s="6">
        <f t="shared" ca="1" si="68"/>
        <v>2.06E-2</v>
      </c>
      <c r="BP142" s="6">
        <f t="shared" ca="1" si="68"/>
        <v>2.06E-2</v>
      </c>
      <c r="BQ142" s="6">
        <f t="shared" ca="1" si="68"/>
        <v>2.06E-2</v>
      </c>
      <c r="BR142" s="6">
        <f t="shared" ca="1" si="68"/>
        <v>2.06E-2</v>
      </c>
      <c r="BS142" s="6">
        <f t="shared" ca="1" si="68"/>
        <v>2.06E-2</v>
      </c>
      <c r="BT142" s="6">
        <f t="shared" ca="1" si="68"/>
        <v>2.06E-2</v>
      </c>
      <c r="BU142" s="6">
        <f t="shared" ca="1" si="68"/>
        <v>2.06E-2</v>
      </c>
      <c r="BV142" s="6">
        <f t="shared" ca="1" si="68"/>
        <v>2.06E-2</v>
      </c>
      <c r="BW142" s="6">
        <f t="shared" ca="1" si="68"/>
        <v>2.06E-2</v>
      </c>
      <c r="BX142" s="6">
        <f t="shared" ca="1" si="68"/>
        <v>2.06E-2</v>
      </c>
      <c r="BY142" s="31">
        <f t="shared" ca="1" si="76"/>
        <v>1018.34</v>
      </c>
      <c r="BZ142" s="31">
        <f t="shared" ca="1" si="76"/>
        <v>1145.1500000000001</v>
      </c>
      <c r="CA142" s="31">
        <f t="shared" ca="1" si="76"/>
        <v>148.4</v>
      </c>
      <c r="CB142" s="31">
        <f t="shared" ca="1" si="76"/>
        <v>0</v>
      </c>
      <c r="CC142" s="31">
        <f t="shared" ca="1" si="76"/>
        <v>0</v>
      </c>
      <c r="CD142" s="31">
        <f t="shared" ca="1" si="76"/>
        <v>0</v>
      </c>
      <c r="CE142" s="31">
        <f t="shared" ca="1" si="75"/>
        <v>0</v>
      </c>
      <c r="CF142" s="31">
        <f t="shared" ca="1" si="75"/>
        <v>0</v>
      </c>
      <c r="CG142" s="31">
        <f t="shared" ca="1" si="75"/>
        <v>560.17999999999995</v>
      </c>
      <c r="CH142" s="31">
        <f t="shared" ca="1" si="75"/>
        <v>1231.76</v>
      </c>
      <c r="CI142" s="31">
        <f t="shared" ca="1" si="75"/>
        <v>1442.66</v>
      </c>
      <c r="CJ142" s="31">
        <f t="shared" ca="1" si="75"/>
        <v>819.96</v>
      </c>
      <c r="CK142" s="32">
        <f t="shared" ca="1" si="54"/>
        <v>79.09</v>
      </c>
      <c r="CL142" s="32">
        <f t="shared" ca="1" si="54"/>
        <v>88.94</v>
      </c>
      <c r="CM142" s="32">
        <f t="shared" ca="1" si="54"/>
        <v>11.53</v>
      </c>
      <c r="CN142" s="32">
        <f t="shared" ca="1" si="52"/>
        <v>0</v>
      </c>
      <c r="CO142" s="32">
        <f t="shared" ca="1" si="52"/>
        <v>0</v>
      </c>
      <c r="CP142" s="32">
        <f t="shared" ca="1" si="52"/>
        <v>0</v>
      </c>
      <c r="CQ142" s="32">
        <f t="shared" ca="1" si="52"/>
        <v>0</v>
      </c>
      <c r="CR142" s="32">
        <f t="shared" ca="1" si="52"/>
        <v>0</v>
      </c>
      <c r="CS142" s="32">
        <f t="shared" ca="1" si="52"/>
        <v>43.51</v>
      </c>
      <c r="CT142" s="32">
        <f t="shared" ca="1" si="60"/>
        <v>95.67</v>
      </c>
      <c r="CU142" s="32">
        <f t="shared" ca="1" si="60"/>
        <v>112.05</v>
      </c>
      <c r="CV142" s="32">
        <f t="shared" ca="1" si="60"/>
        <v>63.69</v>
      </c>
      <c r="CW142" s="31">
        <f t="shared" ca="1" si="69"/>
        <v>1987.23</v>
      </c>
      <c r="CX142" s="31">
        <f t="shared" ca="1" si="69"/>
        <v>2234.71</v>
      </c>
      <c r="CY142" s="31">
        <f t="shared" ca="1" si="69"/>
        <v>289.60000000000002</v>
      </c>
      <c r="CZ142" s="31">
        <f t="shared" ca="1" si="69"/>
        <v>0</v>
      </c>
      <c r="DA142" s="31">
        <f t="shared" ca="1" si="69"/>
        <v>0</v>
      </c>
      <c r="DB142" s="31">
        <f t="shared" ca="1" si="69"/>
        <v>0</v>
      </c>
      <c r="DC142" s="31">
        <f t="shared" ca="1" si="69"/>
        <v>0</v>
      </c>
      <c r="DD142" s="31">
        <f t="shared" ca="1" si="69"/>
        <v>0</v>
      </c>
      <c r="DE142" s="31">
        <f t="shared" ca="1" si="69"/>
        <v>668.94999999999993</v>
      </c>
      <c r="DF142" s="31">
        <f t="shared" ca="1" si="61"/>
        <v>1692.17</v>
      </c>
      <c r="DG142" s="31">
        <f t="shared" ca="1" si="61"/>
        <v>1981.9099999999999</v>
      </c>
      <c r="DH142" s="31">
        <f t="shared" ca="1" si="61"/>
        <v>1126.45</v>
      </c>
      <c r="DI142" s="32">
        <f t="shared" ca="1" si="65"/>
        <v>99.36</v>
      </c>
      <c r="DJ142" s="32">
        <f t="shared" ca="1" si="65"/>
        <v>111.74</v>
      </c>
      <c r="DK142" s="32">
        <f t="shared" ca="1" si="65"/>
        <v>14.48</v>
      </c>
      <c r="DL142" s="32">
        <f t="shared" ca="1" si="62"/>
        <v>0</v>
      </c>
      <c r="DM142" s="32">
        <f t="shared" ca="1" si="62"/>
        <v>0</v>
      </c>
      <c r="DN142" s="32">
        <f t="shared" ca="1" si="62"/>
        <v>0</v>
      </c>
      <c r="DO142" s="32">
        <f t="shared" ca="1" si="62"/>
        <v>0</v>
      </c>
      <c r="DP142" s="32">
        <f t="shared" ca="1" si="62"/>
        <v>0</v>
      </c>
      <c r="DQ142" s="32">
        <f t="shared" ca="1" si="62"/>
        <v>33.450000000000003</v>
      </c>
      <c r="DR142" s="32">
        <f t="shared" ca="1" si="70"/>
        <v>84.61</v>
      </c>
      <c r="DS142" s="32">
        <f t="shared" ca="1" si="70"/>
        <v>99.1</v>
      </c>
      <c r="DT142" s="32">
        <f t="shared" ca="1" si="70"/>
        <v>56.32</v>
      </c>
      <c r="DU142" s="31">
        <f t="shared" ca="1" si="66"/>
        <v>541.14</v>
      </c>
      <c r="DV142" s="31">
        <f t="shared" ca="1" si="66"/>
        <v>603.30999999999995</v>
      </c>
      <c r="DW142" s="31">
        <f t="shared" ca="1" si="66"/>
        <v>77.569999999999993</v>
      </c>
      <c r="DX142" s="31">
        <f t="shared" ca="1" si="63"/>
        <v>0</v>
      </c>
      <c r="DY142" s="31">
        <f t="shared" ca="1" si="63"/>
        <v>0</v>
      </c>
      <c r="DZ142" s="31">
        <f t="shared" ca="1" si="63"/>
        <v>0</v>
      </c>
      <c r="EA142" s="31">
        <f t="shared" ca="1" si="63"/>
        <v>0</v>
      </c>
      <c r="EB142" s="31">
        <f t="shared" ca="1" si="63"/>
        <v>0</v>
      </c>
      <c r="EC142" s="31">
        <f t="shared" ca="1" si="63"/>
        <v>169.91</v>
      </c>
      <c r="ED142" s="31">
        <f t="shared" ca="1" si="71"/>
        <v>425.98</v>
      </c>
      <c r="EE142" s="31">
        <f t="shared" ca="1" si="71"/>
        <v>494.29</v>
      </c>
      <c r="EF142" s="31">
        <f t="shared" ca="1" si="71"/>
        <v>278.39</v>
      </c>
      <c r="EG142" s="32">
        <f t="shared" ca="1" si="67"/>
        <v>2627.73</v>
      </c>
      <c r="EH142" s="32">
        <f t="shared" ca="1" si="67"/>
        <v>2949.7599999999998</v>
      </c>
      <c r="EI142" s="32">
        <f t="shared" ca="1" si="67"/>
        <v>381.65000000000003</v>
      </c>
      <c r="EJ142" s="32">
        <f t="shared" ca="1" si="64"/>
        <v>0</v>
      </c>
      <c r="EK142" s="32">
        <f t="shared" ca="1" si="64"/>
        <v>0</v>
      </c>
      <c r="EL142" s="32">
        <f t="shared" ca="1" si="64"/>
        <v>0</v>
      </c>
      <c r="EM142" s="32">
        <f t="shared" ca="1" si="64"/>
        <v>0</v>
      </c>
      <c r="EN142" s="32">
        <f t="shared" ca="1" si="64"/>
        <v>0</v>
      </c>
      <c r="EO142" s="32">
        <f t="shared" ca="1" si="64"/>
        <v>872.31</v>
      </c>
      <c r="EP142" s="32">
        <f t="shared" ca="1" si="72"/>
        <v>2202.7600000000002</v>
      </c>
      <c r="EQ142" s="32">
        <f t="shared" ca="1" si="72"/>
        <v>2575.2999999999997</v>
      </c>
      <c r="ER142" s="32">
        <f t="shared" ca="1" si="72"/>
        <v>1461.1599999999999</v>
      </c>
    </row>
    <row r="143" spans="1:148" x14ac:dyDescent="0.25">
      <c r="A143" t="s">
        <v>474</v>
      </c>
      <c r="B143" s="1" t="s">
        <v>53</v>
      </c>
      <c r="C143" t="str">
        <f t="shared" ca="1" si="73"/>
        <v>VVW1</v>
      </c>
      <c r="D143" t="str">
        <f t="shared" ca="1" si="74"/>
        <v>Valleyview #1</v>
      </c>
      <c r="E143" s="51">
        <v>360.22</v>
      </c>
      <c r="F143" s="51">
        <v>329.22399999999999</v>
      </c>
      <c r="G143" s="51">
        <v>3598.7840000000001</v>
      </c>
      <c r="H143" s="51">
        <v>50.595999999999997</v>
      </c>
      <c r="I143" s="51">
        <v>342.07600000000002</v>
      </c>
      <c r="J143" s="51">
        <v>599.48</v>
      </c>
      <c r="K143" s="51">
        <v>120.876</v>
      </c>
      <c r="L143" s="51">
        <v>427.25200000000001</v>
      </c>
      <c r="M143" s="51">
        <v>423.92</v>
      </c>
      <c r="N143" s="51">
        <v>237.49600000000001</v>
      </c>
      <c r="O143" s="51">
        <v>402.47199999999998</v>
      </c>
      <c r="P143" s="51">
        <v>147.02799999999999</v>
      </c>
      <c r="Q143" s="32">
        <v>108110.1</v>
      </c>
      <c r="R143" s="32">
        <v>272859.59999999998</v>
      </c>
      <c r="S143" s="32">
        <v>162458.29999999999</v>
      </c>
      <c r="T143" s="32">
        <v>3268.37</v>
      </c>
      <c r="U143" s="32">
        <v>135335.49</v>
      </c>
      <c r="V143" s="32">
        <v>160337.14000000001</v>
      </c>
      <c r="W143" s="32">
        <v>43617</v>
      </c>
      <c r="X143" s="32">
        <v>227834.65</v>
      </c>
      <c r="Y143" s="32">
        <v>309672.84999999998</v>
      </c>
      <c r="Z143" s="32">
        <v>104296.29</v>
      </c>
      <c r="AA143" s="32">
        <v>166091.70000000001</v>
      </c>
      <c r="AB143" s="32">
        <v>75583.69</v>
      </c>
      <c r="AC143" s="2">
        <v>0.6</v>
      </c>
      <c r="AD143" s="2">
        <v>0.6</v>
      </c>
      <c r="AE143" s="2">
        <v>0.6</v>
      </c>
      <c r="AF143" s="2">
        <v>0.6</v>
      </c>
      <c r="AG143" s="2">
        <v>0.6</v>
      </c>
      <c r="AH143" s="2">
        <v>0.6</v>
      </c>
      <c r="AI143" s="2">
        <v>1.07</v>
      </c>
      <c r="AJ143" s="2">
        <v>1.07</v>
      </c>
      <c r="AK143" s="2">
        <v>1.07</v>
      </c>
      <c r="AL143" s="2">
        <v>1.07</v>
      </c>
      <c r="AM143" s="2">
        <v>1.07</v>
      </c>
      <c r="AN143" s="2">
        <v>1.07</v>
      </c>
      <c r="AO143" s="33">
        <v>648.66</v>
      </c>
      <c r="AP143" s="33">
        <v>1637.16</v>
      </c>
      <c r="AQ143" s="33">
        <v>974.75</v>
      </c>
      <c r="AR143" s="33">
        <v>19.61</v>
      </c>
      <c r="AS143" s="33">
        <v>812.01</v>
      </c>
      <c r="AT143" s="33">
        <v>962.02</v>
      </c>
      <c r="AU143" s="33">
        <v>466.7</v>
      </c>
      <c r="AV143" s="33">
        <v>2437.83</v>
      </c>
      <c r="AW143" s="33">
        <v>3313.5</v>
      </c>
      <c r="AX143" s="33">
        <v>1115.97</v>
      </c>
      <c r="AY143" s="33">
        <v>1777.18</v>
      </c>
      <c r="AZ143" s="33">
        <v>808.75</v>
      </c>
      <c r="BA143" s="31">
        <f t="shared" si="53"/>
        <v>-43.24</v>
      </c>
      <c r="BB143" s="31">
        <f t="shared" si="53"/>
        <v>-109.14</v>
      </c>
      <c r="BC143" s="31">
        <f t="shared" si="53"/>
        <v>-64.98</v>
      </c>
      <c r="BD143" s="31">
        <f t="shared" si="51"/>
        <v>18.96</v>
      </c>
      <c r="BE143" s="31">
        <f t="shared" si="51"/>
        <v>784.95</v>
      </c>
      <c r="BF143" s="31">
        <f t="shared" si="51"/>
        <v>929.96</v>
      </c>
      <c r="BG143" s="31">
        <f t="shared" si="51"/>
        <v>30.53</v>
      </c>
      <c r="BH143" s="31">
        <f t="shared" si="51"/>
        <v>159.47999999999999</v>
      </c>
      <c r="BI143" s="31">
        <f t="shared" si="51"/>
        <v>216.77</v>
      </c>
      <c r="BJ143" s="31">
        <f t="shared" si="58"/>
        <v>-312.89</v>
      </c>
      <c r="BK143" s="31">
        <f t="shared" si="58"/>
        <v>-498.28</v>
      </c>
      <c r="BL143" s="31">
        <f t="shared" si="58"/>
        <v>-226.75</v>
      </c>
      <c r="BM143" s="6">
        <f t="shared" ca="1" si="68"/>
        <v>-9.1000000000000004E-3</v>
      </c>
      <c r="BN143" s="6">
        <f t="shared" ca="1" si="68"/>
        <v>-9.1000000000000004E-3</v>
      </c>
      <c r="BO143" s="6">
        <f t="shared" ca="1" si="68"/>
        <v>-9.1000000000000004E-3</v>
      </c>
      <c r="BP143" s="6">
        <f t="shared" ca="1" si="68"/>
        <v>-9.1000000000000004E-3</v>
      </c>
      <c r="BQ143" s="6">
        <f t="shared" ca="1" si="68"/>
        <v>-9.1000000000000004E-3</v>
      </c>
      <c r="BR143" s="6">
        <f t="shared" ca="1" si="68"/>
        <v>-9.1000000000000004E-3</v>
      </c>
      <c r="BS143" s="6">
        <f t="shared" ca="1" si="68"/>
        <v>-9.1000000000000004E-3</v>
      </c>
      <c r="BT143" s="6">
        <f t="shared" ca="1" si="68"/>
        <v>-9.1000000000000004E-3</v>
      </c>
      <c r="BU143" s="6">
        <f t="shared" ca="1" si="68"/>
        <v>-9.1000000000000004E-3</v>
      </c>
      <c r="BV143" s="6">
        <f t="shared" ca="1" si="68"/>
        <v>-9.1000000000000004E-3</v>
      </c>
      <c r="BW143" s="6">
        <f t="shared" ca="1" si="68"/>
        <v>-9.1000000000000004E-3</v>
      </c>
      <c r="BX143" s="6">
        <f t="shared" ca="1" si="68"/>
        <v>-9.1000000000000004E-3</v>
      </c>
      <c r="BY143" s="31">
        <f t="shared" ca="1" si="76"/>
        <v>-983.8</v>
      </c>
      <c r="BZ143" s="31">
        <f t="shared" ca="1" si="76"/>
        <v>-2483.02</v>
      </c>
      <c r="CA143" s="31">
        <f t="shared" ca="1" si="76"/>
        <v>-1478.37</v>
      </c>
      <c r="CB143" s="31">
        <f t="shared" ca="1" si="76"/>
        <v>-29.74</v>
      </c>
      <c r="CC143" s="31">
        <f t="shared" ca="1" si="76"/>
        <v>-1231.55</v>
      </c>
      <c r="CD143" s="31">
        <f t="shared" ca="1" si="76"/>
        <v>-1459.07</v>
      </c>
      <c r="CE143" s="31">
        <f t="shared" ca="1" si="75"/>
        <v>-396.91</v>
      </c>
      <c r="CF143" s="31">
        <f t="shared" ca="1" si="75"/>
        <v>-2073.3000000000002</v>
      </c>
      <c r="CG143" s="31">
        <f t="shared" ca="1" si="75"/>
        <v>-2818.02</v>
      </c>
      <c r="CH143" s="31">
        <f t="shared" ca="1" si="75"/>
        <v>-949.1</v>
      </c>
      <c r="CI143" s="31">
        <f t="shared" ca="1" si="75"/>
        <v>-1511.43</v>
      </c>
      <c r="CJ143" s="31">
        <f t="shared" ca="1" si="75"/>
        <v>-687.81</v>
      </c>
      <c r="CK143" s="32">
        <f t="shared" ca="1" si="54"/>
        <v>172.98</v>
      </c>
      <c r="CL143" s="32">
        <f t="shared" ca="1" si="54"/>
        <v>436.58</v>
      </c>
      <c r="CM143" s="32">
        <f t="shared" ca="1" si="54"/>
        <v>259.93</v>
      </c>
      <c r="CN143" s="32">
        <f t="shared" ca="1" si="52"/>
        <v>5.23</v>
      </c>
      <c r="CO143" s="32">
        <f t="shared" ca="1" si="52"/>
        <v>216.54</v>
      </c>
      <c r="CP143" s="32">
        <f t="shared" ca="1" si="52"/>
        <v>256.54000000000002</v>
      </c>
      <c r="CQ143" s="32">
        <f t="shared" ca="1" si="52"/>
        <v>69.790000000000006</v>
      </c>
      <c r="CR143" s="32">
        <f t="shared" ca="1" si="52"/>
        <v>364.54</v>
      </c>
      <c r="CS143" s="32">
        <f t="shared" ca="1" si="52"/>
        <v>495.48</v>
      </c>
      <c r="CT143" s="32">
        <f t="shared" ca="1" si="60"/>
        <v>166.87</v>
      </c>
      <c r="CU143" s="32">
        <f t="shared" ca="1" si="60"/>
        <v>265.75</v>
      </c>
      <c r="CV143" s="32">
        <f t="shared" ca="1" si="60"/>
        <v>120.93</v>
      </c>
      <c r="CW143" s="31">
        <f t="shared" ca="1" si="69"/>
        <v>-1416.24</v>
      </c>
      <c r="CX143" s="31">
        <f t="shared" ca="1" si="69"/>
        <v>-3574.4600000000005</v>
      </c>
      <c r="CY143" s="31">
        <f t="shared" ca="1" si="69"/>
        <v>-2128.2099999999996</v>
      </c>
      <c r="CZ143" s="31">
        <f t="shared" ca="1" si="69"/>
        <v>-63.08</v>
      </c>
      <c r="DA143" s="31">
        <f t="shared" ca="1" si="69"/>
        <v>-2611.9700000000003</v>
      </c>
      <c r="DB143" s="31">
        <f t="shared" ca="1" si="69"/>
        <v>-3094.51</v>
      </c>
      <c r="DC143" s="31">
        <f t="shared" ca="1" si="69"/>
        <v>-824.34999999999991</v>
      </c>
      <c r="DD143" s="31">
        <f t="shared" ca="1" si="69"/>
        <v>-4306.07</v>
      </c>
      <c r="DE143" s="31">
        <f t="shared" ca="1" si="69"/>
        <v>-5852.81</v>
      </c>
      <c r="DF143" s="31">
        <f t="shared" ca="1" si="61"/>
        <v>-1585.31</v>
      </c>
      <c r="DG143" s="31">
        <f t="shared" ca="1" si="61"/>
        <v>-2524.58</v>
      </c>
      <c r="DH143" s="31">
        <f t="shared" ca="1" si="61"/>
        <v>-1148.8799999999999</v>
      </c>
      <c r="DI143" s="32">
        <f t="shared" ca="1" si="65"/>
        <v>-70.81</v>
      </c>
      <c r="DJ143" s="32">
        <f t="shared" ca="1" si="65"/>
        <v>-178.72</v>
      </c>
      <c r="DK143" s="32">
        <f t="shared" ca="1" si="65"/>
        <v>-106.41</v>
      </c>
      <c r="DL143" s="32">
        <f t="shared" ca="1" si="62"/>
        <v>-3.15</v>
      </c>
      <c r="DM143" s="32">
        <f t="shared" ca="1" si="62"/>
        <v>-130.6</v>
      </c>
      <c r="DN143" s="32">
        <f t="shared" ca="1" si="62"/>
        <v>-154.72999999999999</v>
      </c>
      <c r="DO143" s="32">
        <f t="shared" ca="1" si="62"/>
        <v>-41.22</v>
      </c>
      <c r="DP143" s="32">
        <f t="shared" ca="1" si="62"/>
        <v>-215.3</v>
      </c>
      <c r="DQ143" s="32">
        <f t="shared" ca="1" si="62"/>
        <v>-292.64</v>
      </c>
      <c r="DR143" s="32">
        <f t="shared" ca="1" si="70"/>
        <v>-79.27</v>
      </c>
      <c r="DS143" s="32">
        <f t="shared" ca="1" si="70"/>
        <v>-126.23</v>
      </c>
      <c r="DT143" s="32">
        <f t="shared" ca="1" si="70"/>
        <v>-57.44</v>
      </c>
      <c r="DU143" s="31">
        <f t="shared" ca="1" si="66"/>
        <v>-385.65</v>
      </c>
      <c r="DV143" s="31">
        <f t="shared" ca="1" si="66"/>
        <v>-965</v>
      </c>
      <c r="DW143" s="31">
        <f t="shared" ca="1" si="66"/>
        <v>-570.07000000000005</v>
      </c>
      <c r="DX143" s="31">
        <f t="shared" ca="1" si="63"/>
        <v>-16.75</v>
      </c>
      <c r="DY143" s="31">
        <f t="shared" ca="1" si="63"/>
        <v>-687.64</v>
      </c>
      <c r="DZ143" s="31">
        <f t="shared" ca="1" si="63"/>
        <v>-807.45</v>
      </c>
      <c r="EA143" s="31">
        <f t="shared" ca="1" si="63"/>
        <v>-213.23</v>
      </c>
      <c r="EB143" s="31">
        <f t="shared" ca="1" si="63"/>
        <v>-1103.79</v>
      </c>
      <c r="EC143" s="31">
        <f t="shared" ca="1" si="63"/>
        <v>-1486.61</v>
      </c>
      <c r="ED143" s="31">
        <f t="shared" ca="1" si="71"/>
        <v>-399.08</v>
      </c>
      <c r="EE143" s="31">
        <f t="shared" ca="1" si="71"/>
        <v>-629.64</v>
      </c>
      <c r="EF143" s="31">
        <f t="shared" ca="1" si="71"/>
        <v>-283.94</v>
      </c>
      <c r="EG143" s="32">
        <f t="shared" ca="1" si="67"/>
        <v>-1872.6999999999998</v>
      </c>
      <c r="EH143" s="32">
        <f t="shared" ca="1" si="67"/>
        <v>-4718.18</v>
      </c>
      <c r="EI143" s="32">
        <f t="shared" ca="1" si="67"/>
        <v>-2804.6899999999996</v>
      </c>
      <c r="EJ143" s="32">
        <f t="shared" ca="1" si="64"/>
        <v>-82.98</v>
      </c>
      <c r="EK143" s="32">
        <f t="shared" ca="1" si="64"/>
        <v>-3430.21</v>
      </c>
      <c r="EL143" s="32">
        <f t="shared" ca="1" si="64"/>
        <v>-4056.6900000000005</v>
      </c>
      <c r="EM143" s="32">
        <f t="shared" ca="1" si="64"/>
        <v>-1078.8</v>
      </c>
      <c r="EN143" s="32">
        <f t="shared" ca="1" si="64"/>
        <v>-5625.16</v>
      </c>
      <c r="EO143" s="32">
        <f t="shared" ca="1" si="64"/>
        <v>-7632.06</v>
      </c>
      <c r="EP143" s="32">
        <f t="shared" ca="1" si="72"/>
        <v>-2063.66</v>
      </c>
      <c r="EQ143" s="32">
        <f t="shared" ca="1" si="72"/>
        <v>-3280.45</v>
      </c>
      <c r="ER143" s="32">
        <f t="shared" ca="1" si="72"/>
        <v>-1490.26</v>
      </c>
    </row>
    <row r="144" spans="1:148" x14ac:dyDescent="0.25">
      <c r="A144" t="s">
        <v>474</v>
      </c>
      <c r="B144" s="1" t="s">
        <v>54</v>
      </c>
      <c r="C144" t="str">
        <f t="shared" ca="1" si="73"/>
        <v>VVW2</v>
      </c>
      <c r="D144" t="str">
        <f t="shared" ca="1" si="74"/>
        <v>Valleyview #2</v>
      </c>
      <c r="E144" s="51">
        <v>219.52</v>
      </c>
      <c r="F144" s="51">
        <v>305.62</v>
      </c>
      <c r="G144" s="51">
        <v>394.57600000000002</v>
      </c>
      <c r="H144" s="51">
        <v>14.532</v>
      </c>
      <c r="I144" s="51">
        <v>17.416</v>
      </c>
      <c r="J144" s="51">
        <v>644.81200000000001</v>
      </c>
      <c r="K144" s="51">
        <v>63.951999999999998</v>
      </c>
      <c r="L144" s="51">
        <v>310.10000000000002</v>
      </c>
      <c r="M144" s="51">
        <v>245.16800000000001</v>
      </c>
      <c r="N144" s="51">
        <v>167.66399999999999</v>
      </c>
      <c r="O144" s="51">
        <v>1728.4680000000001</v>
      </c>
      <c r="P144" s="51">
        <v>114.43600000000001</v>
      </c>
      <c r="Q144" s="32">
        <v>73333.48</v>
      </c>
      <c r="R144" s="32">
        <v>250522.31</v>
      </c>
      <c r="S144" s="32">
        <v>13147.79</v>
      </c>
      <c r="T144" s="32">
        <v>3368.66</v>
      </c>
      <c r="U144" s="32">
        <v>339.45</v>
      </c>
      <c r="V144" s="32">
        <v>163722.37</v>
      </c>
      <c r="W144" s="32">
        <v>39628.959999999999</v>
      </c>
      <c r="X144" s="32">
        <v>145936.79999999999</v>
      </c>
      <c r="Y144" s="32">
        <v>197899.6</v>
      </c>
      <c r="Z144" s="32">
        <v>93587.199999999997</v>
      </c>
      <c r="AA144" s="32">
        <v>354842.19</v>
      </c>
      <c r="AB144" s="32">
        <v>75518.92</v>
      </c>
      <c r="AC144" s="2">
        <v>0.45</v>
      </c>
      <c r="AD144" s="2">
        <v>0.45</v>
      </c>
      <c r="AE144" s="2">
        <v>0.45</v>
      </c>
      <c r="AF144" s="2">
        <v>0.45</v>
      </c>
      <c r="AG144" s="2">
        <v>0.45</v>
      </c>
      <c r="AH144" s="2">
        <v>0.45</v>
      </c>
      <c r="AI144" s="2">
        <v>0.96</v>
      </c>
      <c r="AJ144" s="2">
        <v>0.96</v>
      </c>
      <c r="AK144" s="2">
        <v>0.96</v>
      </c>
      <c r="AL144" s="2">
        <v>0.96</v>
      </c>
      <c r="AM144" s="2">
        <v>0.96</v>
      </c>
      <c r="AN144" s="2">
        <v>0.96</v>
      </c>
      <c r="AO144" s="33">
        <v>330</v>
      </c>
      <c r="AP144" s="33">
        <v>1127.3499999999999</v>
      </c>
      <c r="AQ144" s="33">
        <v>59.17</v>
      </c>
      <c r="AR144" s="33">
        <v>15.16</v>
      </c>
      <c r="AS144" s="33">
        <v>1.53</v>
      </c>
      <c r="AT144" s="33">
        <v>736.75</v>
      </c>
      <c r="AU144" s="33">
        <v>380.44</v>
      </c>
      <c r="AV144" s="33">
        <v>1400.99</v>
      </c>
      <c r="AW144" s="33">
        <v>1899.84</v>
      </c>
      <c r="AX144" s="33">
        <v>898.44</v>
      </c>
      <c r="AY144" s="33">
        <v>3406.49</v>
      </c>
      <c r="AZ144" s="33">
        <v>724.98</v>
      </c>
      <c r="BA144" s="31">
        <f t="shared" si="53"/>
        <v>-29.33</v>
      </c>
      <c r="BB144" s="31">
        <f t="shared" si="53"/>
        <v>-100.21</v>
      </c>
      <c r="BC144" s="31">
        <f t="shared" si="53"/>
        <v>-5.26</v>
      </c>
      <c r="BD144" s="31">
        <f t="shared" si="51"/>
        <v>19.54</v>
      </c>
      <c r="BE144" s="31">
        <f t="shared" si="51"/>
        <v>1.97</v>
      </c>
      <c r="BF144" s="31">
        <f t="shared" si="51"/>
        <v>949.59</v>
      </c>
      <c r="BG144" s="31">
        <f t="shared" si="51"/>
        <v>27.74</v>
      </c>
      <c r="BH144" s="31">
        <f t="shared" si="51"/>
        <v>102.16</v>
      </c>
      <c r="BI144" s="31">
        <f t="shared" si="51"/>
        <v>138.53</v>
      </c>
      <c r="BJ144" s="31">
        <f t="shared" si="58"/>
        <v>-280.76</v>
      </c>
      <c r="BK144" s="31">
        <f t="shared" si="58"/>
        <v>-1064.53</v>
      </c>
      <c r="BL144" s="31">
        <f t="shared" si="58"/>
        <v>-226.56</v>
      </c>
      <c r="BM144" s="6">
        <f t="shared" ca="1" si="68"/>
        <v>-2.3300000000000001E-2</v>
      </c>
      <c r="BN144" s="6">
        <f t="shared" ca="1" si="68"/>
        <v>-2.3300000000000001E-2</v>
      </c>
      <c r="BO144" s="6">
        <f t="shared" ca="1" si="68"/>
        <v>-2.3300000000000001E-2</v>
      </c>
      <c r="BP144" s="6">
        <f t="shared" ca="1" si="68"/>
        <v>-2.3300000000000001E-2</v>
      </c>
      <c r="BQ144" s="6">
        <f t="shared" ca="1" si="68"/>
        <v>-2.3300000000000001E-2</v>
      </c>
      <c r="BR144" s="6">
        <f t="shared" ca="1" si="68"/>
        <v>-2.3300000000000001E-2</v>
      </c>
      <c r="BS144" s="6">
        <f t="shared" ca="1" si="68"/>
        <v>-2.3300000000000001E-2</v>
      </c>
      <c r="BT144" s="6">
        <f t="shared" ca="1" si="68"/>
        <v>-2.3300000000000001E-2</v>
      </c>
      <c r="BU144" s="6">
        <f t="shared" ca="1" si="68"/>
        <v>-2.3300000000000001E-2</v>
      </c>
      <c r="BV144" s="6">
        <f t="shared" ca="1" si="68"/>
        <v>-2.3300000000000001E-2</v>
      </c>
      <c r="BW144" s="6">
        <f t="shared" ca="1" si="68"/>
        <v>-2.3300000000000001E-2</v>
      </c>
      <c r="BX144" s="6">
        <f t="shared" ca="1" si="68"/>
        <v>-2.3300000000000001E-2</v>
      </c>
      <c r="BY144" s="31">
        <f t="shared" ca="1" si="76"/>
        <v>-1708.67</v>
      </c>
      <c r="BZ144" s="31">
        <f t="shared" ca="1" si="76"/>
        <v>-5837.17</v>
      </c>
      <c r="CA144" s="31">
        <f t="shared" ca="1" si="76"/>
        <v>-306.33999999999997</v>
      </c>
      <c r="CB144" s="31">
        <f t="shared" ca="1" si="76"/>
        <v>-78.489999999999995</v>
      </c>
      <c r="CC144" s="31">
        <f t="shared" ca="1" si="76"/>
        <v>-7.91</v>
      </c>
      <c r="CD144" s="31">
        <f t="shared" ca="1" si="76"/>
        <v>-3814.73</v>
      </c>
      <c r="CE144" s="31">
        <f t="shared" ca="1" si="75"/>
        <v>-923.35</v>
      </c>
      <c r="CF144" s="31">
        <f t="shared" ca="1" si="75"/>
        <v>-3400.33</v>
      </c>
      <c r="CG144" s="31">
        <f t="shared" ca="1" si="75"/>
        <v>-4611.0600000000004</v>
      </c>
      <c r="CH144" s="31">
        <f t="shared" ca="1" si="75"/>
        <v>-2180.58</v>
      </c>
      <c r="CI144" s="31">
        <f t="shared" ca="1" si="75"/>
        <v>-8267.82</v>
      </c>
      <c r="CJ144" s="31">
        <f t="shared" ca="1" si="75"/>
        <v>-1759.59</v>
      </c>
      <c r="CK144" s="32">
        <f t="shared" ca="1" si="54"/>
        <v>117.33</v>
      </c>
      <c r="CL144" s="32">
        <f t="shared" ca="1" si="54"/>
        <v>400.84</v>
      </c>
      <c r="CM144" s="32">
        <f t="shared" ca="1" si="54"/>
        <v>21.04</v>
      </c>
      <c r="CN144" s="32">
        <f t="shared" ca="1" si="52"/>
        <v>5.39</v>
      </c>
      <c r="CO144" s="32">
        <f t="shared" ca="1" si="52"/>
        <v>0.54</v>
      </c>
      <c r="CP144" s="32">
        <f t="shared" ca="1" si="52"/>
        <v>261.95999999999998</v>
      </c>
      <c r="CQ144" s="32">
        <f t="shared" ca="1" si="52"/>
        <v>63.41</v>
      </c>
      <c r="CR144" s="32">
        <f t="shared" ca="1" si="52"/>
        <v>233.5</v>
      </c>
      <c r="CS144" s="32">
        <f t="shared" ca="1" si="52"/>
        <v>316.64</v>
      </c>
      <c r="CT144" s="32">
        <f t="shared" ca="1" si="60"/>
        <v>149.74</v>
      </c>
      <c r="CU144" s="32">
        <f t="shared" ca="1" si="60"/>
        <v>567.75</v>
      </c>
      <c r="CV144" s="32">
        <f t="shared" ca="1" si="60"/>
        <v>120.83</v>
      </c>
      <c r="CW144" s="31">
        <f t="shared" ca="1" si="69"/>
        <v>-1892.0100000000002</v>
      </c>
      <c r="CX144" s="31">
        <f t="shared" ca="1" si="69"/>
        <v>-6463.47</v>
      </c>
      <c r="CY144" s="31">
        <f t="shared" ca="1" si="69"/>
        <v>-339.21</v>
      </c>
      <c r="CZ144" s="31">
        <f t="shared" ca="1" si="69"/>
        <v>-107.79999999999998</v>
      </c>
      <c r="DA144" s="31">
        <f t="shared" ca="1" si="69"/>
        <v>-10.870000000000001</v>
      </c>
      <c r="DB144" s="31">
        <f t="shared" ca="1" si="69"/>
        <v>-5239.1100000000006</v>
      </c>
      <c r="DC144" s="31">
        <f t="shared" ca="1" si="69"/>
        <v>-1268.1200000000001</v>
      </c>
      <c r="DD144" s="31">
        <f t="shared" ca="1" si="69"/>
        <v>-4669.9799999999996</v>
      </c>
      <c r="DE144" s="31">
        <f t="shared" ca="1" si="69"/>
        <v>-6332.79</v>
      </c>
      <c r="DF144" s="31">
        <f t="shared" ca="1" si="61"/>
        <v>-2648.5199999999995</v>
      </c>
      <c r="DG144" s="31">
        <f t="shared" ca="1" si="61"/>
        <v>-10042.029999999999</v>
      </c>
      <c r="DH144" s="31">
        <f t="shared" ca="1" si="61"/>
        <v>-2137.1799999999998</v>
      </c>
      <c r="DI144" s="32">
        <f t="shared" ca="1" si="65"/>
        <v>-94.6</v>
      </c>
      <c r="DJ144" s="32">
        <f t="shared" ca="1" si="65"/>
        <v>-323.17</v>
      </c>
      <c r="DK144" s="32">
        <f t="shared" ca="1" si="65"/>
        <v>-16.96</v>
      </c>
      <c r="DL144" s="32">
        <f t="shared" ca="1" si="62"/>
        <v>-5.39</v>
      </c>
      <c r="DM144" s="32">
        <f t="shared" ca="1" si="62"/>
        <v>-0.54</v>
      </c>
      <c r="DN144" s="32">
        <f t="shared" ca="1" si="62"/>
        <v>-261.95999999999998</v>
      </c>
      <c r="DO144" s="32">
        <f t="shared" ca="1" si="62"/>
        <v>-63.41</v>
      </c>
      <c r="DP144" s="32">
        <f t="shared" ca="1" si="62"/>
        <v>-233.5</v>
      </c>
      <c r="DQ144" s="32">
        <f t="shared" ca="1" si="62"/>
        <v>-316.64</v>
      </c>
      <c r="DR144" s="32">
        <f t="shared" ca="1" si="70"/>
        <v>-132.43</v>
      </c>
      <c r="DS144" s="32">
        <f t="shared" ca="1" si="70"/>
        <v>-502.1</v>
      </c>
      <c r="DT144" s="32">
        <f t="shared" ca="1" si="70"/>
        <v>-106.86</v>
      </c>
      <c r="DU144" s="31">
        <f t="shared" ca="1" si="66"/>
        <v>-515.21</v>
      </c>
      <c r="DV144" s="31">
        <f t="shared" ca="1" si="66"/>
        <v>-1744.95</v>
      </c>
      <c r="DW144" s="31">
        <f t="shared" ca="1" si="66"/>
        <v>-90.86</v>
      </c>
      <c r="DX144" s="31">
        <f t="shared" ca="1" si="63"/>
        <v>-28.62</v>
      </c>
      <c r="DY144" s="31">
        <f t="shared" ca="1" si="63"/>
        <v>-2.86</v>
      </c>
      <c r="DZ144" s="31">
        <f t="shared" ca="1" si="63"/>
        <v>-1367.04</v>
      </c>
      <c r="EA144" s="31">
        <f t="shared" ca="1" si="63"/>
        <v>-328.02</v>
      </c>
      <c r="EB144" s="31">
        <f t="shared" ca="1" si="63"/>
        <v>-1197.08</v>
      </c>
      <c r="EC144" s="31">
        <f t="shared" ca="1" si="63"/>
        <v>-1608.52</v>
      </c>
      <c r="ED144" s="31">
        <f t="shared" ca="1" si="71"/>
        <v>-666.73</v>
      </c>
      <c r="EE144" s="31">
        <f t="shared" ca="1" si="71"/>
        <v>-2504.5100000000002</v>
      </c>
      <c r="EF144" s="31">
        <f t="shared" ca="1" si="71"/>
        <v>-528.19000000000005</v>
      </c>
      <c r="EG144" s="32">
        <f t="shared" ca="1" si="67"/>
        <v>-2501.8200000000002</v>
      </c>
      <c r="EH144" s="32">
        <f t="shared" ca="1" si="67"/>
        <v>-8531.59</v>
      </c>
      <c r="EI144" s="32">
        <f t="shared" ca="1" si="67"/>
        <v>-447.03</v>
      </c>
      <c r="EJ144" s="32">
        <f t="shared" ca="1" si="64"/>
        <v>-141.80999999999997</v>
      </c>
      <c r="EK144" s="32">
        <f t="shared" ca="1" si="64"/>
        <v>-14.27</v>
      </c>
      <c r="EL144" s="32">
        <f t="shared" ca="1" si="64"/>
        <v>-6868.1100000000006</v>
      </c>
      <c r="EM144" s="32">
        <f t="shared" ca="1" si="64"/>
        <v>-1659.5500000000002</v>
      </c>
      <c r="EN144" s="32">
        <f t="shared" ca="1" si="64"/>
        <v>-6100.5599999999995</v>
      </c>
      <c r="EO144" s="32">
        <f t="shared" ca="1" si="64"/>
        <v>-8257.9500000000007</v>
      </c>
      <c r="EP144" s="32">
        <f t="shared" ca="1" si="72"/>
        <v>-3447.6799999999994</v>
      </c>
      <c r="EQ144" s="32">
        <f t="shared" ca="1" si="72"/>
        <v>-13048.64</v>
      </c>
      <c r="ER144" s="32">
        <f t="shared" ca="1" si="72"/>
        <v>-2772.23</v>
      </c>
    </row>
    <row r="145" spans="1:148" x14ac:dyDescent="0.25">
      <c r="A145" t="s">
        <v>485</v>
      </c>
      <c r="B145" s="1" t="s">
        <v>87</v>
      </c>
      <c r="C145" t="str">
        <f t="shared" ca="1" si="73"/>
        <v>WEY1</v>
      </c>
      <c r="D145" t="str">
        <f t="shared" ca="1" si="74"/>
        <v>Weyerhaeuser</v>
      </c>
      <c r="E145" s="51">
        <v>3.0267309999999998</v>
      </c>
      <c r="F145" s="51">
        <v>10.33905</v>
      </c>
      <c r="G145" s="51">
        <v>13.455316</v>
      </c>
      <c r="H145" s="51">
        <v>176.349906</v>
      </c>
      <c r="I145" s="51">
        <v>265.06266299999999</v>
      </c>
      <c r="J145" s="51">
        <v>374.07558399999999</v>
      </c>
      <c r="K145" s="51">
        <v>429.36143099999998</v>
      </c>
      <c r="L145" s="51">
        <v>203.87664000000001</v>
      </c>
      <c r="M145" s="51">
        <v>263.39775500000002</v>
      </c>
      <c r="N145" s="51">
        <v>96.916618</v>
      </c>
      <c r="O145" s="51">
        <v>121.137483</v>
      </c>
      <c r="P145" s="51">
        <v>504.14392600000002</v>
      </c>
      <c r="Q145" s="32">
        <v>185.19</v>
      </c>
      <c r="R145" s="32">
        <v>8204.17</v>
      </c>
      <c r="S145" s="32">
        <v>414</v>
      </c>
      <c r="T145" s="32">
        <v>9487.34</v>
      </c>
      <c r="U145" s="32">
        <v>10414.950000000001</v>
      </c>
      <c r="V145" s="32">
        <v>15377.1</v>
      </c>
      <c r="W145" s="32">
        <v>25013.66</v>
      </c>
      <c r="X145" s="32">
        <v>40743.300000000003</v>
      </c>
      <c r="Y145" s="32">
        <v>57249.3</v>
      </c>
      <c r="Z145" s="32">
        <v>13729.6</v>
      </c>
      <c r="AA145" s="32">
        <v>11691.29</v>
      </c>
      <c r="AB145" s="32">
        <v>25876.2</v>
      </c>
      <c r="AC145" s="2">
        <v>-1.91</v>
      </c>
      <c r="AD145" s="2">
        <v>-1.91</v>
      </c>
      <c r="AE145" s="2">
        <v>-1.91</v>
      </c>
      <c r="AF145" s="2">
        <v>-1.91</v>
      </c>
      <c r="AG145" s="2">
        <v>-1.91</v>
      </c>
      <c r="AH145" s="2">
        <v>-1.91</v>
      </c>
      <c r="AI145" s="2">
        <v>-0.88</v>
      </c>
      <c r="AJ145" s="2">
        <v>-0.88</v>
      </c>
      <c r="AK145" s="2">
        <v>-0.88</v>
      </c>
      <c r="AL145" s="2">
        <v>-0.88</v>
      </c>
      <c r="AM145" s="2">
        <v>-0.88</v>
      </c>
      <c r="AN145" s="2">
        <v>-0.88</v>
      </c>
      <c r="AO145" s="33">
        <v>-3.54</v>
      </c>
      <c r="AP145" s="33">
        <v>-156.69999999999999</v>
      </c>
      <c r="AQ145" s="33">
        <v>-7.91</v>
      </c>
      <c r="AR145" s="33">
        <v>-181.21</v>
      </c>
      <c r="AS145" s="33">
        <v>-198.93</v>
      </c>
      <c r="AT145" s="33">
        <v>-293.7</v>
      </c>
      <c r="AU145" s="33">
        <v>-220.12</v>
      </c>
      <c r="AV145" s="33">
        <v>-358.54</v>
      </c>
      <c r="AW145" s="33">
        <v>-503.79</v>
      </c>
      <c r="AX145" s="33">
        <v>-120.82</v>
      </c>
      <c r="AY145" s="33">
        <v>-102.88</v>
      </c>
      <c r="AZ145" s="33">
        <v>-227.71</v>
      </c>
      <c r="BA145" s="31">
        <f t="shared" si="53"/>
        <v>-7.0000000000000007E-2</v>
      </c>
      <c r="BB145" s="31">
        <f t="shared" si="53"/>
        <v>-3.28</v>
      </c>
      <c r="BC145" s="31">
        <f t="shared" si="53"/>
        <v>-0.17</v>
      </c>
      <c r="BD145" s="31">
        <f t="shared" si="51"/>
        <v>55.03</v>
      </c>
      <c r="BE145" s="31">
        <f t="shared" si="51"/>
        <v>60.41</v>
      </c>
      <c r="BF145" s="31">
        <f t="shared" si="51"/>
        <v>89.19</v>
      </c>
      <c r="BG145" s="31">
        <f t="shared" si="51"/>
        <v>17.510000000000002</v>
      </c>
      <c r="BH145" s="31">
        <f t="shared" si="51"/>
        <v>28.52</v>
      </c>
      <c r="BI145" s="31">
        <f t="shared" si="51"/>
        <v>40.07</v>
      </c>
      <c r="BJ145" s="31">
        <f t="shared" si="58"/>
        <v>-41.19</v>
      </c>
      <c r="BK145" s="31">
        <f t="shared" si="58"/>
        <v>-35.07</v>
      </c>
      <c r="BL145" s="31">
        <f t="shared" si="58"/>
        <v>-77.63</v>
      </c>
      <c r="BM145" s="6">
        <f t="shared" ca="1" si="68"/>
        <v>-8.9800000000000005E-2</v>
      </c>
      <c r="BN145" s="6">
        <f t="shared" ca="1" si="68"/>
        <v>-8.9800000000000005E-2</v>
      </c>
      <c r="BO145" s="6">
        <f t="shared" ca="1" si="68"/>
        <v>-8.9800000000000005E-2</v>
      </c>
      <c r="BP145" s="6">
        <f t="shared" ca="1" si="68"/>
        <v>-8.9800000000000005E-2</v>
      </c>
      <c r="BQ145" s="6">
        <f t="shared" ca="1" si="68"/>
        <v>-8.9800000000000005E-2</v>
      </c>
      <c r="BR145" s="6">
        <f t="shared" ca="1" si="68"/>
        <v>-8.9800000000000005E-2</v>
      </c>
      <c r="BS145" s="6">
        <f t="shared" ca="1" si="68"/>
        <v>-8.9800000000000005E-2</v>
      </c>
      <c r="BT145" s="6">
        <f t="shared" ca="1" si="68"/>
        <v>-8.9800000000000005E-2</v>
      </c>
      <c r="BU145" s="6">
        <f t="shared" ca="1" si="68"/>
        <v>-8.9800000000000005E-2</v>
      </c>
      <c r="BV145" s="6">
        <f t="shared" ca="1" si="68"/>
        <v>-8.9800000000000005E-2</v>
      </c>
      <c r="BW145" s="6">
        <f t="shared" ca="1" si="68"/>
        <v>-8.9800000000000005E-2</v>
      </c>
      <c r="BX145" s="6">
        <f t="shared" ca="1" si="68"/>
        <v>-8.9800000000000005E-2</v>
      </c>
      <c r="BY145" s="31">
        <f t="shared" ca="1" si="76"/>
        <v>-16.63</v>
      </c>
      <c r="BZ145" s="31">
        <f t="shared" ca="1" si="76"/>
        <v>-736.73</v>
      </c>
      <c r="CA145" s="31">
        <f t="shared" ca="1" si="76"/>
        <v>-37.18</v>
      </c>
      <c r="CB145" s="31">
        <f t="shared" ca="1" si="76"/>
        <v>-851.96</v>
      </c>
      <c r="CC145" s="31">
        <f t="shared" ca="1" si="76"/>
        <v>-935.26</v>
      </c>
      <c r="CD145" s="31">
        <f t="shared" ca="1" si="76"/>
        <v>-1380.86</v>
      </c>
      <c r="CE145" s="31">
        <f t="shared" ca="1" si="75"/>
        <v>-2246.23</v>
      </c>
      <c r="CF145" s="31">
        <f t="shared" ca="1" si="75"/>
        <v>-3658.75</v>
      </c>
      <c r="CG145" s="31">
        <f t="shared" ca="1" si="75"/>
        <v>-5140.99</v>
      </c>
      <c r="CH145" s="31">
        <f t="shared" ca="1" si="75"/>
        <v>-1232.92</v>
      </c>
      <c r="CI145" s="31">
        <f t="shared" ca="1" si="75"/>
        <v>-1049.8800000000001</v>
      </c>
      <c r="CJ145" s="31">
        <f t="shared" ca="1" si="75"/>
        <v>-2323.6799999999998</v>
      </c>
      <c r="CK145" s="32">
        <f t="shared" ca="1" si="54"/>
        <v>0.3</v>
      </c>
      <c r="CL145" s="32">
        <f t="shared" ca="1" si="54"/>
        <v>13.13</v>
      </c>
      <c r="CM145" s="32">
        <f t="shared" ca="1" si="54"/>
        <v>0.66</v>
      </c>
      <c r="CN145" s="32">
        <f t="shared" ca="1" si="52"/>
        <v>15.18</v>
      </c>
      <c r="CO145" s="32">
        <f t="shared" ca="1" si="52"/>
        <v>16.66</v>
      </c>
      <c r="CP145" s="32">
        <f t="shared" ca="1" si="52"/>
        <v>24.6</v>
      </c>
      <c r="CQ145" s="32">
        <f t="shared" ca="1" si="52"/>
        <v>40.020000000000003</v>
      </c>
      <c r="CR145" s="32">
        <f t="shared" ca="1" si="52"/>
        <v>65.19</v>
      </c>
      <c r="CS145" s="32">
        <f t="shared" ca="1" si="52"/>
        <v>91.6</v>
      </c>
      <c r="CT145" s="32">
        <f t="shared" ca="1" si="60"/>
        <v>21.97</v>
      </c>
      <c r="CU145" s="32">
        <f t="shared" ca="1" si="60"/>
        <v>18.71</v>
      </c>
      <c r="CV145" s="32">
        <f t="shared" ca="1" si="60"/>
        <v>41.4</v>
      </c>
      <c r="CW145" s="31">
        <f t="shared" ca="1" si="69"/>
        <v>-12.719999999999999</v>
      </c>
      <c r="CX145" s="31">
        <f t="shared" ca="1" si="69"/>
        <v>-563.62000000000012</v>
      </c>
      <c r="CY145" s="31">
        <f t="shared" ca="1" si="69"/>
        <v>-28.44</v>
      </c>
      <c r="CZ145" s="31">
        <f t="shared" ca="1" si="69"/>
        <v>-710.6</v>
      </c>
      <c r="DA145" s="31">
        <f t="shared" ca="1" si="69"/>
        <v>-780.08</v>
      </c>
      <c r="DB145" s="31">
        <f t="shared" ca="1" si="69"/>
        <v>-1151.75</v>
      </c>
      <c r="DC145" s="31">
        <f t="shared" ca="1" si="69"/>
        <v>-2003.6000000000001</v>
      </c>
      <c r="DD145" s="31">
        <f t="shared" ca="1" si="69"/>
        <v>-3263.54</v>
      </c>
      <c r="DE145" s="31">
        <f t="shared" ca="1" si="69"/>
        <v>-4585.6699999999992</v>
      </c>
      <c r="DF145" s="31">
        <f t="shared" ca="1" si="61"/>
        <v>-1048.94</v>
      </c>
      <c r="DG145" s="31">
        <f t="shared" ca="1" si="61"/>
        <v>-893.22</v>
      </c>
      <c r="DH145" s="31">
        <f t="shared" ca="1" si="61"/>
        <v>-1976.9399999999996</v>
      </c>
      <c r="DI145" s="32">
        <f t="shared" ca="1" si="65"/>
        <v>-0.64</v>
      </c>
      <c r="DJ145" s="32">
        <f t="shared" ca="1" si="65"/>
        <v>-28.18</v>
      </c>
      <c r="DK145" s="32">
        <f t="shared" ca="1" si="65"/>
        <v>-1.42</v>
      </c>
      <c r="DL145" s="32">
        <f t="shared" ca="1" si="62"/>
        <v>-35.53</v>
      </c>
      <c r="DM145" s="32">
        <f t="shared" ca="1" si="62"/>
        <v>-39</v>
      </c>
      <c r="DN145" s="32">
        <f t="shared" ca="1" si="62"/>
        <v>-57.59</v>
      </c>
      <c r="DO145" s="32">
        <f t="shared" ca="1" si="62"/>
        <v>-100.18</v>
      </c>
      <c r="DP145" s="32">
        <f t="shared" ca="1" si="62"/>
        <v>-163.18</v>
      </c>
      <c r="DQ145" s="32">
        <f t="shared" ca="1" si="62"/>
        <v>-229.28</v>
      </c>
      <c r="DR145" s="32">
        <f t="shared" ca="1" si="70"/>
        <v>-52.45</v>
      </c>
      <c r="DS145" s="32">
        <f t="shared" ca="1" si="70"/>
        <v>-44.66</v>
      </c>
      <c r="DT145" s="32">
        <f t="shared" ca="1" si="70"/>
        <v>-98.85</v>
      </c>
      <c r="DU145" s="31">
        <f t="shared" ca="1" si="66"/>
        <v>-3.46</v>
      </c>
      <c r="DV145" s="31">
        <f t="shared" ca="1" si="66"/>
        <v>-152.16</v>
      </c>
      <c r="DW145" s="31">
        <f t="shared" ca="1" si="66"/>
        <v>-7.62</v>
      </c>
      <c r="DX145" s="31">
        <f t="shared" ca="1" si="63"/>
        <v>-188.68</v>
      </c>
      <c r="DY145" s="31">
        <f t="shared" ca="1" si="63"/>
        <v>-205.37</v>
      </c>
      <c r="DZ145" s="31">
        <f t="shared" ca="1" si="63"/>
        <v>-300.52999999999997</v>
      </c>
      <c r="EA145" s="31">
        <f t="shared" ca="1" si="63"/>
        <v>-518.27</v>
      </c>
      <c r="EB145" s="31">
        <f t="shared" ca="1" si="63"/>
        <v>-836.56</v>
      </c>
      <c r="EC145" s="31">
        <f t="shared" ca="1" si="63"/>
        <v>-1164.76</v>
      </c>
      <c r="ED145" s="31">
        <f t="shared" ca="1" si="71"/>
        <v>-264.06</v>
      </c>
      <c r="EE145" s="31">
        <f t="shared" ca="1" si="71"/>
        <v>-222.77</v>
      </c>
      <c r="EF145" s="31">
        <f t="shared" ca="1" si="71"/>
        <v>-488.59</v>
      </c>
      <c r="EG145" s="32">
        <f t="shared" ca="1" si="67"/>
        <v>-16.82</v>
      </c>
      <c r="EH145" s="32">
        <f t="shared" ca="1" si="67"/>
        <v>-743.96</v>
      </c>
      <c r="EI145" s="32">
        <f t="shared" ca="1" si="67"/>
        <v>-37.479999999999997</v>
      </c>
      <c r="EJ145" s="32">
        <f t="shared" ca="1" si="64"/>
        <v>-934.81</v>
      </c>
      <c r="EK145" s="32">
        <f t="shared" ca="1" si="64"/>
        <v>-1024.45</v>
      </c>
      <c r="EL145" s="32">
        <f t="shared" ca="1" si="64"/>
        <v>-1509.87</v>
      </c>
      <c r="EM145" s="32">
        <f t="shared" ca="1" si="64"/>
        <v>-2622.05</v>
      </c>
      <c r="EN145" s="32">
        <f t="shared" ca="1" si="64"/>
        <v>-4263.28</v>
      </c>
      <c r="EO145" s="32">
        <f t="shared" ca="1" si="64"/>
        <v>-5979.7099999999991</v>
      </c>
      <c r="EP145" s="32">
        <f t="shared" ca="1" si="72"/>
        <v>-1365.45</v>
      </c>
      <c r="EQ145" s="32">
        <f t="shared" ca="1" si="72"/>
        <v>-1160.6500000000001</v>
      </c>
      <c r="ER145" s="32">
        <f t="shared" ca="1" si="72"/>
        <v>-2564.3799999999997</v>
      </c>
    </row>
    <row r="147" spans="1:148" x14ac:dyDescent="0.25">
      <c r="A147" t="s">
        <v>519</v>
      </c>
    </row>
    <row r="148" spans="1:148" x14ac:dyDescent="0.25">
      <c r="A148" t="s">
        <v>528</v>
      </c>
    </row>
    <row r="149" spans="1:148" x14ac:dyDescent="0.25">
      <c r="A149" t="s">
        <v>520</v>
      </c>
    </row>
    <row r="150" spans="1:148" x14ac:dyDescent="0.25">
      <c r="A150" t="s">
        <v>521</v>
      </c>
    </row>
    <row r="151" spans="1:148" x14ac:dyDescent="0.25">
      <c r="A151" t="s">
        <v>522</v>
      </c>
    </row>
    <row r="152" spans="1:148" x14ac:dyDescent="0.25">
      <c r="A152" t="s">
        <v>523</v>
      </c>
    </row>
    <row r="153" spans="1:148" x14ac:dyDescent="0.25">
      <c r="A153" t="s">
        <v>524</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3 Sep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53"/>
  <sheetViews>
    <sheetView showZeros="0" workbookViewId="0">
      <pane xSplit="3" ySplit="4" topLeftCell="D5" activePane="bottomRight" state="frozen"/>
      <selection activeCell="K24" sqref="K24"/>
      <selection pane="topRight" activeCell="K24" sqref="K24"/>
      <selection pane="bottomLeft" activeCell="K24" sqref="K24"/>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553</v>
      </c>
      <c r="BY1" s="55"/>
    </row>
    <row r="2" spans="1:148" x14ac:dyDescent="0.25">
      <c r="A2" s="29" t="s">
        <v>551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427</v>
      </c>
      <c r="BA2" s="59" t="s">
        <v>4</v>
      </c>
      <c r="BB2" s="60"/>
      <c r="BC2" s="60"/>
      <c r="BD2" s="60"/>
      <c r="BE2" s="60"/>
      <c r="BF2" s="60"/>
      <c r="BG2" s="60"/>
      <c r="BH2" s="60"/>
      <c r="BI2" s="60"/>
      <c r="BJ2" s="25" t="s">
        <v>428</v>
      </c>
      <c r="BK2" s="79">
        <f>SUM(BA5:BL145)</f>
        <v>1279819.2800000021</v>
      </c>
      <c r="BL2" s="80"/>
      <c r="BM2" s="5" t="s">
        <v>5</v>
      </c>
      <c r="BN2" s="5"/>
      <c r="BO2" s="5"/>
      <c r="BP2" s="5"/>
      <c r="BQ2" s="5"/>
      <c r="BR2" s="5"/>
      <c r="BS2" s="5"/>
      <c r="BT2" s="5"/>
      <c r="BU2" s="5"/>
      <c r="BV2" s="5"/>
      <c r="BW2" s="5"/>
      <c r="BX2" s="5"/>
      <c r="BY2" s="61" t="s">
        <v>424</v>
      </c>
      <c r="CJ2" s="23" t="s">
        <v>509</v>
      </c>
      <c r="CK2" s="56" t="s">
        <v>432</v>
      </c>
      <c r="CL2" s="32"/>
      <c r="CM2" s="32"/>
      <c r="CN2" s="32"/>
      <c r="CO2" s="32"/>
      <c r="CP2" s="32"/>
      <c r="CQ2" s="32"/>
      <c r="CR2" s="32"/>
      <c r="CS2" s="32"/>
      <c r="CT2" s="32"/>
      <c r="CU2" s="32"/>
      <c r="CV2" s="24" t="s">
        <v>430</v>
      </c>
      <c r="CW2" s="61" t="s">
        <v>435</v>
      </c>
      <c r="CX2" s="61"/>
      <c r="CY2" s="61"/>
      <c r="CZ2" s="61"/>
      <c r="DA2" s="61"/>
      <c r="DB2" s="61"/>
      <c r="DC2" s="61"/>
      <c r="DD2" s="61"/>
      <c r="DE2" s="61"/>
      <c r="DF2" s="61"/>
      <c r="DG2" s="61"/>
      <c r="DH2" s="23" t="s">
        <v>537</v>
      </c>
      <c r="DI2" s="56" t="s">
        <v>525</v>
      </c>
      <c r="DJ2" s="56"/>
      <c r="DK2" s="56"/>
      <c r="DL2" s="56"/>
      <c r="DM2" s="56"/>
      <c r="DN2" s="56"/>
      <c r="DO2" s="56"/>
      <c r="DP2" s="56"/>
      <c r="DQ2" s="56"/>
      <c r="DR2" s="56"/>
      <c r="DS2" s="56"/>
      <c r="DT2" s="24" t="s">
        <v>526</v>
      </c>
      <c r="DU2" s="61" t="s">
        <v>434</v>
      </c>
      <c r="DV2" s="61"/>
      <c r="DW2" s="61"/>
      <c r="DX2" s="61"/>
      <c r="DY2" s="61"/>
      <c r="DZ2" s="61"/>
      <c r="EA2" s="61"/>
      <c r="EB2" s="61"/>
      <c r="EC2" s="61"/>
      <c r="ED2" s="61"/>
      <c r="EE2" s="61"/>
      <c r="EF2" s="23" t="s">
        <v>529</v>
      </c>
      <c r="EG2" s="56" t="s">
        <v>426</v>
      </c>
      <c r="EH2" s="32"/>
      <c r="EI2" s="32"/>
      <c r="EJ2" s="32"/>
      <c r="EK2" s="32"/>
      <c r="EL2" s="32"/>
      <c r="EM2" s="32"/>
      <c r="EN2" s="32"/>
      <c r="EO2" s="32"/>
      <c r="EP2" s="32"/>
      <c r="EQ2" s="32"/>
      <c r="ER2" s="24" t="s">
        <v>530</v>
      </c>
    </row>
    <row r="3" spans="1:148" x14ac:dyDescent="0.25">
      <c r="E3" s="53" t="s">
        <v>6</v>
      </c>
      <c r="F3" s="54"/>
      <c r="G3" s="54"/>
      <c r="H3" s="54"/>
      <c r="I3" s="54"/>
      <c r="J3" s="54"/>
      <c r="K3" s="54"/>
      <c r="L3" s="54"/>
      <c r="M3" s="54"/>
      <c r="N3" s="54"/>
      <c r="O3" s="81">
        <f>SUM(E5:P145)</f>
        <v>57419599.155710548</v>
      </c>
      <c r="P3" s="82"/>
      <c r="Q3" s="57" t="s">
        <v>7</v>
      </c>
      <c r="R3" s="58"/>
      <c r="S3" s="58"/>
      <c r="T3" s="58"/>
      <c r="U3" s="58"/>
      <c r="V3" s="58"/>
      <c r="W3" s="58"/>
      <c r="X3" s="58"/>
      <c r="Y3" s="58"/>
      <c r="Z3" s="58"/>
      <c r="AA3" s="77">
        <f>SUM(Q5:AB145)</f>
        <v>4653810599.2299995</v>
      </c>
      <c r="AB3" s="78"/>
      <c r="AD3" s="4"/>
      <c r="AE3" s="4"/>
      <c r="AF3" s="4"/>
      <c r="AG3" s="4"/>
      <c r="AH3" s="4"/>
      <c r="AI3" s="4"/>
      <c r="AJ3" s="4"/>
      <c r="AK3" s="4"/>
      <c r="AL3" s="4"/>
      <c r="AM3" s="4"/>
      <c r="AN3" s="4"/>
      <c r="AO3" s="36" t="s">
        <v>423</v>
      </c>
      <c r="AP3" s="44"/>
      <c r="AQ3" s="44"/>
      <c r="AR3" s="44"/>
      <c r="AS3" s="44"/>
      <c r="AT3" s="44"/>
      <c r="AU3" s="44"/>
      <c r="AV3" s="44"/>
      <c r="AW3" s="44"/>
      <c r="AX3" s="44"/>
      <c r="AY3" s="77">
        <f>SUM(AO5:AZ145)</f>
        <v>192951222.41000015</v>
      </c>
      <c r="AZ3" s="78"/>
      <c r="BA3" s="62">
        <v>-4.0000000000000002E-4</v>
      </c>
      <c r="BB3" s="62">
        <v>-4.0000000000000002E-4</v>
      </c>
      <c r="BC3" s="62">
        <v>-4.0000000000000002E-4</v>
      </c>
      <c r="BD3" s="62">
        <v>5.7999999999999996E-3</v>
      </c>
      <c r="BE3" s="62">
        <v>5.7999999999999996E-3</v>
      </c>
      <c r="BF3" s="62">
        <v>5.7999999999999996E-3</v>
      </c>
      <c r="BG3" s="62">
        <v>6.9999999999999999E-4</v>
      </c>
      <c r="BH3" s="62">
        <v>6.9999999999999999E-4</v>
      </c>
      <c r="BI3" s="62">
        <v>6.9999999999999999E-4</v>
      </c>
      <c r="BJ3" s="62">
        <v>-3.0000000000000001E-3</v>
      </c>
      <c r="BK3" s="62">
        <v>-3.0000000000000001E-3</v>
      </c>
      <c r="BL3" s="62">
        <v>-3.0000000000000001E-3</v>
      </c>
      <c r="BM3" s="6"/>
      <c r="BN3" s="6"/>
      <c r="BO3" s="6"/>
      <c r="BP3" s="6"/>
      <c r="BQ3" s="6"/>
      <c r="BR3" s="6"/>
      <c r="BS3" s="6"/>
      <c r="BT3" s="6"/>
      <c r="BU3" s="6"/>
      <c r="BV3" s="6"/>
      <c r="BW3" s="6"/>
      <c r="BX3" s="6"/>
      <c r="BY3" s="59" t="s">
        <v>425</v>
      </c>
      <c r="BZ3" s="60"/>
      <c r="CA3" s="60"/>
      <c r="CB3" s="60"/>
      <c r="CC3" s="60"/>
      <c r="CD3" s="60"/>
      <c r="CE3" s="60"/>
      <c r="CF3" s="60"/>
      <c r="CG3" s="60"/>
      <c r="CH3" s="60"/>
      <c r="CI3" s="79">
        <f>SUM(BY5:CJ145)</f>
        <v>187201472.90000001</v>
      </c>
      <c r="CJ3" s="80"/>
      <c r="CK3" s="57" t="s">
        <v>431</v>
      </c>
      <c r="CL3" s="58"/>
      <c r="CM3" s="58"/>
      <c r="CN3" s="58"/>
      <c r="CO3" s="58"/>
      <c r="CP3" s="58"/>
      <c r="CQ3" s="58"/>
      <c r="CR3" s="58"/>
      <c r="CS3" s="58"/>
      <c r="CT3" s="44"/>
      <c r="CU3" s="44" t="s">
        <v>433</v>
      </c>
      <c r="CV3" s="63">
        <f>ROUND(-(CI3-AY3-BK2)/AA3,4)</f>
        <v>1.5E-3</v>
      </c>
      <c r="CW3" s="59" t="s">
        <v>436</v>
      </c>
      <c r="CX3" s="60"/>
      <c r="CY3" s="60"/>
      <c r="CZ3" s="60"/>
      <c r="DA3" s="60"/>
      <c r="DB3" s="60"/>
      <c r="DC3" s="60"/>
      <c r="DD3" s="60"/>
      <c r="DE3" s="60"/>
      <c r="DF3" s="60"/>
      <c r="DG3" s="79">
        <f>SUM(CW5:DH145)</f>
        <v>-48852.889999986495</v>
      </c>
      <c r="DH3" s="80"/>
      <c r="DI3" s="57" t="s">
        <v>527</v>
      </c>
      <c r="DJ3" s="58"/>
      <c r="DK3" s="58"/>
      <c r="DL3" s="58"/>
      <c r="DM3" s="58"/>
      <c r="DN3" s="58"/>
      <c r="DO3" s="58"/>
      <c r="DP3" s="58"/>
      <c r="DQ3" s="58"/>
      <c r="DR3" s="58"/>
      <c r="DS3" s="77">
        <f>SUM(DI5:DT145)</f>
        <v>-2442.5999999996961</v>
      </c>
      <c r="DT3" s="78"/>
      <c r="DU3" s="62">
        <v>0.27230717119544862</v>
      </c>
      <c r="DV3" s="62">
        <v>0.2699715547570925</v>
      </c>
      <c r="DW3" s="62">
        <v>0.26786196571599658</v>
      </c>
      <c r="DX3" s="62">
        <v>0.26552634927764046</v>
      </c>
      <c r="DY3" s="62">
        <v>0.26326607530503771</v>
      </c>
      <c r="DZ3" s="62">
        <v>0.26093045886668154</v>
      </c>
      <c r="EA3" s="62">
        <v>0.25867018489407884</v>
      </c>
      <c r="EB3" s="62">
        <v>0.25633456845572267</v>
      </c>
      <c r="EC3" s="62">
        <v>0.2539989520173665</v>
      </c>
      <c r="ED3" s="62">
        <v>0.2517386780447638</v>
      </c>
      <c r="EE3" s="62">
        <v>0.24940306160640763</v>
      </c>
      <c r="EF3" s="62">
        <v>0.24714278763380484</v>
      </c>
      <c r="EG3" s="57" t="s">
        <v>437</v>
      </c>
      <c r="EH3" s="58"/>
      <c r="EI3" s="58"/>
      <c r="EJ3" s="58"/>
      <c r="EK3" s="58"/>
      <c r="EL3" s="58"/>
      <c r="EM3" s="58"/>
      <c r="EN3" s="58"/>
      <c r="EO3" s="58"/>
      <c r="EP3" s="58"/>
      <c r="EQ3" s="77">
        <f>SUM(EG5:ER145)</f>
        <v>-6059.9000000282722</v>
      </c>
      <c r="ER3" s="78"/>
    </row>
    <row r="4" spans="1:148" s="7" customFormat="1" x14ac:dyDescent="0.25">
      <c r="A4" s="7" t="s">
        <v>8</v>
      </c>
      <c r="B4" s="1" t="s">
        <v>486</v>
      </c>
      <c r="C4" s="7" t="s">
        <v>9</v>
      </c>
      <c r="D4" s="7" t="s">
        <v>10</v>
      </c>
      <c r="E4" s="8">
        <v>40544</v>
      </c>
      <c r="F4" s="8">
        <v>40575</v>
      </c>
      <c r="G4" s="8">
        <v>40603</v>
      </c>
      <c r="H4" s="8">
        <v>40634</v>
      </c>
      <c r="I4" s="8">
        <v>40664</v>
      </c>
      <c r="J4" s="8">
        <v>40695</v>
      </c>
      <c r="K4" s="8">
        <v>40725</v>
      </c>
      <c r="L4" s="8">
        <v>40756</v>
      </c>
      <c r="M4" s="8">
        <v>40787</v>
      </c>
      <c r="N4" s="8">
        <v>40817</v>
      </c>
      <c r="O4" s="8">
        <v>40848</v>
      </c>
      <c r="P4" s="8">
        <v>40878</v>
      </c>
      <c r="Q4" s="9">
        <v>40544</v>
      </c>
      <c r="R4" s="9">
        <v>40575</v>
      </c>
      <c r="S4" s="9">
        <v>40603</v>
      </c>
      <c r="T4" s="9">
        <v>40634</v>
      </c>
      <c r="U4" s="9">
        <v>40664</v>
      </c>
      <c r="V4" s="9">
        <v>40695</v>
      </c>
      <c r="W4" s="9">
        <v>40725</v>
      </c>
      <c r="X4" s="9">
        <v>40756</v>
      </c>
      <c r="Y4" s="9">
        <v>40787</v>
      </c>
      <c r="Z4" s="9">
        <v>40817</v>
      </c>
      <c r="AA4" s="9">
        <v>40848</v>
      </c>
      <c r="AB4" s="9">
        <v>40878</v>
      </c>
      <c r="AC4" s="8">
        <v>40544</v>
      </c>
      <c r="AD4" s="8">
        <v>40575</v>
      </c>
      <c r="AE4" s="8">
        <v>40603</v>
      </c>
      <c r="AF4" s="8">
        <v>40634</v>
      </c>
      <c r="AG4" s="8">
        <v>40664</v>
      </c>
      <c r="AH4" s="8">
        <v>40695</v>
      </c>
      <c r="AI4" s="8">
        <v>40725</v>
      </c>
      <c r="AJ4" s="8">
        <v>40756</v>
      </c>
      <c r="AK4" s="8">
        <v>40787</v>
      </c>
      <c r="AL4" s="8">
        <v>40817</v>
      </c>
      <c r="AM4" s="8">
        <v>40848</v>
      </c>
      <c r="AN4" s="8">
        <v>40878</v>
      </c>
      <c r="AO4" s="37">
        <v>40544</v>
      </c>
      <c r="AP4" s="37">
        <v>40575</v>
      </c>
      <c r="AQ4" s="37">
        <v>40603</v>
      </c>
      <c r="AR4" s="37">
        <v>40634</v>
      </c>
      <c r="AS4" s="37">
        <v>40664</v>
      </c>
      <c r="AT4" s="37">
        <v>40695</v>
      </c>
      <c r="AU4" s="37">
        <v>40725</v>
      </c>
      <c r="AV4" s="37">
        <v>40756</v>
      </c>
      <c r="AW4" s="37">
        <v>40787</v>
      </c>
      <c r="AX4" s="37">
        <v>40817</v>
      </c>
      <c r="AY4" s="37">
        <v>40848</v>
      </c>
      <c r="AZ4" s="37">
        <v>40878</v>
      </c>
      <c r="BA4" s="10">
        <v>40544</v>
      </c>
      <c r="BB4" s="10">
        <v>40575</v>
      </c>
      <c r="BC4" s="10">
        <v>40603</v>
      </c>
      <c r="BD4" s="10">
        <v>40634</v>
      </c>
      <c r="BE4" s="10">
        <v>40664</v>
      </c>
      <c r="BF4" s="10">
        <v>40695</v>
      </c>
      <c r="BG4" s="10">
        <v>40725</v>
      </c>
      <c r="BH4" s="10">
        <v>40756</v>
      </c>
      <c r="BI4" s="10">
        <v>40787</v>
      </c>
      <c r="BJ4" s="10">
        <v>40817</v>
      </c>
      <c r="BK4" s="10">
        <v>40848</v>
      </c>
      <c r="BL4" s="10">
        <v>40878</v>
      </c>
      <c r="BM4" s="9">
        <v>40544</v>
      </c>
      <c r="BN4" s="9">
        <v>40575</v>
      </c>
      <c r="BO4" s="9">
        <v>40603</v>
      </c>
      <c r="BP4" s="9">
        <v>40634</v>
      </c>
      <c r="BQ4" s="9">
        <v>40664</v>
      </c>
      <c r="BR4" s="9">
        <v>40695</v>
      </c>
      <c r="BS4" s="9">
        <v>40725</v>
      </c>
      <c r="BT4" s="9">
        <v>40756</v>
      </c>
      <c r="BU4" s="9">
        <v>40787</v>
      </c>
      <c r="BV4" s="9">
        <v>40817</v>
      </c>
      <c r="BW4" s="9">
        <v>40848</v>
      </c>
      <c r="BX4" s="9">
        <v>40878</v>
      </c>
      <c r="BY4" s="10">
        <v>40544</v>
      </c>
      <c r="BZ4" s="10">
        <v>40575</v>
      </c>
      <c r="CA4" s="10">
        <v>40603</v>
      </c>
      <c r="CB4" s="10">
        <v>40634</v>
      </c>
      <c r="CC4" s="10">
        <v>40664</v>
      </c>
      <c r="CD4" s="10">
        <v>40695</v>
      </c>
      <c r="CE4" s="10">
        <v>40725</v>
      </c>
      <c r="CF4" s="10">
        <v>40756</v>
      </c>
      <c r="CG4" s="10">
        <v>40787</v>
      </c>
      <c r="CH4" s="10">
        <v>40817</v>
      </c>
      <c r="CI4" s="10">
        <v>40848</v>
      </c>
      <c r="CJ4" s="10">
        <v>40878</v>
      </c>
      <c r="CK4" s="9">
        <v>40544</v>
      </c>
      <c r="CL4" s="9">
        <v>40575</v>
      </c>
      <c r="CM4" s="9">
        <v>40603</v>
      </c>
      <c r="CN4" s="9">
        <v>40634</v>
      </c>
      <c r="CO4" s="9">
        <v>40664</v>
      </c>
      <c r="CP4" s="9">
        <v>40695</v>
      </c>
      <c r="CQ4" s="9">
        <v>40725</v>
      </c>
      <c r="CR4" s="9">
        <v>40756</v>
      </c>
      <c r="CS4" s="9">
        <v>40787</v>
      </c>
      <c r="CT4" s="9">
        <v>40817</v>
      </c>
      <c r="CU4" s="9">
        <v>40848</v>
      </c>
      <c r="CV4" s="9">
        <v>40878</v>
      </c>
      <c r="CW4" s="10">
        <v>40544</v>
      </c>
      <c r="CX4" s="10">
        <v>40575</v>
      </c>
      <c r="CY4" s="10">
        <v>40603</v>
      </c>
      <c r="CZ4" s="10">
        <v>40634</v>
      </c>
      <c r="DA4" s="10">
        <v>40664</v>
      </c>
      <c r="DB4" s="10">
        <v>40695</v>
      </c>
      <c r="DC4" s="10">
        <v>40725</v>
      </c>
      <c r="DD4" s="10">
        <v>40756</v>
      </c>
      <c r="DE4" s="10">
        <v>40787</v>
      </c>
      <c r="DF4" s="10">
        <v>40817</v>
      </c>
      <c r="DG4" s="10">
        <v>40848</v>
      </c>
      <c r="DH4" s="10">
        <v>40878</v>
      </c>
      <c r="DI4" s="9">
        <v>40544</v>
      </c>
      <c r="DJ4" s="9">
        <v>40575</v>
      </c>
      <c r="DK4" s="9">
        <v>40603</v>
      </c>
      <c r="DL4" s="9">
        <v>40634</v>
      </c>
      <c r="DM4" s="9">
        <v>40664</v>
      </c>
      <c r="DN4" s="9">
        <v>40695</v>
      </c>
      <c r="DO4" s="9">
        <v>40725</v>
      </c>
      <c r="DP4" s="9">
        <v>40756</v>
      </c>
      <c r="DQ4" s="9">
        <v>40787</v>
      </c>
      <c r="DR4" s="9">
        <v>40817</v>
      </c>
      <c r="DS4" s="9">
        <v>40848</v>
      </c>
      <c r="DT4" s="9">
        <v>40878</v>
      </c>
      <c r="DU4" s="10">
        <v>40544</v>
      </c>
      <c r="DV4" s="10">
        <v>40575</v>
      </c>
      <c r="DW4" s="10">
        <v>40603</v>
      </c>
      <c r="DX4" s="10">
        <v>40634</v>
      </c>
      <c r="DY4" s="10">
        <v>40664</v>
      </c>
      <c r="DZ4" s="10">
        <v>40695</v>
      </c>
      <c r="EA4" s="10">
        <v>40725</v>
      </c>
      <c r="EB4" s="10">
        <v>40756</v>
      </c>
      <c r="EC4" s="10">
        <v>40787</v>
      </c>
      <c r="ED4" s="10">
        <v>40817</v>
      </c>
      <c r="EE4" s="10">
        <v>40848</v>
      </c>
      <c r="EF4" s="10">
        <v>40878</v>
      </c>
      <c r="EG4" s="9">
        <v>40544</v>
      </c>
      <c r="EH4" s="9">
        <v>40575</v>
      </c>
      <c r="EI4" s="9">
        <v>40603</v>
      </c>
      <c r="EJ4" s="9">
        <v>40634</v>
      </c>
      <c r="EK4" s="9">
        <v>40664</v>
      </c>
      <c r="EL4" s="9">
        <v>40695</v>
      </c>
      <c r="EM4" s="9">
        <v>40725</v>
      </c>
      <c r="EN4" s="9">
        <v>40756</v>
      </c>
      <c r="EO4" s="9">
        <v>40787</v>
      </c>
      <c r="EP4" s="9">
        <v>40817</v>
      </c>
      <c r="EQ4" s="9">
        <v>40848</v>
      </c>
      <c r="ER4" s="9">
        <v>40878</v>
      </c>
    </row>
    <row r="5" spans="1:148" x14ac:dyDescent="0.25">
      <c r="A5" t="s">
        <v>440</v>
      </c>
      <c r="B5" s="1" t="s">
        <v>148</v>
      </c>
      <c r="C5" t="str">
        <f t="shared" ref="C5:C19" ca="1" si="0">VLOOKUP($B5,LocationLookup,2,FALSE)</f>
        <v>0000001511</v>
      </c>
      <c r="D5" t="str">
        <f t="shared" ref="D5:D39" ca="1" si="1">VLOOKUP($C5,LossFactorLookup,2,FALSE)</f>
        <v>FortisAlberta Reversing POD - Fort Macleod (15S)</v>
      </c>
      <c r="E5" s="51">
        <v>1.7680327</v>
      </c>
      <c r="F5" s="51">
        <v>51.016648699999998</v>
      </c>
      <c r="G5" s="51">
        <v>185.46312699999999</v>
      </c>
      <c r="H5" s="51">
        <v>229.00254899999999</v>
      </c>
      <c r="I5" s="51">
        <v>69.3806862</v>
      </c>
      <c r="J5" s="51">
        <v>8.7248929999999998</v>
      </c>
      <c r="K5" s="51">
        <v>0</v>
      </c>
      <c r="L5" s="51">
        <v>0</v>
      </c>
      <c r="M5" s="51">
        <v>2.5255855999999999</v>
      </c>
      <c r="N5" s="51">
        <v>5.7843412000000001</v>
      </c>
      <c r="O5" s="51">
        <v>24.221583899999999</v>
      </c>
      <c r="P5" s="51">
        <v>14.144414299999999</v>
      </c>
      <c r="Q5" s="32">
        <v>192.03</v>
      </c>
      <c r="R5" s="32">
        <v>1110.08</v>
      </c>
      <c r="S5" s="32">
        <v>3907.22</v>
      </c>
      <c r="T5" s="32">
        <v>6692.63</v>
      </c>
      <c r="U5" s="32">
        <v>1444.47</v>
      </c>
      <c r="V5" s="32">
        <v>899.34</v>
      </c>
      <c r="W5" s="32">
        <v>0</v>
      </c>
      <c r="X5" s="32">
        <v>0</v>
      </c>
      <c r="Y5" s="32">
        <v>442.96</v>
      </c>
      <c r="Z5" s="32">
        <v>1737.79</v>
      </c>
      <c r="AA5" s="32">
        <v>3127.06</v>
      </c>
      <c r="AB5" s="32">
        <v>919.06</v>
      </c>
      <c r="AC5" s="2">
        <v>0.3</v>
      </c>
      <c r="AD5" s="2">
        <v>0.3</v>
      </c>
      <c r="AE5" s="2">
        <v>0.3</v>
      </c>
      <c r="AF5" s="2">
        <v>0.3</v>
      </c>
      <c r="AG5" s="2">
        <v>0.3</v>
      </c>
      <c r="AH5" s="2">
        <v>0.3</v>
      </c>
      <c r="AI5" s="2">
        <v>1.95</v>
      </c>
      <c r="AJ5" s="2">
        <v>1.95</v>
      </c>
      <c r="AK5" s="2">
        <v>1.95</v>
      </c>
      <c r="AL5" s="2">
        <v>1.95</v>
      </c>
      <c r="AM5" s="2">
        <v>1.95</v>
      </c>
      <c r="AN5" s="2">
        <v>1.95</v>
      </c>
      <c r="AO5" s="33">
        <v>0.57999999999999996</v>
      </c>
      <c r="AP5" s="33">
        <v>3.33</v>
      </c>
      <c r="AQ5" s="33">
        <v>11.72</v>
      </c>
      <c r="AR5" s="33">
        <v>20.079999999999998</v>
      </c>
      <c r="AS5" s="33">
        <v>4.33</v>
      </c>
      <c r="AT5" s="33">
        <v>2.7</v>
      </c>
      <c r="AU5" s="33">
        <v>0</v>
      </c>
      <c r="AV5" s="33">
        <v>0</v>
      </c>
      <c r="AW5" s="33">
        <v>8.64</v>
      </c>
      <c r="AX5" s="33">
        <v>33.89</v>
      </c>
      <c r="AY5" s="33">
        <v>60.98</v>
      </c>
      <c r="AZ5" s="33">
        <v>17.920000000000002</v>
      </c>
      <c r="BA5" s="31">
        <f t="shared" ref="BA5" si="2">ROUND(Q5*BA$3,2)</f>
        <v>-0.08</v>
      </c>
      <c r="BB5" s="31">
        <f t="shared" ref="BB5" si="3">ROUND(R5*BB$3,2)</f>
        <v>-0.44</v>
      </c>
      <c r="BC5" s="31">
        <f t="shared" ref="BC5" si="4">ROUND(S5*BC$3,2)</f>
        <v>-1.56</v>
      </c>
      <c r="BD5" s="31">
        <f t="shared" ref="BD5" si="5">ROUND(T5*BD$3,2)</f>
        <v>38.82</v>
      </c>
      <c r="BE5" s="31">
        <f t="shared" ref="BE5" si="6">ROUND(U5*BE$3,2)</f>
        <v>8.3800000000000008</v>
      </c>
      <c r="BF5" s="31">
        <f t="shared" ref="BF5" si="7">ROUND(V5*BF$3,2)</f>
        <v>5.22</v>
      </c>
      <c r="BG5" s="31">
        <f t="shared" ref="BG5" si="8">ROUND(W5*BG$3,2)</f>
        <v>0</v>
      </c>
      <c r="BH5" s="31">
        <f t="shared" ref="BH5" si="9">ROUND(X5*BH$3,2)</f>
        <v>0</v>
      </c>
      <c r="BI5" s="31">
        <f t="shared" ref="BI5" si="10">ROUND(Y5*BI$3,2)</f>
        <v>0.31</v>
      </c>
      <c r="BJ5" s="31">
        <f t="shared" ref="BJ5" si="11">ROUND(Z5*BJ$3,2)</f>
        <v>-5.21</v>
      </c>
      <c r="BK5" s="31">
        <f t="shared" ref="BK5" si="12">ROUND(AA5*BK$3,2)</f>
        <v>-9.3800000000000008</v>
      </c>
      <c r="BL5" s="31">
        <f t="shared" ref="BL5" si="13">ROUND(AB5*BL$3,2)</f>
        <v>-2.76</v>
      </c>
      <c r="BM5" s="6">
        <v>8.7599999999999997E-2</v>
      </c>
      <c r="BN5" s="6">
        <v>8.7599999999999997E-2</v>
      </c>
      <c r="BO5" s="6">
        <v>8.7599999999999997E-2</v>
      </c>
      <c r="BP5" s="6">
        <v>8.7599999999999997E-2</v>
      </c>
      <c r="BQ5" s="6">
        <v>8.7599999999999997E-2</v>
      </c>
      <c r="BR5" s="6">
        <v>8.7599999999999997E-2</v>
      </c>
      <c r="BS5" s="6">
        <v>8.7599999999999997E-2</v>
      </c>
      <c r="BT5" s="6">
        <v>8.7599999999999997E-2</v>
      </c>
      <c r="BU5" s="6">
        <v>8.7599999999999997E-2</v>
      </c>
      <c r="BV5" s="6">
        <v>8.7599999999999997E-2</v>
      </c>
      <c r="BW5" s="6">
        <v>8.7599999999999997E-2</v>
      </c>
      <c r="BX5" s="6">
        <v>8.7599999999999997E-2</v>
      </c>
      <c r="BY5" s="31">
        <v>16.82</v>
      </c>
      <c r="BZ5" s="31">
        <v>97.24</v>
      </c>
      <c r="CA5" s="31">
        <v>342.27</v>
      </c>
      <c r="CB5" s="31">
        <v>586.27</v>
      </c>
      <c r="CC5" s="31">
        <v>126.54</v>
      </c>
      <c r="CD5" s="31">
        <v>78.78</v>
      </c>
      <c r="CE5" s="31">
        <v>0</v>
      </c>
      <c r="CF5" s="31">
        <v>0</v>
      </c>
      <c r="CG5" s="31">
        <v>38.799999999999997</v>
      </c>
      <c r="CH5" s="31">
        <v>152.22999999999999</v>
      </c>
      <c r="CI5" s="31">
        <v>273.93</v>
      </c>
      <c r="CJ5" s="31">
        <v>80.510000000000005</v>
      </c>
      <c r="CK5" s="32">
        <f t="shared" ref="CK5" si="14">ROUND(Q5*$CV$3,2)</f>
        <v>0.28999999999999998</v>
      </c>
      <c r="CL5" s="32">
        <f t="shared" ref="CL5" si="15">ROUND(R5*$CV$3,2)</f>
        <v>1.67</v>
      </c>
      <c r="CM5" s="32">
        <f t="shared" ref="CM5" si="16">ROUND(S5*$CV$3,2)</f>
        <v>5.86</v>
      </c>
      <c r="CN5" s="32">
        <f t="shared" ref="CN5" si="17">ROUND(T5*$CV$3,2)</f>
        <v>10.039999999999999</v>
      </c>
      <c r="CO5" s="32">
        <f t="shared" ref="CO5" si="18">ROUND(U5*$CV$3,2)</f>
        <v>2.17</v>
      </c>
      <c r="CP5" s="32">
        <f t="shared" ref="CP5" si="19">ROUND(V5*$CV$3,2)</f>
        <v>1.35</v>
      </c>
      <c r="CQ5" s="32">
        <f t="shared" ref="CQ5" si="20">ROUND(W5*$CV$3,2)</f>
        <v>0</v>
      </c>
      <c r="CR5" s="32">
        <f t="shared" ref="CR5" si="21">ROUND(X5*$CV$3,2)</f>
        <v>0</v>
      </c>
      <c r="CS5" s="32">
        <f t="shared" ref="CS5" si="22">ROUND(Y5*$CV$3,2)</f>
        <v>0.66</v>
      </c>
      <c r="CT5" s="32">
        <f t="shared" ref="CT5" si="23">ROUND(Z5*$CV$3,2)</f>
        <v>2.61</v>
      </c>
      <c r="CU5" s="32">
        <f t="shared" ref="CU5" si="24">ROUND(AA5*$CV$3,2)</f>
        <v>4.6900000000000004</v>
      </c>
      <c r="CV5" s="32">
        <f t="shared" ref="CV5" si="25">ROUND(AB5*$CV$3,2)</f>
        <v>1.38</v>
      </c>
      <c r="CW5" s="31">
        <f t="shared" ref="CW5:CW7" si="26">BY5+CK5-AO5-BA5</f>
        <v>16.61</v>
      </c>
      <c r="CX5" s="31">
        <f t="shared" ref="CX5:CX7" si="27">BZ5+CL5-AP5-BB5</f>
        <v>96.02</v>
      </c>
      <c r="CY5" s="31">
        <f t="shared" ref="CY5:CY7" si="28">CA5+CM5-AQ5-BC5</f>
        <v>337.96999999999997</v>
      </c>
      <c r="CZ5" s="31">
        <f t="shared" ref="CZ5:CZ7" si="29">CB5+CN5-AR5-BD5</f>
        <v>537.40999999999985</v>
      </c>
      <c r="DA5" s="31">
        <f t="shared" ref="DA5:DA7" si="30">CC5+CO5-AS5-BE5</f>
        <v>116.00000000000001</v>
      </c>
      <c r="DB5" s="31">
        <f t="shared" ref="DB5:DB7" si="31">CD5+CP5-AT5-BF5</f>
        <v>72.209999999999994</v>
      </c>
      <c r="DC5" s="31">
        <f t="shared" ref="DC5:DC7" si="32">CE5+CQ5-AU5-BG5</f>
        <v>0</v>
      </c>
      <c r="DD5" s="31">
        <f t="shared" ref="DD5:DD7" si="33">CF5+CR5-AV5-BH5</f>
        <v>0</v>
      </c>
      <c r="DE5" s="31">
        <f t="shared" ref="DE5:DE7" si="34">CG5+CS5-AW5-BI5</f>
        <v>30.509999999999994</v>
      </c>
      <c r="DF5" s="31">
        <f t="shared" ref="DF5:DF7" si="35">CH5+CT5-AX5-BJ5</f>
        <v>126.16</v>
      </c>
      <c r="DG5" s="31">
        <f t="shared" ref="DG5:DG7" si="36">CI5+CU5-AY5-BK5</f>
        <v>227.02</v>
      </c>
      <c r="DH5" s="31">
        <f t="shared" ref="DH5:DH7" si="37">CJ5+CV5-AZ5-BL5</f>
        <v>66.73</v>
      </c>
      <c r="DI5" s="32">
        <f>ROUND(CW5*5%,2)</f>
        <v>0.83</v>
      </c>
      <c r="DJ5" s="32">
        <f t="shared" ref="DJ5:DT5" si="38">ROUND(CX5*5%,2)</f>
        <v>4.8</v>
      </c>
      <c r="DK5" s="32">
        <f t="shared" si="38"/>
        <v>16.899999999999999</v>
      </c>
      <c r="DL5" s="32">
        <f t="shared" si="38"/>
        <v>26.87</v>
      </c>
      <c r="DM5" s="32">
        <f t="shared" si="38"/>
        <v>5.8</v>
      </c>
      <c r="DN5" s="32">
        <f t="shared" si="38"/>
        <v>3.61</v>
      </c>
      <c r="DO5" s="32">
        <f t="shared" si="38"/>
        <v>0</v>
      </c>
      <c r="DP5" s="32">
        <f t="shared" si="38"/>
        <v>0</v>
      </c>
      <c r="DQ5" s="32">
        <f t="shared" si="38"/>
        <v>1.53</v>
      </c>
      <c r="DR5" s="32">
        <f t="shared" si="38"/>
        <v>6.31</v>
      </c>
      <c r="DS5" s="32">
        <f t="shared" si="38"/>
        <v>11.35</v>
      </c>
      <c r="DT5" s="32">
        <f t="shared" si="38"/>
        <v>3.34</v>
      </c>
      <c r="DU5" s="31">
        <f>ROUND(CW5*DU$3,2)</f>
        <v>4.5199999999999996</v>
      </c>
      <c r="DV5" s="31">
        <f t="shared" ref="DV5:EF5" si="39">ROUND(CX5*DV$3,2)</f>
        <v>25.92</v>
      </c>
      <c r="DW5" s="31">
        <f t="shared" si="39"/>
        <v>90.53</v>
      </c>
      <c r="DX5" s="31">
        <f t="shared" si="39"/>
        <v>142.69999999999999</v>
      </c>
      <c r="DY5" s="31">
        <f t="shared" si="39"/>
        <v>30.54</v>
      </c>
      <c r="DZ5" s="31">
        <f t="shared" si="39"/>
        <v>18.84</v>
      </c>
      <c r="EA5" s="31">
        <f t="shared" si="39"/>
        <v>0</v>
      </c>
      <c r="EB5" s="31">
        <f t="shared" si="39"/>
        <v>0</v>
      </c>
      <c r="EC5" s="31">
        <f t="shared" si="39"/>
        <v>7.75</v>
      </c>
      <c r="ED5" s="31">
        <f t="shared" si="39"/>
        <v>31.76</v>
      </c>
      <c r="EE5" s="31">
        <f t="shared" si="39"/>
        <v>56.62</v>
      </c>
      <c r="EF5" s="31">
        <f t="shared" si="39"/>
        <v>16.489999999999998</v>
      </c>
      <c r="EG5" s="32">
        <f>CW5+DI5+DU5</f>
        <v>21.959999999999997</v>
      </c>
      <c r="EH5" s="32">
        <f t="shared" ref="EH5:ER5" si="40">CX5+DJ5+DV5</f>
        <v>126.74</v>
      </c>
      <c r="EI5" s="32">
        <f t="shared" si="40"/>
        <v>445.4</v>
      </c>
      <c r="EJ5" s="32">
        <f t="shared" si="40"/>
        <v>706.97999999999979</v>
      </c>
      <c r="EK5" s="32">
        <f t="shared" si="40"/>
        <v>152.34</v>
      </c>
      <c r="EL5" s="32">
        <f t="shared" si="40"/>
        <v>94.66</v>
      </c>
      <c r="EM5" s="32">
        <f t="shared" si="40"/>
        <v>0</v>
      </c>
      <c r="EN5" s="32">
        <f t="shared" si="40"/>
        <v>0</v>
      </c>
      <c r="EO5" s="32">
        <f t="shared" si="40"/>
        <v>39.789999999999992</v>
      </c>
      <c r="EP5" s="32">
        <f t="shared" si="40"/>
        <v>164.23</v>
      </c>
      <c r="EQ5" s="32">
        <f t="shared" si="40"/>
        <v>294.99</v>
      </c>
      <c r="ER5" s="32">
        <f t="shared" si="40"/>
        <v>86.56</v>
      </c>
    </row>
    <row r="6" spans="1:148" x14ac:dyDescent="0.25">
      <c r="A6" t="s">
        <v>440</v>
      </c>
      <c r="B6" s="1" t="s">
        <v>156</v>
      </c>
      <c r="C6" t="str">
        <f t="shared" ca="1" si="0"/>
        <v>0000006711</v>
      </c>
      <c r="D6" t="str">
        <f t="shared" ca="1" si="1"/>
        <v>FortisAlberta Reversing POD - Stirling (67S)</v>
      </c>
      <c r="E6" s="51">
        <v>0</v>
      </c>
      <c r="F6" s="51">
        <v>0</v>
      </c>
      <c r="G6" s="51">
        <v>0</v>
      </c>
      <c r="H6" s="51">
        <v>0</v>
      </c>
      <c r="I6" s="51">
        <v>0.78670249999999997</v>
      </c>
      <c r="J6" s="51">
        <v>0</v>
      </c>
      <c r="K6" s="51">
        <v>126.9389578</v>
      </c>
      <c r="L6" s="51">
        <v>94.4936455</v>
      </c>
      <c r="M6" s="51">
        <v>272.01293459999999</v>
      </c>
      <c r="N6" s="51">
        <v>191.43508610000001</v>
      </c>
      <c r="O6" s="51">
        <v>0</v>
      </c>
      <c r="P6" s="51">
        <v>0</v>
      </c>
      <c r="Q6" s="32">
        <v>0</v>
      </c>
      <c r="R6" s="32">
        <v>0</v>
      </c>
      <c r="S6" s="32">
        <v>0</v>
      </c>
      <c r="T6" s="32">
        <v>0</v>
      </c>
      <c r="U6" s="32">
        <v>9.69</v>
      </c>
      <c r="V6" s="32">
        <v>0</v>
      </c>
      <c r="W6" s="32">
        <v>2156.4299999999998</v>
      </c>
      <c r="X6" s="32">
        <v>2281.71</v>
      </c>
      <c r="Y6" s="32">
        <v>6714.11</v>
      </c>
      <c r="Z6" s="32">
        <v>24659.09</v>
      </c>
      <c r="AA6" s="32">
        <v>0</v>
      </c>
      <c r="AB6" s="32">
        <v>0</v>
      </c>
      <c r="AC6" s="2">
        <v>-0.31</v>
      </c>
      <c r="AD6" s="2">
        <v>-0.31</v>
      </c>
      <c r="AE6" s="2">
        <v>-0.31</v>
      </c>
      <c r="AF6" s="2">
        <v>-0.31</v>
      </c>
      <c r="AG6" s="2">
        <v>-0.31</v>
      </c>
      <c r="AH6" s="2">
        <v>-0.31</v>
      </c>
      <c r="AI6" s="2">
        <v>1.43</v>
      </c>
      <c r="AJ6" s="2">
        <v>1.43</v>
      </c>
      <c r="AK6" s="2">
        <v>1.43</v>
      </c>
      <c r="AL6" s="2">
        <v>1.43</v>
      </c>
      <c r="AM6" s="2">
        <v>1.43</v>
      </c>
      <c r="AN6" s="2">
        <v>1.43</v>
      </c>
      <c r="AO6" s="33">
        <v>0</v>
      </c>
      <c r="AP6" s="33">
        <v>0</v>
      </c>
      <c r="AQ6" s="33">
        <v>0</v>
      </c>
      <c r="AR6" s="33">
        <v>0</v>
      </c>
      <c r="AS6" s="33">
        <v>-0.03</v>
      </c>
      <c r="AT6" s="33">
        <v>0</v>
      </c>
      <c r="AU6" s="33">
        <v>30.84</v>
      </c>
      <c r="AV6" s="33">
        <v>32.630000000000003</v>
      </c>
      <c r="AW6" s="33">
        <v>96.01</v>
      </c>
      <c r="AX6" s="33">
        <v>352.63</v>
      </c>
      <c r="AY6" s="33">
        <v>0</v>
      </c>
      <c r="AZ6" s="33">
        <v>0</v>
      </c>
      <c r="BA6" s="31">
        <f t="shared" ref="BA6:BA70" si="41">ROUND(Q6*BA$3,2)</f>
        <v>0</v>
      </c>
      <c r="BB6" s="31">
        <f t="shared" ref="BB6:BB70" si="42">ROUND(R6*BB$3,2)</f>
        <v>0</v>
      </c>
      <c r="BC6" s="31">
        <f t="shared" ref="BC6:BC70" si="43">ROUND(S6*BC$3,2)</f>
        <v>0</v>
      </c>
      <c r="BD6" s="31">
        <f t="shared" ref="BD6:BD70" si="44">ROUND(T6*BD$3,2)</f>
        <v>0</v>
      </c>
      <c r="BE6" s="31">
        <f t="shared" ref="BE6:BE70" si="45">ROUND(U6*BE$3,2)</f>
        <v>0.06</v>
      </c>
      <c r="BF6" s="31">
        <f t="shared" ref="BF6:BF70" si="46">ROUND(V6*BF$3,2)</f>
        <v>0</v>
      </c>
      <c r="BG6" s="31">
        <f t="shared" ref="BG6:BG70" si="47">ROUND(W6*BG$3,2)</f>
        <v>1.51</v>
      </c>
      <c r="BH6" s="31">
        <f t="shared" ref="BH6:BH70" si="48">ROUND(X6*BH$3,2)</f>
        <v>1.6</v>
      </c>
      <c r="BI6" s="31">
        <f t="shared" ref="BI6:BI70" si="49">ROUND(Y6*BI$3,2)</f>
        <v>4.7</v>
      </c>
      <c r="BJ6" s="31">
        <f t="shared" ref="BJ6:BJ70" si="50">ROUND(Z6*BJ$3,2)</f>
        <v>-73.98</v>
      </c>
      <c r="BK6" s="31">
        <f t="shared" ref="BK6:BK70" si="51">ROUND(AA6*BK$3,2)</f>
        <v>0</v>
      </c>
      <c r="BL6" s="31">
        <f t="shared" ref="BL6:BL70" si="52">ROUND(AB6*BL$3,2)</f>
        <v>0</v>
      </c>
      <c r="BM6" s="6">
        <v>9.9000000000000005E-2</v>
      </c>
      <c r="BN6" s="6">
        <v>9.9000000000000005E-2</v>
      </c>
      <c r="BO6" s="6">
        <v>9.9000000000000005E-2</v>
      </c>
      <c r="BP6" s="6">
        <v>9.9000000000000005E-2</v>
      </c>
      <c r="BQ6" s="6">
        <v>9.9000000000000005E-2</v>
      </c>
      <c r="BR6" s="6">
        <v>9.9000000000000005E-2</v>
      </c>
      <c r="BS6" s="6">
        <v>9.9000000000000005E-2</v>
      </c>
      <c r="BT6" s="6">
        <v>9.9000000000000005E-2</v>
      </c>
      <c r="BU6" s="6">
        <v>9.9000000000000005E-2</v>
      </c>
      <c r="BV6" s="6">
        <v>9.9000000000000005E-2</v>
      </c>
      <c r="BW6" s="6">
        <v>9.9000000000000005E-2</v>
      </c>
      <c r="BX6" s="6">
        <v>9.9000000000000005E-2</v>
      </c>
      <c r="BY6" s="31">
        <v>0</v>
      </c>
      <c r="BZ6" s="31">
        <v>0</v>
      </c>
      <c r="CA6" s="31">
        <v>0</v>
      </c>
      <c r="CB6" s="31">
        <v>0</v>
      </c>
      <c r="CC6" s="31">
        <v>0.96</v>
      </c>
      <c r="CD6" s="31">
        <v>0</v>
      </c>
      <c r="CE6" s="31">
        <v>213.49</v>
      </c>
      <c r="CF6" s="31">
        <v>225.89</v>
      </c>
      <c r="CG6" s="31">
        <v>664.7</v>
      </c>
      <c r="CH6" s="31">
        <v>2441.25</v>
      </c>
      <c r="CI6" s="31">
        <v>0</v>
      </c>
      <c r="CJ6" s="31">
        <v>0</v>
      </c>
      <c r="CK6" s="32">
        <f t="shared" ref="CK6:CK70" si="53">ROUND(Q6*$CV$3,2)</f>
        <v>0</v>
      </c>
      <c r="CL6" s="32">
        <f t="shared" ref="CL6:CL70" si="54">ROUND(R6*$CV$3,2)</f>
        <v>0</v>
      </c>
      <c r="CM6" s="32">
        <f t="shared" ref="CM6:CM70" si="55">ROUND(S6*$CV$3,2)</f>
        <v>0</v>
      </c>
      <c r="CN6" s="32">
        <f t="shared" ref="CN6:CN70" si="56">ROUND(T6*$CV$3,2)</f>
        <v>0</v>
      </c>
      <c r="CO6" s="32">
        <f t="shared" ref="CO6:CO70" si="57">ROUND(U6*$CV$3,2)</f>
        <v>0.01</v>
      </c>
      <c r="CP6" s="32">
        <f t="shared" ref="CP6:CP70" si="58">ROUND(V6*$CV$3,2)</f>
        <v>0</v>
      </c>
      <c r="CQ6" s="32">
        <f t="shared" ref="CQ6:CQ70" si="59">ROUND(W6*$CV$3,2)</f>
        <v>3.23</v>
      </c>
      <c r="CR6" s="32">
        <f t="shared" ref="CR6:CR70" si="60">ROUND(X6*$CV$3,2)</f>
        <v>3.42</v>
      </c>
      <c r="CS6" s="32">
        <f t="shared" ref="CS6:CS70" si="61">ROUND(Y6*$CV$3,2)</f>
        <v>10.07</v>
      </c>
      <c r="CT6" s="32">
        <f t="shared" ref="CT6:CT70" si="62">ROUND(Z6*$CV$3,2)</f>
        <v>36.99</v>
      </c>
      <c r="CU6" s="32">
        <f t="shared" ref="CU6:CU70" si="63">ROUND(AA6*$CV$3,2)</f>
        <v>0</v>
      </c>
      <c r="CV6" s="32">
        <f t="shared" ref="CV6:CV70" si="64">ROUND(AB6*$CV$3,2)</f>
        <v>0</v>
      </c>
      <c r="CW6" s="31">
        <f t="shared" si="26"/>
        <v>0</v>
      </c>
      <c r="CX6" s="31">
        <f t="shared" si="27"/>
        <v>0</v>
      </c>
      <c r="CY6" s="31">
        <f t="shared" si="28"/>
        <v>0</v>
      </c>
      <c r="CZ6" s="31">
        <f t="shared" si="29"/>
        <v>0</v>
      </c>
      <c r="DA6" s="31">
        <f t="shared" si="30"/>
        <v>0.94</v>
      </c>
      <c r="DB6" s="31">
        <f t="shared" si="31"/>
        <v>0</v>
      </c>
      <c r="DC6" s="31">
        <f t="shared" si="32"/>
        <v>184.37</v>
      </c>
      <c r="DD6" s="31">
        <f t="shared" si="33"/>
        <v>195.07999999999998</v>
      </c>
      <c r="DE6" s="31">
        <f t="shared" si="34"/>
        <v>574.06000000000006</v>
      </c>
      <c r="DF6" s="31">
        <f t="shared" si="35"/>
        <v>2199.5899999999997</v>
      </c>
      <c r="DG6" s="31">
        <f t="shared" si="36"/>
        <v>0</v>
      </c>
      <c r="DH6" s="31">
        <f t="shared" si="37"/>
        <v>0</v>
      </c>
      <c r="DI6" s="32">
        <f t="shared" ref="DI6:DI68" si="65">ROUND(CW6*5%,2)</f>
        <v>0</v>
      </c>
      <c r="DJ6" s="32">
        <f t="shared" ref="DJ6:DJ68" si="66">ROUND(CX6*5%,2)</f>
        <v>0</v>
      </c>
      <c r="DK6" s="32">
        <f t="shared" ref="DK6:DK68" si="67">ROUND(CY6*5%,2)</f>
        <v>0</v>
      </c>
      <c r="DL6" s="32">
        <f t="shared" ref="DL6:DL68" si="68">ROUND(CZ6*5%,2)</f>
        <v>0</v>
      </c>
      <c r="DM6" s="32">
        <f t="shared" ref="DM6:DM68" si="69">ROUND(DA6*5%,2)</f>
        <v>0.05</v>
      </c>
      <c r="DN6" s="32">
        <f t="shared" ref="DN6:DN68" si="70">ROUND(DB6*5%,2)</f>
        <v>0</v>
      </c>
      <c r="DO6" s="32">
        <f t="shared" ref="DO6:DO68" si="71">ROUND(DC6*5%,2)</f>
        <v>9.2200000000000006</v>
      </c>
      <c r="DP6" s="32">
        <f t="shared" ref="DP6:DP68" si="72">ROUND(DD6*5%,2)</f>
        <v>9.75</v>
      </c>
      <c r="DQ6" s="32">
        <f t="shared" ref="DQ6:DQ68" si="73">ROUND(DE6*5%,2)</f>
        <v>28.7</v>
      </c>
      <c r="DR6" s="32">
        <f t="shared" ref="DR6:DR68" si="74">ROUND(DF6*5%,2)</f>
        <v>109.98</v>
      </c>
      <c r="DS6" s="32">
        <f t="shared" ref="DS6:DS68" si="75">ROUND(DG6*5%,2)</f>
        <v>0</v>
      </c>
      <c r="DT6" s="32">
        <f t="shared" ref="DT6:DT68" si="76">ROUND(DH6*5%,2)</f>
        <v>0</v>
      </c>
      <c r="DU6" s="31">
        <f t="shared" ref="DU6:DU68" si="77">ROUND(CW6*DU$3,2)</f>
        <v>0</v>
      </c>
      <c r="DV6" s="31">
        <f t="shared" ref="DV6:DV68" si="78">ROUND(CX6*DV$3,2)</f>
        <v>0</v>
      </c>
      <c r="DW6" s="31">
        <f t="shared" ref="DW6:DW68" si="79">ROUND(CY6*DW$3,2)</f>
        <v>0</v>
      </c>
      <c r="DX6" s="31">
        <f t="shared" ref="DX6:DX68" si="80">ROUND(CZ6*DX$3,2)</f>
        <v>0</v>
      </c>
      <c r="DY6" s="31">
        <f t="shared" ref="DY6:DY68" si="81">ROUND(DA6*DY$3,2)</f>
        <v>0.25</v>
      </c>
      <c r="DZ6" s="31">
        <f t="shared" ref="DZ6:DZ68" si="82">ROUND(DB6*DZ$3,2)</f>
        <v>0</v>
      </c>
      <c r="EA6" s="31">
        <f t="shared" ref="EA6:EA68" si="83">ROUND(DC6*EA$3,2)</f>
        <v>47.69</v>
      </c>
      <c r="EB6" s="31">
        <f t="shared" ref="EB6:EB68" si="84">ROUND(DD6*EB$3,2)</f>
        <v>50.01</v>
      </c>
      <c r="EC6" s="31">
        <f t="shared" ref="EC6:EC68" si="85">ROUND(DE6*EC$3,2)</f>
        <v>145.81</v>
      </c>
      <c r="ED6" s="31">
        <f t="shared" ref="ED6:ED68" si="86">ROUND(DF6*ED$3,2)</f>
        <v>553.72</v>
      </c>
      <c r="EE6" s="31">
        <f t="shared" ref="EE6:EE68" si="87">ROUND(DG6*EE$3,2)</f>
        <v>0</v>
      </c>
      <c r="EF6" s="31">
        <f t="shared" ref="EF6:EF68" si="88">ROUND(DH6*EF$3,2)</f>
        <v>0</v>
      </c>
      <c r="EG6" s="32">
        <f t="shared" ref="EG6:EG68" si="89">CW6+DI6+DU6</f>
        <v>0</v>
      </c>
      <c r="EH6" s="32">
        <f t="shared" ref="EH6:EH68" si="90">CX6+DJ6+DV6</f>
        <v>0</v>
      </c>
      <c r="EI6" s="32">
        <f t="shared" ref="EI6:EI68" si="91">CY6+DK6+DW6</f>
        <v>0</v>
      </c>
      <c r="EJ6" s="32">
        <f t="shared" ref="EJ6:EJ68" si="92">CZ6+DL6+DX6</f>
        <v>0</v>
      </c>
      <c r="EK6" s="32">
        <f t="shared" ref="EK6:EK68" si="93">DA6+DM6+DY6</f>
        <v>1.24</v>
      </c>
      <c r="EL6" s="32">
        <f t="shared" ref="EL6:EL68" si="94">DB6+DN6+DZ6</f>
        <v>0</v>
      </c>
      <c r="EM6" s="32">
        <f t="shared" ref="EM6:EM68" si="95">DC6+DO6+EA6</f>
        <v>241.28</v>
      </c>
      <c r="EN6" s="32">
        <f t="shared" ref="EN6:EN68" si="96">DD6+DP6+EB6</f>
        <v>254.83999999999997</v>
      </c>
      <c r="EO6" s="32">
        <f t="shared" ref="EO6:EO68" si="97">DE6+DQ6+EC6</f>
        <v>748.57000000000016</v>
      </c>
      <c r="EP6" s="32">
        <f t="shared" ref="EP6:EP68" si="98">DF6+DR6+ED6</f>
        <v>2863.29</v>
      </c>
      <c r="EQ6" s="32">
        <f t="shared" ref="EQ6:EQ68" si="99">DG6+DS6+EE6</f>
        <v>0</v>
      </c>
      <c r="ER6" s="32">
        <f t="shared" ref="ER6:ER68" si="100">DH6+DT6+EF6</f>
        <v>0</v>
      </c>
    </row>
    <row r="7" spans="1:148" x14ac:dyDescent="0.25">
      <c r="A7" t="s">
        <v>440</v>
      </c>
      <c r="B7" s="1" t="s">
        <v>149</v>
      </c>
      <c r="C7" t="str">
        <f t="shared" ca="1" si="0"/>
        <v>0000022911</v>
      </c>
      <c r="D7" t="str">
        <f t="shared" ca="1" si="1"/>
        <v>FortisAlberta Reversing POD - Glenwood (229S)</v>
      </c>
      <c r="E7" s="51">
        <v>0.80812879999999998</v>
      </c>
      <c r="F7" s="51">
        <v>0</v>
      </c>
      <c r="G7" s="51">
        <v>0</v>
      </c>
      <c r="H7" s="51">
        <v>2.3966052000000002</v>
      </c>
      <c r="I7" s="51">
        <v>4.2032186999999999</v>
      </c>
      <c r="J7" s="51">
        <v>347.09439520000001</v>
      </c>
      <c r="K7" s="51">
        <v>74.158780300000004</v>
      </c>
      <c r="L7" s="51">
        <v>36.614683300000003</v>
      </c>
      <c r="M7" s="51">
        <v>186.25062879999999</v>
      </c>
      <c r="N7" s="51">
        <v>15.0539752</v>
      </c>
      <c r="O7" s="51">
        <v>7.0216291999999996</v>
      </c>
      <c r="P7" s="51">
        <v>1.8505421</v>
      </c>
      <c r="Q7" s="32">
        <v>13.48</v>
      </c>
      <c r="R7" s="32">
        <v>0</v>
      </c>
      <c r="S7" s="32">
        <v>0</v>
      </c>
      <c r="T7" s="32">
        <v>32.03</v>
      </c>
      <c r="U7" s="32">
        <v>58.47</v>
      </c>
      <c r="V7" s="32">
        <v>9887.48</v>
      </c>
      <c r="W7" s="32">
        <v>1446.71</v>
      </c>
      <c r="X7" s="32">
        <v>3369.94</v>
      </c>
      <c r="Y7" s="32">
        <v>8691.67</v>
      </c>
      <c r="Z7" s="32">
        <v>259.64999999999998</v>
      </c>
      <c r="AA7" s="32">
        <v>155.05000000000001</v>
      </c>
      <c r="AB7" s="32">
        <v>31.38</v>
      </c>
      <c r="AC7" s="2">
        <v>0.23</v>
      </c>
      <c r="AD7" s="2">
        <v>0.23</v>
      </c>
      <c r="AE7" s="2">
        <v>0.23</v>
      </c>
      <c r="AF7" s="2">
        <v>0.23</v>
      </c>
      <c r="AG7" s="2">
        <v>0.23</v>
      </c>
      <c r="AH7" s="2">
        <v>0.23</v>
      </c>
      <c r="AI7" s="2">
        <v>1.69</v>
      </c>
      <c r="AJ7" s="2">
        <v>1.69</v>
      </c>
      <c r="AK7" s="2">
        <v>1.69</v>
      </c>
      <c r="AL7" s="2">
        <v>1.69</v>
      </c>
      <c r="AM7" s="2">
        <v>1.69</v>
      </c>
      <c r="AN7" s="2">
        <v>1.69</v>
      </c>
      <c r="AO7" s="33">
        <v>0.03</v>
      </c>
      <c r="AP7" s="33">
        <v>0</v>
      </c>
      <c r="AQ7" s="33">
        <v>0</v>
      </c>
      <c r="AR7" s="33">
        <v>7.0000000000000007E-2</v>
      </c>
      <c r="AS7" s="33">
        <v>0.13</v>
      </c>
      <c r="AT7" s="33">
        <v>22.74</v>
      </c>
      <c r="AU7" s="33">
        <v>24.45</v>
      </c>
      <c r="AV7" s="33">
        <v>56.95</v>
      </c>
      <c r="AW7" s="33">
        <v>146.88999999999999</v>
      </c>
      <c r="AX7" s="33">
        <v>4.3899999999999997</v>
      </c>
      <c r="AY7" s="33">
        <v>2.62</v>
      </c>
      <c r="AZ7" s="33">
        <v>0.53</v>
      </c>
      <c r="BA7" s="31">
        <f t="shared" si="41"/>
        <v>-0.01</v>
      </c>
      <c r="BB7" s="31">
        <f t="shared" si="42"/>
        <v>0</v>
      </c>
      <c r="BC7" s="31">
        <f t="shared" si="43"/>
        <v>0</v>
      </c>
      <c r="BD7" s="31">
        <f t="shared" si="44"/>
        <v>0.19</v>
      </c>
      <c r="BE7" s="31">
        <f t="shared" si="45"/>
        <v>0.34</v>
      </c>
      <c r="BF7" s="31">
        <f t="shared" si="46"/>
        <v>57.35</v>
      </c>
      <c r="BG7" s="31">
        <f t="shared" si="47"/>
        <v>1.01</v>
      </c>
      <c r="BH7" s="31">
        <f t="shared" si="48"/>
        <v>2.36</v>
      </c>
      <c r="BI7" s="31">
        <f t="shared" si="49"/>
        <v>6.08</v>
      </c>
      <c r="BJ7" s="31">
        <f t="shared" si="50"/>
        <v>-0.78</v>
      </c>
      <c r="BK7" s="31">
        <f t="shared" si="51"/>
        <v>-0.47</v>
      </c>
      <c r="BL7" s="31">
        <f t="shared" si="52"/>
        <v>-0.09</v>
      </c>
      <c r="BM7" s="6">
        <v>0.1132</v>
      </c>
      <c r="BN7" s="6">
        <v>0.1132</v>
      </c>
      <c r="BO7" s="6">
        <v>0.1132</v>
      </c>
      <c r="BP7" s="6">
        <v>0.1132</v>
      </c>
      <c r="BQ7" s="6">
        <v>0.1132</v>
      </c>
      <c r="BR7" s="6">
        <v>0.1132</v>
      </c>
      <c r="BS7" s="6">
        <v>0.1132</v>
      </c>
      <c r="BT7" s="6">
        <v>0.1132</v>
      </c>
      <c r="BU7" s="6">
        <v>0.1132</v>
      </c>
      <c r="BV7" s="6">
        <v>0.1132</v>
      </c>
      <c r="BW7" s="6">
        <v>0.1132</v>
      </c>
      <c r="BX7" s="6">
        <v>0.1132</v>
      </c>
      <c r="BY7" s="31">
        <v>1.53</v>
      </c>
      <c r="BZ7" s="31">
        <v>0</v>
      </c>
      <c r="CA7" s="31">
        <v>0</v>
      </c>
      <c r="CB7" s="31">
        <v>3.63</v>
      </c>
      <c r="CC7" s="31">
        <v>6.62</v>
      </c>
      <c r="CD7" s="31">
        <v>1119.26</v>
      </c>
      <c r="CE7" s="31">
        <v>163.77000000000001</v>
      </c>
      <c r="CF7" s="31">
        <v>381.48</v>
      </c>
      <c r="CG7" s="31">
        <v>983.9</v>
      </c>
      <c r="CH7" s="31">
        <v>29.39</v>
      </c>
      <c r="CI7" s="31">
        <v>17.55</v>
      </c>
      <c r="CJ7" s="31">
        <v>3.55</v>
      </c>
      <c r="CK7" s="32">
        <f t="shared" si="53"/>
        <v>0.02</v>
      </c>
      <c r="CL7" s="32">
        <f t="shared" si="54"/>
        <v>0</v>
      </c>
      <c r="CM7" s="32">
        <f t="shared" si="55"/>
        <v>0</v>
      </c>
      <c r="CN7" s="32">
        <f t="shared" si="56"/>
        <v>0.05</v>
      </c>
      <c r="CO7" s="32">
        <f t="shared" si="57"/>
        <v>0.09</v>
      </c>
      <c r="CP7" s="32">
        <f t="shared" si="58"/>
        <v>14.83</v>
      </c>
      <c r="CQ7" s="32">
        <f t="shared" si="59"/>
        <v>2.17</v>
      </c>
      <c r="CR7" s="32">
        <f t="shared" si="60"/>
        <v>5.05</v>
      </c>
      <c r="CS7" s="32">
        <f t="shared" si="61"/>
        <v>13.04</v>
      </c>
      <c r="CT7" s="32">
        <f t="shared" si="62"/>
        <v>0.39</v>
      </c>
      <c r="CU7" s="32">
        <f t="shared" si="63"/>
        <v>0.23</v>
      </c>
      <c r="CV7" s="32">
        <f t="shared" si="64"/>
        <v>0.05</v>
      </c>
      <c r="CW7" s="31">
        <f t="shared" si="26"/>
        <v>1.53</v>
      </c>
      <c r="CX7" s="31">
        <f t="shared" si="27"/>
        <v>0</v>
      </c>
      <c r="CY7" s="31">
        <f t="shared" si="28"/>
        <v>0</v>
      </c>
      <c r="CZ7" s="31">
        <f t="shared" si="29"/>
        <v>3.42</v>
      </c>
      <c r="DA7" s="31">
        <f t="shared" si="30"/>
        <v>6.24</v>
      </c>
      <c r="DB7" s="31">
        <f t="shared" si="31"/>
        <v>1054</v>
      </c>
      <c r="DC7" s="31">
        <f t="shared" si="32"/>
        <v>140.48000000000002</v>
      </c>
      <c r="DD7" s="31">
        <f t="shared" si="33"/>
        <v>327.22000000000003</v>
      </c>
      <c r="DE7" s="31">
        <f t="shared" si="34"/>
        <v>843.96999999999991</v>
      </c>
      <c r="DF7" s="31">
        <f t="shared" si="35"/>
        <v>26.17</v>
      </c>
      <c r="DG7" s="31">
        <f t="shared" si="36"/>
        <v>15.63</v>
      </c>
      <c r="DH7" s="31">
        <f t="shared" si="37"/>
        <v>3.1599999999999993</v>
      </c>
      <c r="DI7" s="32">
        <f t="shared" si="65"/>
        <v>0.08</v>
      </c>
      <c r="DJ7" s="32">
        <f t="shared" si="66"/>
        <v>0</v>
      </c>
      <c r="DK7" s="32">
        <f t="shared" si="67"/>
        <v>0</v>
      </c>
      <c r="DL7" s="32">
        <f t="shared" si="68"/>
        <v>0.17</v>
      </c>
      <c r="DM7" s="32">
        <f t="shared" si="69"/>
        <v>0.31</v>
      </c>
      <c r="DN7" s="32">
        <f t="shared" si="70"/>
        <v>52.7</v>
      </c>
      <c r="DO7" s="32">
        <f t="shared" si="71"/>
        <v>7.02</v>
      </c>
      <c r="DP7" s="32">
        <f t="shared" si="72"/>
        <v>16.36</v>
      </c>
      <c r="DQ7" s="32">
        <f t="shared" si="73"/>
        <v>42.2</v>
      </c>
      <c r="DR7" s="32">
        <f t="shared" si="74"/>
        <v>1.31</v>
      </c>
      <c r="DS7" s="32">
        <f t="shared" si="75"/>
        <v>0.78</v>
      </c>
      <c r="DT7" s="32">
        <f t="shared" si="76"/>
        <v>0.16</v>
      </c>
      <c r="DU7" s="31">
        <f t="shared" si="77"/>
        <v>0.42</v>
      </c>
      <c r="DV7" s="31">
        <f t="shared" si="78"/>
        <v>0</v>
      </c>
      <c r="DW7" s="31">
        <f t="shared" si="79"/>
        <v>0</v>
      </c>
      <c r="DX7" s="31">
        <f t="shared" si="80"/>
        <v>0.91</v>
      </c>
      <c r="DY7" s="31">
        <f t="shared" si="81"/>
        <v>1.64</v>
      </c>
      <c r="DZ7" s="31">
        <f t="shared" si="82"/>
        <v>275.02</v>
      </c>
      <c r="EA7" s="31">
        <f t="shared" si="83"/>
        <v>36.340000000000003</v>
      </c>
      <c r="EB7" s="31">
        <f t="shared" si="84"/>
        <v>83.88</v>
      </c>
      <c r="EC7" s="31">
        <f t="shared" si="85"/>
        <v>214.37</v>
      </c>
      <c r="ED7" s="31">
        <f t="shared" si="86"/>
        <v>6.59</v>
      </c>
      <c r="EE7" s="31">
        <f t="shared" si="87"/>
        <v>3.9</v>
      </c>
      <c r="EF7" s="31">
        <f t="shared" si="88"/>
        <v>0.78</v>
      </c>
      <c r="EG7" s="32">
        <f t="shared" si="89"/>
        <v>2.0300000000000002</v>
      </c>
      <c r="EH7" s="32">
        <f t="shared" si="90"/>
        <v>0</v>
      </c>
      <c r="EI7" s="32">
        <f t="shared" si="91"/>
        <v>0</v>
      </c>
      <c r="EJ7" s="32">
        <f t="shared" si="92"/>
        <v>4.5</v>
      </c>
      <c r="EK7" s="32">
        <f t="shared" si="93"/>
        <v>8.19</v>
      </c>
      <c r="EL7" s="32">
        <f t="shared" si="94"/>
        <v>1381.72</v>
      </c>
      <c r="EM7" s="32">
        <f t="shared" si="95"/>
        <v>183.84000000000003</v>
      </c>
      <c r="EN7" s="32">
        <f t="shared" si="96"/>
        <v>427.46000000000004</v>
      </c>
      <c r="EO7" s="32">
        <f t="shared" si="97"/>
        <v>1100.54</v>
      </c>
      <c r="EP7" s="32">
        <f t="shared" si="98"/>
        <v>34.07</v>
      </c>
      <c r="EQ7" s="32">
        <f t="shared" si="99"/>
        <v>20.309999999999999</v>
      </c>
      <c r="ER7" s="32">
        <f t="shared" si="100"/>
        <v>4.0999999999999996</v>
      </c>
    </row>
    <row r="8" spans="1:148" x14ac:dyDescent="0.25">
      <c r="A8" t="s">
        <v>440</v>
      </c>
      <c r="B8" s="1" t="s">
        <v>150</v>
      </c>
      <c r="C8" t="str">
        <f t="shared" ca="1" si="0"/>
        <v>0000025611</v>
      </c>
      <c r="D8" t="str">
        <f t="shared" ca="1" si="1"/>
        <v>FortisAlberta Reversing POD - Harmattan (256S)</v>
      </c>
      <c r="E8" s="51">
        <v>83.355532199999999</v>
      </c>
      <c r="F8" s="51">
        <v>90.164169999999999</v>
      </c>
      <c r="G8" s="51">
        <v>199.3144705</v>
      </c>
      <c r="H8" s="51">
        <v>593.74741440000003</v>
      </c>
      <c r="I8" s="51">
        <v>597.01512449999996</v>
      </c>
      <c r="J8" s="51">
        <v>289.12660970000002</v>
      </c>
      <c r="K8" s="51">
        <v>47.3582599</v>
      </c>
      <c r="L8" s="51">
        <v>219.8849385</v>
      </c>
      <c r="M8" s="51">
        <v>119.0687708</v>
      </c>
      <c r="N8" s="51">
        <v>524.32749360000003</v>
      </c>
      <c r="O8" s="51">
        <v>16.7277573</v>
      </c>
      <c r="P8" s="51">
        <v>63.165367400000001</v>
      </c>
      <c r="Q8" s="32">
        <v>2406.0700000000002</v>
      </c>
      <c r="R8" s="32">
        <v>16477.14</v>
      </c>
      <c r="S8" s="32">
        <v>9597.57</v>
      </c>
      <c r="T8" s="32">
        <v>26682.22</v>
      </c>
      <c r="U8" s="32">
        <v>13158.32</v>
      </c>
      <c r="V8" s="32">
        <v>7765.8</v>
      </c>
      <c r="W8" s="32">
        <v>882.27</v>
      </c>
      <c r="X8" s="32">
        <v>10504.94</v>
      </c>
      <c r="Y8" s="32">
        <v>3243.86</v>
      </c>
      <c r="Z8" s="32">
        <v>14168.17</v>
      </c>
      <c r="AA8" s="32">
        <v>1560.91</v>
      </c>
      <c r="AB8" s="32">
        <v>3487.97</v>
      </c>
      <c r="AC8" s="2">
        <v>-1.46</v>
      </c>
      <c r="AD8" s="2">
        <v>-1.46</v>
      </c>
      <c r="AE8" s="2">
        <v>-1.46</v>
      </c>
      <c r="AF8" s="2">
        <v>-1.46</v>
      </c>
      <c r="AG8" s="2">
        <v>-1.46</v>
      </c>
      <c r="AH8" s="2">
        <v>-1.46</v>
      </c>
      <c r="AI8" s="2">
        <v>-0.31</v>
      </c>
      <c r="AJ8" s="2">
        <v>-0.31</v>
      </c>
      <c r="AK8" s="2">
        <v>-0.31</v>
      </c>
      <c r="AL8" s="2">
        <v>-0.31</v>
      </c>
      <c r="AM8" s="2">
        <v>-0.31</v>
      </c>
      <c r="AN8" s="2">
        <v>-0.31</v>
      </c>
      <c r="AO8" s="33">
        <v>-35.130000000000003</v>
      </c>
      <c r="AP8" s="33">
        <v>-240.57</v>
      </c>
      <c r="AQ8" s="33">
        <v>-140.12</v>
      </c>
      <c r="AR8" s="33">
        <v>-389.56</v>
      </c>
      <c r="AS8" s="33">
        <v>-192.11</v>
      </c>
      <c r="AT8" s="33">
        <v>-113.38</v>
      </c>
      <c r="AU8" s="33">
        <v>-2.74</v>
      </c>
      <c r="AV8" s="33">
        <v>-32.57</v>
      </c>
      <c r="AW8" s="33">
        <v>-10.06</v>
      </c>
      <c r="AX8" s="33">
        <v>-43.92</v>
      </c>
      <c r="AY8" s="33">
        <v>-4.84</v>
      </c>
      <c r="AZ8" s="33">
        <v>-10.81</v>
      </c>
      <c r="BA8" s="31">
        <f t="shared" si="41"/>
        <v>-0.96</v>
      </c>
      <c r="BB8" s="31">
        <f t="shared" si="42"/>
        <v>-6.59</v>
      </c>
      <c r="BC8" s="31">
        <f t="shared" si="43"/>
        <v>-3.84</v>
      </c>
      <c r="BD8" s="31">
        <f t="shared" si="44"/>
        <v>154.76</v>
      </c>
      <c r="BE8" s="31">
        <f t="shared" si="45"/>
        <v>76.319999999999993</v>
      </c>
      <c r="BF8" s="31">
        <f t="shared" si="46"/>
        <v>45.04</v>
      </c>
      <c r="BG8" s="31">
        <f t="shared" si="47"/>
        <v>0.62</v>
      </c>
      <c r="BH8" s="31">
        <f t="shared" si="48"/>
        <v>7.35</v>
      </c>
      <c r="BI8" s="31">
        <f t="shared" si="49"/>
        <v>2.27</v>
      </c>
      <c r="BJ8" s="31">
        <f t="shared" si="50"/>
        <v>-42.5</v>
      </c>
      <c r="BK8" s="31">
        <f t="shared" si="51"/>
        <v>-4.68</v>
      </c>
      <c r="BL8" s="31">
        <f t="shared" si="52"/>
        <v>-10.46</v>
      </c>
      <c r="BM8" s="6">
        <v>2.7900000000000001E-2</v>
      </c>
      <c r="BN8" s="6">
        <v>2.7900000000000001E-2</v>
      </c>
      <c r="BO8" s="6">
        <v>2.7900000000000001E-2</v>
      </c>
      <c r="BP8" s="6">
        <v>2.7900000000000001E-2</v>
      </c>
      <c r="BQ8" s="6">
        <v>2.7900000000000001E-2</v>
      </c>
      <c r="BR8" s="6">
        <v>2.7900000000000001E-2</v>
      </c>
      <c r="BS8" s="6">
        <v>2.7900000000000001E-2</v>
      </c>
      <c r="BT8" s="6">
        <v>2.7900000000000001E-2</v>
      </c>
      <c r="BU8" s="6">
        <v>2.7900000000000001E-2</v>
      </c>
      <c r="BV8" s="6">
        <v>2.7900000000000001E-2</v>
      </c>
      <c r="BW8" s="6">
        <v>2.7900000000000001E-2</v>
      </c>
      <c r="BX8" s="6">
        <v>2.7900000000000001E-2</v>
      </c>
      <c r="BY8" s="31">
        <v>67.13</v>
      </c>
      <c r="BZ8" s="31">
        <v>459.71</v>
      </c>
      <c r="CA8" s="31">
        <v>267.77</v>
      </c>
      <c r="CB8" s="31">
        <v>744.43</v>
      </c>
      <c r="CC8" s="31">
        <v>367.12</v>
      </c>
      <c r="CD8" s="31">
        <v>216.67</v>
      </c>
      <c r="CE8" s="31">
        <v>24.62</v>
      </c>
      <c r="CF8" s="31">
        <v>293.08999999999997</v>
      </c>
      <c r="CG8" s="31">
        <v>90.5</v>
      </c>
      <c r="CH8" s="31">
        <v>395.29</v>
      </c>
      <c r="CI8" s="31">
        <v>43.55</v>
      </c>
      <c r="CJ8" s="31">
        <v>97.31</v>
      </c>
      <c r="CK8" s="32">
        <f t="shared" si="53"/>
        <v>3.61</v>
      </c>
      <c r="CL8" s="32">
        <f t="shared" si="54"/>
        <v>24.72</v>
      </c>
      <c r="CM8" s="32">
        <f t="shared" si="55"/>
        <v>14.4</v>
      </c>
      <c r="CN8" s="32">
        <f t="shared" si="56"/>
        <v>40.020000000000003</v>
      </c>
      <c r="CO8" s="32">
        <f t="shared" si="57"/>
        <v>19.739999999999998</v>
      </c>
      <c r="CP8" s="32">
        <f t="shared" si="58"/>
        <v>11.65</v>
      </c>
      <c r="CQ8" s="32">
        <f t="shared" si="59"/>
        <v>1.32</v>
      </c>
      <c r="CR8" s="32">
        <f t="shared" si="60"/>
        <v>15.76</v>
      </c>
      <c r="CS8" s="32">
        <f t="shared" si="61"/>
        <v>4.87</v>
      </c>
      <c r="CT8" s="32">
        <f t="shared" si="62"/>
        <v>21.25</v>
      </c>
      <c r="CU8" s="32">
        <f t="shared" si="63"/>
        <v>2.34</v>
      </c>
      <c r="CV8" s="32">
        <f t="shared" si="64"/>
        <v>5.23</v>
      </c>
      <c r="CW8" s="31">
        <f t="shared" ref="CW8:CW14" si="101">BY8+CK8-AO8-BA8</f>
        <v>106.83</v>
      </c>
      <c r="CX8" s="31">
        <f t="shared" ref="CX8:CX14" si="102">BZ8+CL8-AP8-BB8</f>
        <v>731.59</v>
      </c>
      <c r="CY8" s="31">
        <f t="shared" ref="CY8:CY14" si="103">CA8+CM8-AQ8-BC8</f>
        <v>426.12999999999994</v>
      </c>
      <c r="CZ8" s="31">
        <f t="shared" ref="CZ8:CZ14" si="104">CB8+CN8-AR8-BD8</f>
        <v>1019.25</v>
      </c>
      <c r="DA8" s="31">
        <f t="shared" ref="DA8:DA14" si="105">CC8+CO8-AS8-BE8</f>
        <v>502.65000000000003</v>
      </c>
      <c r="DB8" s="31">
        <f t="shared" ref="DB8:DB14" si="106">CD8+CP8-AT8-BF8</f>
        <v>296.65999999999997</v>
      </c>
      <c r="DC8" s="31">
        <f t="shared" ref="DC8:DC14" si="107">CE8+CQ8-AU8-BG8</f>
        <v>28.06</v>
      </c>
      <c r="DD8" s="31">
        <f t="shared" ref="DD8:DD14" si="108">CF8+CR8-AV8-BH8</f>
        <v>334.06999999999994</v>
      </c>
      <c r="DE8" s="31">
        <f t="shared" ref="DE8:DE14" si="109">CG8+CS8-AW8-BI8</f>
        <v>103.16000000000001</v>
      </c>
      <c r="DF8" s="31">
        <f t="shared" ref="DF8:DF14" si="110">CH8+CT8-AX8-BJ8</f>
        <v>502.96000000000004</v>
      </c>
      <c r="DG8" s="31">
        <f t="shared" ref="DG8:DG14" si="111">CI8+CU8-AY8-BK8</f>
        <v>55.410000000000004</v>
      </c>
      <c r="DH8" s="31">
        <f t="shared" ref="DH8:DH14" si="112">CJ8+CV8-AZ8-BL8</f>
        <v>123.81</v>
      </c>
      <c r="DI8" s="32">
        <f t="shared" si="65"/>
        <v>5.34</v>
      </c>
      <c r="DJ8" s="32">
        <f t="shared" si="66"/>
        <v>36.58</v>
      </c>
      <c r="DK8" s="32">
        <f t="shared" si="67"/>
        <v>21.31</v>
      </c>
      <c r="DL8" s="32">
        <f t="shared" si="68"/>
        <v>50.96</v>
      </c>
      <c r="DM8" s="32">
        <f t="shared" si="69"/>
        <v>25.13</v>
      </c>
      <c r="DN8" s="32">
        <f t="shared" si="70"/>
        <v>14.83</v>
      </c>
      <c r="DO8" s="32">
        <f t="shared" si="71"/>
        <v>1.4</v>
      </c>
      <c r="DP8" s="32">
        <f t="shared" si="72"/>
        <v>16.7</v>
      </c>
      <c r="DQ8" s="32">
        <f t="shared" si="73"/>
        <v>5.16</v>
      </c>
      <c r="DR8" s="32">
        <f t="shared" si="74"/>
        <v>25.15</v>
      </c>
      <c r="DS8" s="32">
        <f t="shared" si="75"/>
        <v>2.77</v>
      </c>
      <c r="DT8" s="32">
        <f t="shared" si="76"/>
        <v>6.19</v>
      </c>
      <c r="DU8" s="31">
        <f t="shared" si="77"/>
        <v>29.09</v>
      </c>
      <c r="DV8" s="31">
        <f t="shared" si="78"/>
        <v>197.51</v>
      </c>
      <c r="DW8" s="31">
        <f t="shared" si="79"/>
        <v>114.14</v>
      </c>
      <c r="DX8" s="31">
        <f t="shared" si="80"/>
        <v>270.64</v>
      </c>
      <c r="DY8" s="31">
        <f t="shared" si="81"/>
        <v>132.33000000000001</v>
      </c>
      <c r="DZ8" s="31">
        <f t="shared" si="82"/>
        <v>77.41</v>
      </c>
      <c r="EA8" s="31">
        <f t="shared" si="83"/>
        <v>7.26</v>
      </c>
      <c r="EB8" s="31">
        <f t="shared" si="84"/>
        <v>85.63</v>
      </c>
      <c r="EC8" s="31">
        <f t="shared" si="85"/>
        <v>26.2</v>
      </c>
      <c r="ED8" s="31">
        <f t="shared" si="86"/>
        <v>126.61</v>
      </c>
      <c r="EE8" s="31">
        <f t="shared" si="87"/>
        <v>13.82</v>
      </c>
      <c r="EF8" s="31">
        <f t="shared" si="88"/>
        <v>30.6</v>
      </c>
      <c r="EG8" s="32">
        <f t="shared" si="89"/>
        <v>141.26</v>
      </c>
      <c r="EH8" s="32">
        <f t="shared" si="90"/>
        <v>965.68000000000006</v>
      </c>
      <c r="EI8" s="32">
        <f t="shared" si="91"/>
        <v>561.57999999999993</v>
      </c>
      <c r="EJ8" s="32">
        <f t="shared" si="92"/>
        <v>1340.85</v>
      </c>
      <c r="EK8" s="32">
        <f t="shared" si="93"/>
        <v>660.11000000000013</v>
      </c>
      <c r="EL8" s="32">
        <f t="shared" si="94"/>
        <v>388.9</v>
      </c>
      <c r="EM8" s="32">
        <f t="shared" si="95"/>
        <v>36.72</v>
      </c>
      <c r="EN8" s="32">
        <f t="shared" si="96"/>
        <v>436.39999999999992</v>
      </c>
      <c r="EO8" s="32">
        <f t="shared" si="97"/>
        <v>134.52000000000001</v>
      </c>
      <c r="EP8" s="32">
        <f t="shared" si="98"/>
        <v>654.72</v>
      </c>
      <c r="EQ8" s="32">
        <f t="shared" si="99"/>
        <v>72</v>
      </c>
      <c r="ER8" s="32">
        <f t="shared" si="100"/>
        <v>160.6</v>
      </c>
    </row>
    <row r="9" spans="1:148" x14ac:dyDescent="0.25">
      <c r="A9" t="s">
        <v>440</v>
      </c>
      <c r="B9" s="1" t="s">
        <v>152</v>
      </c>
      <c r="C9" t="str">
        <f t="shared" ca="1" si="0"/>
        <v>0000034911</v>
      </c>
      <c r="D9" t="str">
        <f t="shared" ca="1" si="1"/>
        <v>FortisAlberta Reversing POD - Stavely (349S)</v>
      </c>
      <c r="E9" s="51">
        <v>0</v>
      </c>
      <c r="F9" s="51">
        <v>0</v>
      </c>
      <c r="G9" s="51">
        <v>0</v>
      </c>
      <c r="H9" s="51">
        <v>0</v>
      </c>
      <c r="I9" s="51">
        <v>2.94209E-2</v>
      </c>
      <c r="J9" s="51">
        <v>0</v>
      </c>
      <c r="K9" s="51">
        <v>0</v>
      </c>
      <c r="L9" s="51">
        <v>0</v>
      </c>
      <c r="M9" s="51">
        <v>0</v>
      </c>
      <c r="N9" s="51">
        <v>0</v>
      </c>
      <c r="O9" s="51">
        <v>0</v>
      </c>
      <c r="P9" s="51">
        <v>0</v>
      </c>
      <c r="Q9" s="32">
        <v>0</v>
      </c>
      <c r="R9" s="32">
        <v>0</v>
      </c>
      <c r="S9" s="32">
        <v>0</v>
      </c>
      <c r="T9" s="32">
        <v>0</v>
      </c>
      <c r="U9" s="32">
        <v>0.54</v>
      </c>
      <c r="V9" s="32">
        <v>0</v>
      </c>
      <c r="W9" s="32">
        <v>0</v>
      </c>
      <c r="X9" s="32">
        <v>0</v>
      </c>
      <c r="Y9" s="32">
        <v>0</v>
      </c>
      <c r="Z9" s="32">
        <v>0</v>
      </c>
      <c r="AA9" s="32">
        <v>0</v>
      </c>
      <c r="AB9" s="32">
        <v>0</v>
      </c>
      <c r="AC9" s="2">
        <v>-1.06</v>
      </c>
      <c r="AD9" s="2">
        <v>-1.06</v>
      </c>
      <c r="AE9" s="2">
        <v>-1.06</v>
      </c>
      <c r="AF9" s="2">
        <v>-1.06</v>
      </c>
      <c r="AG9" s="2">
        <v>-1.06</v>
      </c>
      <c r="AH9" s="2">
        <v>-1.06</v>
      </c>
      <c r="AI9" s="2">
        <v>0.6</v>
      </c>
      <c r="AJ9" s="2">
        <v>0.6</v>
      </c>
      <c r="AK9" s="2">
        <v>0.6</v>
      </c>
      <c r="AL9" s="2">
        <v>0.6</v>
      </c>
      <c r="AM9" s="2">
        <v>0.6</v>
      </c>
      <c r="AN9" s="2">
        <v>0.6</v>
      </c>
      <c r="AO9" s="33">
        <v>0</v>
      </c>
      <c r="AP9" s="33">
        <v>0</v>
      </c>
      <c r="AQ9" s="33">
        <v>0</v>
      </c>
      <c r="AR9" s="33">
        <v>0</v>
      </c>
      <c r="AS9" s="33">
        <v>-0.01</v>
      </c>
      <c r="AT9" s="33">
        <v>0</v>
      </c>
      <c r="AU9" s="33">
        <v>0</v>
      </c>
      <c r="AV9" s="33">
        <v>0</v>
      </c>
      <c r="AW9" s="33">
        <v>0</v>
      </c>
      <c r="AX9" s="33">
        <v>0</v>
      </c>
      <c r="AY9" s="33">
        <v>0</v>
      </c>
      <c r="AZ9" s="33">
        <v>0</v>
      </c>
      <c r="BA9" s="31">
        <f t="shared" si="41"/>
        <v>0</v>
      </c>
      <c r="BB9" s="31">
        <f t="shared" si="42"/>
        <v>0</v>
      </c>
      <c r="BC9" s="31">
        <f t="shared" si="43"/>
        <v>0</v>
      </c>
      <c r="BD9" s="31">
        <f t="shared" si="44"/>
        <v>0</v>
      </c>
      <c r="BE9" s="31">
        <f t="shared" si="45"/>
        <v>0</v>
      </c>
      <c r="BF9" s="31">
        <f t="shared" si="46"/>
        <v>0</v>
      </c>
      <c r="BG9" s="31">
        <f t="shared" si="47"/>
        <v>0</v>
      </c>
      <c r="BH9" s="31">
        <f t="shared" si="48"/>
        <v>0</v>
      </c>
      <c r="BI9" s="31">
        <f t="shared" si="49"/>
        <v>0</v>
      </c>
      <c r="BJ9" s="31">
        <f t="shared" si="50"/>
        <v>0</v>
      </c>
      <c r="BK9" s="31">
        <f t="shared" si="51"/>
        <v>0</v>
      </c>
      <c r="BL9" s="31">
        <f t="shared" si="52"/>
        <v>0</v>
      </c>
      <c r="BM9" s="6">
        <v>4.9500000000000002E-2</v>
      </c>
      <c r="BN9" s="6">
        <v>4.9500000000000002E-2</v>
      </c>
      <c r="BO9" s="6">
        <v>4.9500000000000002E-2</v>
      </c>
      <c r="BP9" s="6">
        <v>4.9500000000000002E-2</v>
      </c>
      <c r="BQ9" s="6">
        <v>4.9500000000000002E-2</v>
      </c>
      <c r="BR9" s="6">
        <v>4.9500000000000002E-2</v>
      </c>
      <c r="BS9" s="6">
        <v>4.9500000000000002E-2</v>
      </c>
      <c r="BT9" s="6">
        <v>4.9500000000000002E-2</v>
      </c>
      <c r="BU9" s="6">
        <v>4.9500000000000002E-2</v>
      </c>
      <c r="BV9" s="6">
        <v>4.9500000000000002E-2</v>
      </c>
      <c r="BW9" s="6">
        <v>4.9500000000000002E-2</v>
      </c>
      <c r="BX9" s="6">
        <v>4.9500000000000002E-2</v>
      </c>
      <c r="BY9" s="31">
        <v>0</v>
      </c>
      <c r="BZ9" s="31">
        <v>0</v>
      </c>
      <c r="CA9" s="31">
        <v>0</v>
      </c>
      <c r="CB9" s="31">
        <v>0</v>
      </c>
      <c r="CC9" s="31">
        <v>0.03</v>
      </c>
      <c r="CD9" s="31">
        <v>0</v>
      </c>
      <c r="CE9" s="31">
        <v>0</v>
      </c>
      <c r="CF9" s="31">
        <v>0</v>
      </c>
      <c r="CG9" s="31">
        <v>0</v>
      </c>
      <c r="CH9" s="31">
        <v>0</v>
      </c>
      <c r="CI9" s="31">
        <v>0</v>
      </c>
      <c r="CJ9" s="31">
        <v>0</v>
      </c>
      <c r="CK9" s="32">
        <f t="shared" si="53"/>
        <v>0</v>
      </c>
      <c r="CL9" s="32">
        <f t="shared" si="54"/>
        <v>0</v>
      </c>
      <c r="CM9" s="32">
        <f t="shared" si="55"/>
        <v>0</v>
      </c>
      <c r="CN9" s="32">
        <f t="shared" si="56"/>
        <v>0</v>
      </c>
      <c r="CO9" s="32">
        <f t="shared" si="57"/>
        <v>0</v>
      </c>
      <c r="CP9" s="32">
        <f t="shared" si="58"/>
        <v>0</v>
      </c>
      <c r="CQ9" s="32">
        <f t="shared" si="59"/>
        <v>0</v>
      </c>
      <c r="CR9" s="32">
        <f t="shared" si="60"/>
        <v>0</v>
      </c>
      <c r="CS9" s="32">
        <f t="shared" si="61"/>
        <v>0</v>
      </c>
      <c r="CT9" s="32">
        <f t="shared" si="62"/>
        <v>0</v>
      </c>
      <c r="CU9" s="32">
        <f t="shared" si="63"/>
        <v>0</v>
      </c>
      <c r="CV9" s="32">
        <f t="shared" si="64"/>
        <v>0</v>
      </c>
      <c r="CW9" s="31">
        <f t="shared" si="101"/>
        <v>0</v>
      </c>
      <c r="CX9" s="31">
        <f t="shared" si="102"/>
        <v>0</v>
      </c>
      <c r="CY9" s="31">
        <f t="shared" si="103"/>
        <v>0</v>
      </c>
      <c r="CZ9" s="31">
        <f t="shared" si="104"/>
        <v>0</v>
      </c>
      <c r="DA9" s="31">
        <f t="shared" si="105"/>
        <v>0.04</v>
      </c>
      <c r="DB9" s="31">
        <f t="shared" si="106"/>
        <v>0</v>
      </c>
      <c r="DC9" s="31">
        <f t="shared" si="107"/>
        <v>0</v>
      </c>
      <c r="DD9" s="31">
        <f t="shared" si="108"/>
        <v>0</v>
      </c>
      <c r="DE9" s="31">
        <f t="shared" si="109"/>
        <v>0</v>
      </c>
      <c r="DF9" s="31">
        <f t="shared" si="110"/>
        <v>0</v>
      </c>
      <c r="DG9" s="31">
        <f t="shared" si="111"/>
        <v>0</v>
      </c>
      <c r="DH9" s="31">
        <f t="shared" si="112"/>
        <v>0</v>
      </c>
      <c r="DI9" s="32">
        <f t="shared" si="65"/>
        <v>0</v>
      </c>
      <c r="DJ9" s="32">
        <f t="shared" si="66"/>
        <v>0</v>
      </c>
      <c r="DK9" s="32">
        <f t="shared" si="67"/>
        <v>0</v>
      </c>
      <c r="DL9" s="32">
        <f t="shared" si="68"/>
        <v>0</v>
      </c>
      <c r="DM9" s="32">
        <f t="shared" si="69"/>
        <v>0</v>
      </c>
      <c r="DN9" s="32">
        <f t="shared" si="70"/>
        <v>0</v>
      </c>
      <c r="DO9" s="32">
        <f t="shared" si="71"/>
        <v>0</v>
      </c>
      <c r="DP9" s="32">
        <f t="shared" si="72"/>
        <v>0</v>
      </c>
      <c r="DQ9" s="32">
        <f t="shared" si="73"/>
        <v>0</v>
      </c>
      <c r="DR9" s="32">
        <f t="shared" si="74"/>
        <v>0</v>
      </c>
      <c r="DS9" s="32">
        <f t="shared" si="75"/>
        <v>0</v>
      </c>
      <c r="DT9" s="32">
        <f t="shared" si="76"/>
        <v>0</v>
      </c>
      <c r="DU9" s="31">
        <f t="shared" si="77"/>
        <v>0</v>
      </c>
      <c r="DV9" s="31">
        <f t="shared" si="78"/>
        <v>0</v>
      </c>
      <c r="DW9" s="31">
        <f t="shared" si="79"/>
        <v>0</v>
      </c>
      <c r="DX9" s="31">
        <f t="shared" si="80"/>
        <v>0</v>
      </c>
      <c r="DY9" s="31">
        <f t="shared" si="81"/>
        <v>0.01</v>
      </c>
      <c r="DZ9" s="31">
        <f t="shared" si="82"/>
        <v>0</v>
      </c>
      <c r="EA9" s="31">
        <f t="shared" si="83"/>
        <v>0</v>
      </c>
      <c r="EB9" s="31">
        <f t="shared" si="84"/>
        <v>0</v>
      </c>
      <c r="EC9" s="31">
        <f t="shared" si="85"/>
        <v>0</v>
      </c>
      <c r="ED9" s="31">
        <f t="shared" si="86"/>
        <v>0</v>
      </c>
      <c r="EE9" s="31">
        <f t="shared" si="87"/>
        <v>0</v>
      </c>
      <c r="EF9" s="31">
        <f t="shared" si="88"/>
        <v>0</v>
      </c>
      <c r="EG9" s="32">
        <f t="shared" si="89"/>
        <v>0</v>
      </c>
      <c r="EH9" s="32">
        <f t="shared" si="90"/>
        <v>0</v>
      </c>
      <c r="EI9" s="32">
        <f t="shared" si="91"/>
        <v>0</v>
      </c>
      <c r="EJ9" s="32">
        <f t="shared" si="92"/>
        <v>0</v>
      </c>
      <c r="EK9" s="32">
        <f t="shared" si="93"/>
        <v>0.05</v>
      </c>
      <c r="EL9" s="32">
        <f t="shared" si="94"/>
        <v>0</v>
      </c>
      <c r="EM9" s="32">
        <f t="shared" si="95"/>
        <v>0</v>
      </c>
      <c r="EN9" s="32">
        <f t="shared" si="96"/>
        <v>0</v>
      </c>
      <c r="EO9" s="32">
        <f t="shared" si="97"/>
        <v>0</v>
      </c>
      <c r="EP9" s="32">
        <f t="shared" si="98"/>
        <v>0</v>
      </c>
      <c r="EQ9" s="32">
        <f t="shared" si="99"/>
        <v>0</v>
      </c>
      <c r="ER9" s="32">
        <f t="shared" si="100"/>
        <v>0</v>
      </c>
    </row>
    <row r="10" spans="1:148" x14ac:dyDescent="0.25">
      <c r="A10" t="s">
        <v>440</v>
      </c>
      <c r="B10" s="1" t="s">
        <v>153</v>
      </c>
      <c r="C10" t="str">
        <f t="shared" ca="1" si="0"/>
        <v>0000038511</v>
      </c>
      <c r="D10" t="str">
        <f t="shared" ca="1" si="1"/>
        <v>FortisAlberta Reversing POD - Spring Coulee (385S)</v>
      </c>
      <c r="E10" s="51">
        <v>0</v>
      </c>
      <c r="F10" s="51">
        <v>0</v>
      </c>
      <c r="G10" s="51">
        <v>0</v>
      </c>
      <c r="H10" s="51">
        <v>8.2658483999999994</v>
      </c>
      <c r="I10" s="51">
        <v>0</v>
      </c>
      <c r="J10" s="51">
        <v>0</v>
      </c>
      <c r="K10" s="51">
        <v>0</v>
      </c>
      <c r="L10" s="51">
        <v>0</v>
      </c>
      <c r="M10" s="51">
        <v>0</v>
      </c>
      <c r="N10" s="51">
        <v>0</v>
      </c>
      <c r="O10" s="51">
        <v>2.4664655</v>
      </c>
      <c r="P10" s="51">
        <v>5.9052599999999997E-2</v>
      </c>
      <c r="Q10" s="32">
        <v>0</v>
      </c>
      <c r="R10" s="32">
        <v>0</v>
      </c>
      <c r="S10" s="32">
        <v>0</v>
      </c>
      <c r="T10" s="32">
        <v>261.67</v>
      </c>
      <c r="U10" s="32">
        <v>0</v>
      </c>
      <c r="V10" s="32">
        <v>0</v>
      </c>
      <c r="W10" s="32">
        <v>0</v>
      </c>
      <c r="X10" s="32">
        <v>0</v>
      </c>
      <c r="Y10" s="32">
        <v>0</v>
      </c>
      <c r="Z10" s="32">
        <v>0</v>
      </c>
      <c r="AA10" s="32">
        <v>86.39</v>
      </c>
      <c r="AB10" s="32">
        <v>1.44</v>
      </c>
      <c r="AC10" s="2">
        <v>-1.45</v>
      </c>
      <c r="AD10" s="2">
        <v>-1.45</v>
      </c>
      <c r="AE10" s="2">
        <v>-1.45</v>
      </c>
      <c r="AF10" s="2">
        <v>-1.45</v>
      </c>
      <c r="AG10" s="2">
        <v>-1.45</v>
      </c>
      <c r="AH10" s="2">
        <v>-1.45</v>
      </c>
      <c r="AI10" s="2">
        <v>0.06</v>
      </c>
      <c r="AJ10" s="2">
        <v>0.06</v>
      </c>
      <c r="AK10" s="2">
        <v>0.06</v>
      </c>
      <c r="AL10" s="2">
        <v>0.06</v>
      </c>
      <c r="AM10" s="2">
        <v>0.06</v>
      </c>
      <c r="AN10" s="2">
        <v>0.06</v>
      </c>
      <c r="AO10" s="33">
        <v>0</v>
      </c>
      <c r="AP10" s="33">
        <v>0</v>
      </c>
      <c r="AQ10" s="33">
        <v>0</v>
      </c>
      <c r="AR10" s="33">
        <v>-3.79</v>
      </c>
      <c r="AS10" s="33">
        <v>0</v>
      </c>
      <c r="AT10" s="33">
        <v>0</v>
      </c>
      <c r="AU10" s="33">
        <v>0</v>
      </c>
      <c r="AV10" s="33">
        <v>0</v>
      </c>
      <c r="AW10" s="33">
        <v>0</v>
      </c>
      <c r="AX10" s="33">
        <v>0</v>
      </c>
      <c r="AY10" s="33">
        <v>0.05</v>
      </c>
      <c r="AZ10" s="33">
        <v>0</v>
      </c>
      <c r="BA10" s="31">
        <f t="shared" si="41"/>
        <v>0</v>
      </c>
      <c r="BB10" s="31">
        <f t="shared" si="42"/>
        <v>0</v>
      </c>
      <c r="BC10" s="31">
        <f t="shared" si="43"/>
        <v>0</v>
      </c>
      <c r="BD10" s="31">
        <f t="shared" si="44"/>
        <v>1.52</v>
      </c>
      <c r="BE10" s="31">
        <f t="shared" si="45"/>
        <v>0</v>
      </c>
      <c r="BF10" s="31">
        <f t="shared" si="46"/>
        <v>0</v>
      </c>
      <c r="BG10" s="31">
        <f t="shared" si="47"/>
        <v>0</v>
      </c>
      <c r="BH10" s="31">
        <f t="shared" si="48"/>
        <v>0</v>
      </c>
      <c r="BI10" s="31">
        <f t="shared" si="49"/>
        <v>0</v>
      </c>
      <c r="BJ10" s="31">
        <f t="shared" si="50"/>
        <v>0</v>
      </c>
      <c r="BK10" s="31">
        <f t="shared" si="51"/>
        <v>-0.26</v>
      </c>
      <c r="BL10" s="31">
        <f t="shared" si="52"/>
        <v>0</v>
      </c>
      <c r="BM10" s="6">
        <v>2.06E-2</v>
      </c>
      <c r="BN10" s="6">
        <v>2.06E-2</v>
      </c>
      <c r="BO10" s="6">
        <v>2.06E-2</v>
      </c>
      <c r="BP10" s="6">
        <v>2.06E-2</v>
      </c>
      <c r="BQ10" s="6">
        <v>2.06E-2</v>
      </c>
      <c r="BR10" s="6">
        <v>2.06E-2</v>
      </c>
      <c r="BS10" s="6">
        <v>2.06E-2</v>
      </c>
      <c r="BT10" s="6">
        <v>2.06E-2</v>
      </c>
      <c r="BU10" s="6">
        <v>2.06E-2</v>
      </c>
      <c r="BV10" s="6">
        <v>2.06E-2</v>
      </c>
      <c r="BW10" s="6">
        <v>2.06E-2</v>
      </c>
      <c r="BX10" s="6">
        <v>2.06E-2</v>
      </c>
      <c r="BY10" s="31">
        <v>0</v>
      </c>
      <c r="BZ10" s="31">
        <v>0</v>
      </c>
      <c r="CA10" s="31">
        <v>0</v>
      </c>
      <c r="CB10" s="31">
        <v>5.39</v>
      </c>
      <c r="CC10" s="31">
        <v>0</v>
      </c>
      <c r="CD10" s="31">
        <v>0</v>
      </c>
      <c r="CE10" s="31">
        <v>0</v>
      </c>
      <c r="CF10" s="31">
        <v>0</v>
      </c>
      <c r="CG10" s="31">
        <v>0</v>
      </c>
      <c r="CH10" s="31">
        <v>0</v>
      </c>
      <c r="CI10" s="31">
        <v>1.78</v>
      </c>
      <c r="CJ10" s="31">
        <v>0.03</v>
      </c>
      <c r="CK10" s="32">
        <f t="shared" si="53"/>
        <v>0</v>
      </c>
      <c r="CL10" s="32">
        <f t="shared" si="54"/>
        <v>0</v>
      </c>
      <c r="CM10" s="32">
        <f t="shared" si="55"/>
        <v>0</v>
      </c>
      <c r="CN10" s="32">
        <f t="shared" si="56"/>
        <v>0.39</v>
      </c>
      <c r="CO10" s="32">
        <f t="shared" si="57"/>
        <v>0</v>
      </c>
      <c r="CP10" s="32">
        <f t="shared" si="58"/>
        <v>0</v>
      </c>
      <c r="CQ10" s="32">
        <f t="shared" si="59"/>
        <v>0</v>
      </c>
      <c r="CR10" s="32">
        <f t="shared" si="60"/>
        <v>0</v>
      </c>
      <c r="CS10" s="32">
        <f t="shared" si="61"/>
        <v>0</v>
      </c>
      <c r="CT10" s="32">
        <f t="shared" si="62"/>
        <v>0</v>
      </c>
      <c r="CU10" s="32">
        <f t="shared" si="63"/>
        <v>0.13</v>
      </c>
      <c r="CV10" s="32">
        <f t="shared" si="64"/>
        <v>0</v>
      </c>
      <c r="CW10" s="31">
        <f t="shared" si="101"/>
        <v>0</v>
      </c>
      <c r="CX10" s="31">
        <f t="shared" si="102"/>
        <v>0</v>
      </c>
      <c r="CY10" s="31">
        <f t="shared" si="103"/>
        <v>0</v>
      </c>
      <c r="CZ10" s="31">
        <f t="shared" si="104"/>
        <v>8.0500000000000007</v>
      </c>
      <c r="DA10" s="31">
        <f t="shared" si="105"/>
        <v>0</v>
      </c>
      <c r="DB10" s="31">
        <f t="shared" si="106"/>
        <v>0</v>
      </c>
      <c r="DC10" s="31">
        <f t="shared" si="107"/>
        <v>0</v>
      </c>
      <c r="DD10" s="31">
        <f t="shared" si="108"/>
        <v>0</v>
      </c>
      <c r="DE10" s="31">
        <f t="shared" si="109"/>
        <v>0</v>
      </c>
      <c r="DF10" s="31">
        <f t="shared" si="110"/>
        <v>0</v>
      </c>
      <c r="DG10" s="31">
        <f t="shared" si="111"/>
        <v>2.12</v>
      </c>
      <c r="DH10" s="31">
        <f t="shared" si="112"/>
        <v>0.03</v>
      </c>
      <c r="DI10" s="32">
        <f t="shared" si="65"/>
        <v>0</v>
      </c>
      <c r="DJ10" s="32">
        <f t="shared" si="66"/>
        <v>0</v>
      </c>
      <c r="DK10" s="32">
        <f t="shared" si="67"/>
        <v>0</v>
      </c>
      <c r="DL10" s="32">
        <f t="shared" si="68"/>
        <v>0.4</v>
      </c>
      <c r="DM10" s="32">
        <f t="shared" si="69"/>
        <v>0</v>
      </c>
      <c r="DN10" s="32">
        <f t="shared" si="70"/>
        <v>0</v>
      </c>
      <c r="DO10" s="32">
        <f t="shared" si="71"/>
        <v>0</v>
      </c>
      <c r="DP10" s="32">
        <f t="shared" si="72"/>
        <v>0</v>
      </c>
      <c r="DQ10" s="32">
        <f t="shared" si="73"/>
        <v>0</v>
      </c>
      <c r="DR10" s="32">
        <f t="shared" si="74"/>
        <v>0</v>
      </c>
      <c r="DS10" s="32">
        <f t="shared" si="75"/>
        <v>0.11</v>
      </c>
      <c r="DT10" s="32">
        <f t="shared" si="76"/>
        <v>0</v>
      </c>
      <c r="DU10" s="31">
        <f t="shared" si="77"/>
        <v>0</v>
      </c>
      <c r="DV10" s="31">
        <f t="shared" si="78"/>
        <v>0</v>
      </c>
      <c r="DW10" s="31">
        <f t="shared" si="79"/>
        <v>0</v>
      </c>
      <c r="DX10" s="31">
        <f t="shared" si="80"/>
        <v>2.14</v>
      </c>
      <c r="DY10" s="31">
        <f t="shared" si="81"/>
        <v>0</v>
      </c>
      <c r="DZ10" s="31">
        <f t="shared" si="82"/>
        <v>0</v>
      </c>
      <c r="EA10" s="31">
        <f t="shared" si="83"/>
        <v>0</v>
      </c>
      <c r="EB10" s="31">
        <f t="shared" si="84"/>
        <v>0</v>
      </c>
      <c r="EC10" s="31">
        <f t="shared" si="85"/>
        <v>0</v>
      </c>
      <c r="ED10" s="31">
        <f t="shared" si="86"/>
        <v>0</v>
      </c>
      <c r="EE10" s="31">
        <f t="shared" si="87"/>
        <v>0.53</v>
      </c>
      <c r="EF10" s="31">
        <f t="shared" si="88"/>
        <v>0.01</v>
      </c>
      <c r="EG10" s="32">
        <f t="shared" si="89"/>
        <v>0</v>
      </c>
      <c r="EH10" s="32">
        <f t="shared" si="90"/>
        <v>0</v>
      </c>
      <c r="EI10" s="32">
        <f t="shared" si="91"/>
        <v>0</v>
      </c>
      <c r="EJ10" s="32">
        <f t="shared" si="92"/>
        <v>10.590000000000002</v>
      </c>
      <c r="EK10" s="32">
        <f t="shared" si="93"/>
        <v>0</v>
      </c>
      <c r="EL10" s="32">
        <f t="shared" si="94"/>
        <v>0</v>
      </c>
      <c r="EM10" s="32">
        <f t="shared" si="95"/>
        <v>0</v>
      </c>
      <c r="EN10" s="32">
        <f t="shared" si="96"/>
        <v>0</v>
      </c>
      <c r="EO10" s="32">
        <f t="shared" si="97"/>
        <v>0</v>
      </c>
      <c r="EP10" s="32">
        <f t="shared" si="98"/>
        <v>0</v>
      </c>
      <c r="EQ10" s="32">
        <f t="shared" si="99"/>
        <v>2.76</v>
      </c>
      <c r="ER10" s="32">
        <f t="shared" si="100"/>
        <v>0.04</v>
      </c>
    </row>
    <row r="11" spans="1:148" x14ac:dyDescent="0.25">
      <c r="A11" t="s">
        <v>440</v>
      </c>
      <c r="B11" s="1" t="s">
        <v>154</v>
      </c>
      <c r="C11" t="str">
        <f t="shared" ca="1" si="0"/>
        <v>0000039611</v>
      </c>
      <c r="D11" t="str">
        <f t="shared" ca="1" si="1"/>
        <v>FortisAlberta Reversing POD - Pincher Creek (396S)</v>
      </c>
      <c r="E11" s="51">
        <v>1131.4268622</v>
      </c>
      <c r="F11" s="51">
        <v>855.97646899999995</v>
      </c>
      <c r="G11" s="51">
        <v>637.3318415</v>
      </c>
      <c r="H11" s="51">
        <v>1195.6767400000001</v>
      </c>
      <c r="I11" s="51">
        <v>1042.5669773</v>
      </c>
      <c r="J11" s="51">
        <v>1427.8417156</v>
      </c>
      <c r="K11" s="51">
        <v>823.08036800000002</v>
      </c>
      <c r="L11" s="51">
        <v>488.35596620000001</v>
      </c>
      <c r="M11" s="51">
        <v>865.52945980000004</v>
      </c>
      <c r="N11" s="51">
        <v>772.58011869999996</v>
      </c>
      <c r="O11" s="51">
        <v>1236.3219469000001</v>
      </c>
      <c r="P11" s="51">
        <v>1725.6711700999999</v>
      </c>
      <c r="Q11" s="32">
        <v>34760.42</v>
      </c>
      <c r="R11" s="32">
        <v>21963.1</v>
      </c>
      <c r="S11" s="32">
        <v>15901.24</v>
      </c>
      <c r="T11" s="32">
        <v>48092.77</v>
      </c>
      <c r="U11" s="32">
        <v>20663.46</v>
      </c>
      <c r="V11" s="32">
        <v>67906.080000000002</v>
      </c>
      <c r="W11" s="32">
        <v>19124.28</v>
      </c>
      <c r="X11" s="32">
        <v>85080.69</v>
      </c>
      <c r="Y11" s="32">
        <v>38518.25</v>
      </c>
      <c r="Z11" s="32">
        <v>19943.38</v>
      </c>
      <c r="AA11" s="32">
        <v>76673.59</v>
      </c>
      <c r="AB11" s="32">
        <v>49981.58</v>
      </c>
      <c r="AC11" s="2">
        <v>0.72</v>
      </c>
      <c r="AD11" s="2">
        <v>0.72</v>
      </c>
      <c r="AE11" s="2">
        <v>0.72</v>
      </c>
      <c r="AF11" s="2">
        <v>0.72</v>
      </c>
      <c r="AG11" s="2">
        <v>0.72</v>
      </c>
      <c r="AH11" s="2">
        <v>0.72</v>
      </c>
      <c r="AI11" s="2">
        <v>2.19</v>
      </c>
      <c r="AJ11" s="2">
        <v>2.19</v>
      </c>
      <c r="AK11" s="2">
        <v>2.19</v>
      </c>
      <c r="AL11" s="2">
        <v>2.19</v>
      </c>
      <c r="AM11" s="2">
        <v>2.19</v>
      </c>
      <c r="AN11" s="2">
        <v>2.19</v>
      </c>
      <c r="AO11" s="33">
        <v>250.28</v>
      </c>
      <c r="AP11" s="33">
        <v>158.13</v>
      </c>
      <c r="AQ11" s="33">
        <v>114.49</v>
      </c>
      <c r="AR11" s="33">
        <v>346.27</v>
      </c>
      <c r="AS11" s="33">
        <v>148.78</v>
      </c>
      <c r="AT11" s="33">
        <v>488.92</v>
      </c>
      <c r="AU11" s="33">
        <v>418.82</v>
      </c>
      <c r="AV11" s="33">
        <v>1863.27</v>
      </c>
      <c r="AW11" s="33">
        <v>843.55</v>
      </c>
      <c r="AX11" s="33">
        <v>436.76</v>
      </c>
      <c r="AY11" s="33">
        <v>1679.15</v>
      </c>
      <c r="AZ11" s="33">
        <v>1094.5999999999999</v>
      </c>
      <c r="BA11" s="31">
        <f t="shared" si="41"/>
        <v>-13.9</v>
      </c>
      <c r="BB11" s="31">
        <f t="shared" si="42"/>
        <v>-8.7899999999999991</v>
      </c>
      <c r="BC11" s="31">
        <f t="shared" si="43"/>
        <v>-6.36</v>
      </c>
      <c r="BD11" s="31">
        <f t="shared" si="44"/>
        <v>278.94</v>
      </c>
      <c r="BE11" s="31">
        <f t="shared" si="45"/>
        <v>119.85</v>
      </c>
      <c r="BF11" s="31">
        <f t="shared" si="46"/>
        <v>393.86</v>
      </c>
      <c r="BG11" s="31">
        <f t="shared" si="47"/>
        <v>13.39</v>
      </c>
      <c r="BH11" s="31">
        <f t="shared" si="48"/>
        <v>59.56</v>
      </c>
      <c r="BI11" s="31">
        <f t="shared" si="49"/>
        <v>26.96</v>
      </c>
      <c r="BJ11" s="31">
        <f t="shared" si="50"/>
        <v>-59.83</v>
      </c>
      <c r="BK11" s="31">
        <f t="shared" si="51"/>
        <v>-230.02</v>
      </c>
      <c r="BL11" s="31">
        <f t="shared" si="52"/>
        <v>-149.94</v>
      </c>
      <c r="BM11" s="6">
        <v>7.0099999999999996E-2</v>
      </c>
      <c r="BN11" s="6">
        <v>7.0099999999999996E-2</v>
      </c>
      <c r="BO11" s="6">
        <v>7.0099999999999996E-2</v>
      </c>
      <c r="BP11" s="6">
        <v>7.0099999999999996E-2</v>
      </c>
      <c r="BQ11" s="6">
        <v>7.0099999999999996E-2</v>
      </c>
      <c r="BR11" s="6">
        <v>7.0099999999999996E-2</v>
      </c>
      <c r="BS11" s="6">
        <v>7.0099999999999996E-2</v>
      </c>
      <c r="BT11" s="6">
        <v>7.0099999999999996E-2</v>
      </c>
      <c r="BU11" s="6">
        <v>7.0099999999999996E-2</v>
      </c>
      <c r="BV11" s="6">
        <v>7.0099999999999996E-2</v>
      </c>
      <c r="BW11" s="6">
        <v>7.0099999999999996E-2</v>
      </c>
      <c r="BX11" s="6">
        <v>7.0099999999999996E-2</v>
      </c>
      <c r="BY11" s="31">
        <v>2436.71</v>
      </c>
      <c r="BZ11" s="31">
        <v>1539.61</v>
      </c>
      <c r="CA11" s="31">
        <v>1114.68</v>
      </c>
      <c r="CB11" s="31">
        <v>3371.3</v>
      </c>
      <c r="CC11" s="31">
        <v>1448.51</v>
      </c>
      <c r="CD11" s="31">
        <v>4760.22</v>
      </c>
      <c r="CE11" s="31">
        <v>1340.61</v>
      </c>
      <c r="CF11" s="31">
        <v>5964.16</v>
      </c>
      <c r="CG11" s="31">
        <v>2700.13</v>
      </c>
      <c r="CH11" s="31">
        <v>1398.03</v>
      </c>
      <c r="CI11" s="31">
        <v>5374.82</v>
      </c>
      <c r="CJ11" s="31">
        <v>3503.71</v>
      </c>
      <c r="CK11" s="32">
        <f t="shared" si="53"/>
        <v>52.14</v>
      </c>
      <c r="CL11" s="32">
        <f t="shared" si="54"/>
        <v>32.94</v>
      </c>
      <c r="CM11" s="32">
        <f t="shared" si="55"/>
        <v>23.85</v>
      </c>
      <c r="CN11" s="32">
        <f t="shared" si="56"/>
        <v>72.14</v>
      </c>
      <c r="CO11" s="32">
        <f t="shared" si="57"/>
        <v>31</v>
      </c>
      <c r="CP11" s="32">
        <f t="shared" si="58"/>
        <v>101.86</v>
      </c>
      <c r="CQ11" s="32">
        <f t="shared" si="59"/>
        <v>28.69</v>
      </c>
      <c r="CR11" s="32">
        <f t="shared" si="60"/>
        <v>127.62</v>
      </c>
      <c r="CS11" s="32">
        <f t="shared" si="61"/>
        <v>57.78</v>
      </c>
      <c r="CT11" s="32">
        <f t="shared" si="62"/>
        <v>29.92</v>
      </c>
      <c r="CU11" s="32">
        <f t="shared" si="63"/>
        <v>115.01</v>
      </c>
      <c r="CV11" s="32">
        <f t="shared" si="64"/>
        <v>74.97</v>
      </c>
      <c r="CW11" s="31">
        <f t="shared" si="101"/>
        <v>2252.4699999999998</v>
      </c>
      <c r="CX11" s="31">
        <f t="shared" si="102"/>
        <v>1423.21</v>
      </c>
      <c r="CY11" s="31">
        <f t="shared" si="103"/>
        <v>1030.3999999999999</v>
      </c>
      <c r="CZ11" s="31">
        <f t="shared" si="104"/>
        <v>2818.23</v>
      </c>
      <c r="DA11" s="31">
        <f t="shared" si="105"/>
        <v>1210.8800000000001</v>
      </c>
      <c r="DB11" s="31">
        <f t="shared" si="106"/>
        <v>3979.2999999999997</v>
      </c>
      <c r="DC11" s="31">
        <f t="shared" si="107"/>
        <v>937.09</v>
      </c>
      <c r="DD11" s="31">
        <f t="shared" si="108"/>
        <v>4168.95</v>
      </c>
      <c r="DE11" s="31">
        <f t="shared" si="109"/>
        <v>1887.4000000000003</v>
      </c>
      <c r="DF11" s="31">
        <f t="shared" si="110"/>
        <v>1051.02</v>
      </c>
      <c r="DG11" s="31">
        <f t="shared" si="111"/>
        <v>4040.7</v>
      </c>
      <c r="DH11" s="31">
        <f t="shared" si="112"/>
        <v>2634.02</v>
      </c>
      <c r="DI11" s="32">
        <f t="shared" si="65"/>
        <v>112.62</v>
      </c>
      <c r="DJ11" s="32">
        <f t="shared" si="66"/>
        <v>71.16</v>
      </c>
      <c r="DK11" s="32">
        <f t="shared" si="67"/>
        <v>51.52</v>
      </c>
      <c r="DL11" s="32">
        <f t="shared" si="68"/>
        <v>140.91</v>
      </c>
      <c r="DM11" s="32">
        <f t="shared" si="69"/>
        <v>60.54</v>
      </c>
      <c r="DN11" s="32">
        <f t="shared" si="70"/>
        <v>198.97</v>
      </c>
      <c r="DO11" s="32">
        <f t="shared" si="71"/>
        <v>46.85</v>
      </c>
      <c r="DP11" s="32">
        <f t="shared" si="72"/>
        <v>208.45</v>
      </c>
      <c r="DQ11" s="32">
        <f t="shared" si="73"/>
        <v>94.37</v>
      </c>
      <c r="DR11" s="32">
        <f t="shared" si="74"/>
        <v>52.55</v>
      </c>
      <c r="DS11" s="32">
        <f t="shared" si="75"/>
        <v>202.04</v>
      </c>
      <c r="DT11" s="32">
        <f t="shared" si="76"/>
        <v>131.69999999999999</v>
      </c>
      <c r="DU11" s="31">
        <f t="shared" si="77"/>
        <v>613.36</v>
      </c>
      <c r="DV11" s="31">
        <f t="shared" si="78"/>
        <v>384.23</v>
      </c>
      <c r="DW11" s="31">
        <f t="shared" si="79"/>
        <v>276</v>
      </c>
      <c r="DX11" s="31">
        <f t="shared" si="80"/>
        <v>748.31</v>
      </c>
      <c r="DY11" s="31">
        <f t="shared" si="81"/>
        <v>318.77999999999997</v>
      </c>
      <c r="DZ11" s="31">
        <f t="shared" si="82"/>
        <v>1038.32</v>
      </c>
      <c r="EA11" s="31">
        <f t="shared" si="83"/>
        <v>242.4</v>
      </c>
      <c r="EB11" s="31">
        <f t="shared" si="84"/>
        <v>1068.6500000000001</v>
      </c>
      <c r="EC11" s="31">
        <f t="shared" si="85"/>
        <v>479.4</v>
      </c>
      <c r="ED11" s="31">
        <f t="shared" si="86"/>
        <v>264.58</v>
      </c>
      <c r="EE11" s="31">
        <f t="shared" si="87"/>
        <v>1007.76</v>
      </c>
      <c r="EF11" s="31">
        <f t="shared" si="88"/>
        <v>650.98</v>
      </c>
      <c r="EG11" s="32">
        <f t="shared" si="89"/>
        <v>2978.45</v>
      </c>
      <c r="EH11" s="32">
        <f t="shared" si="90"/>
        <v>1878.6000000000001</v>
      </c>
      <c r="EI11" s="32">
        <f t="shared" si="91"/>
        <v>1357.9199999999998</v>
      </c>
      <c r="EJ11" s="32">
        <f t="shared" si="92"/>
        <v>3707.45</v>
      </c>
      <c r="EK11" s="32">
        <f t="shared" si="93"/>
        <v>1590.2</v>
      </c>
      <c r="EL11" s="32">
        <f t="shared" si="94"/>
        <v>5216.5899999999992</v>
      </c>
      <c r="EM11" s="32">
        <f t="shared" si="95"/>
        <v>1226.3400000000001</v>
      </c>
      <c r="EN11" s="32">
        <f t="shared" si="96"/>
        <v>5446.0499999999993</v>
      </c>
      <c r="EO11" s="32">
        <f t="shared" si="97"/>
        <v>2461.1700000000005</v>
      </c>
      <c r="EP11" s="32">
        <f t="shared" si="98"/>
        <v>1368.1499999999999</v>
      </c>
      <c r="EQ11" s="32">
        <f t="shared" si="99"/>
        <v>5250.5</v>
      </c>
      <c r="ER11" s="32">
        <f t="shared" si="100"/>
        <v>3416.7</v>
      </c>
    </row>
    <row r="12" spans="1:148" x14ac:dyDescent="0.25">
      <c r="A12" t="s">
        <v>440</v>
      </c>
      <c r="B12" s="1" t="s">
        <v>199</v>
      </c>
      <c r="C12" t="str">
        <f t="shared" ca="1" si="0"/>
        <v>0000040511</v>
      </c>
      <c r="D12" t="str">
        <f t="shared" ca="1" si="1"/>
        <v>FortisAlberta Reversing POD - Waupisoo (405S)</v>
      </c>
      <c r="E12" s="51">
        <v>3058.9685315000002</v>
      </c>
      <c r="F12" s="51">
        <v>3321.3362668999998</v>
      </c>
      <c r="G12" s="51">
        <v>3934.9951277</v>
      </c>
      <c r="H12" s="51">
        <v>3730.2293939000001</v>
      </c>
      <c r="I12" s="51">
        <v>536.08820619999995</v>
      </c>
      <c r="J12" s="51">
        <v>2381.8759688999999</v>
      </c>
      <c r="K12" s="51">
        <v>0</v>
      </c>
      <c r="L12" s="51">
        <v>0</v>
      </c>
      <c r="M12" s="51">
        <v>0</v>
      </c>
      <c r="N12" s="51">
        <v>0</v>
      </c>
      <c r="O12" s="51">
        <v>0</v>
      </c>
      <c r="P12" s="51">
        <v>0</v>
      </c>
      <c r="Q12" s="32">
        <v>288739.48</v>
      </c>
      <c r="R12" s="32">
        <v>451029</v>
      </c>
      <c r="S12" s="32">
        <v>195686.08</v>
      </c>
      <c r="T12" s="32">
        <v>222472.78</v>
      </c>
      <c r="U12" s="32">
        <v>15133.5</v>
      </c>
      <c r="V12" s="32">
        <v>62123.360000000001</v>
      </c>
      <c r="W12" s="32">
        <v>0</v>
      </c>
      <c r="X12" s="32">
        <v>0</v>
      </c>
      <c r="Y12" s="32">
        <v>0</v>
      </c>
      <c r="Z12" s="32">
        <v>0</v>
      </c>
      <c r="AA12" s="32">
        <v>0</v>
      </c>
      <c r="AB12" s="32">
        <v>0</v>
      </c>
      <c r="AC12" s="2">
        <v>-1.72</v>
      </c>
      <c r="AD12" s="2">
        <v>-1.72</v>
      </c>
      <c r="AE12" s="2">
        <v>-1.72</v>
      </c>
      <c r="AF12" s="2">
        <v>-1.72</v>
      </c>
      <c r="AG12" s="2">
        <v>-1.72</v>
      </c>
      <c r="AH12" s="2">
        <v>-1.72</v>
      </c>
      <c r="AI12" s="2">
        <v>-1.03</v>
      </c>
      <c r="AJ12" s="2">
        <v>-1.03</v>
      </c>
      <c r="AK12" s="2">
        <v>-1.03</v>
      </c>
      <c r="AL12" s="2">
        <v>-1.03</v>
      </c>
      <c r="AM12" s="2">
        <v>-1.03</v>
      </c>
      <c r="AN12" s="2">
        <v>-1.03</v>
      </c>
      <c r="AO12" s="33">
        <v>-4966.32</v>
      </c>
      <c r="AP12" s="33">
        <v>-7757.7</v>
      </c>
      <c r="AQ12" s="33">
        <v>-3365.8</v>
      </c>
      <c r="AR12" s="33">
        <v>-3826.53</v>
      </c>
      <c r="AS12" s="33">
        <v>-260.3</v>
      </c>
      <c r="AT12" s="33">
        <v>-1068.52</v>
      </c>
      <c r="AU12" s="33">
        <v>0</v>
      </c>
      <c r="AV12" s="33">
        <v>0</v>
      </c>
      <c r="AW12" s="33">
        <v>0</v>
      </c>
      <c r="AX12" s="33">
        <v>0</v>
      </c>
      <c r="AY12" s="33">
        <v>0</v>
      </c>
      <c r="AZ12" s="33">
        <v>0</v>
      </c>
      <c r="BA12" s="31">
        <f t="shared" si="41"/>
        <v>-115.5</v>
      </c>
      <c r="BB12" s="31">
        <f t="shared" si="42"/>
        <v>-180.41</v>
      </c>
      <c r="BC12" s="31">
        <f t="shared" si="43"/>
        <v>-78.27</v>
      </c>
      <c r="BD12" s="31">
        <f t="shared" si="44"/>
        <v>1290.3399999999999</v>
      </c>
      <c r="BE12" s="31">
        <f t="shared" si="45"/>
        <v>87.77</v>
      </c>
      <c r="BF12" s="31">
        <f t="shared" si="46"/>
        <v>360.32</v>
      </c>
      <c r="BG12" s="31">
        <f t="shared" si="47"/>
        <v>0</v>
      </c>
      <c r="BH12" s="31">
        <f t="shared" si="48"/>
        <v>0</v>
      </c>
      <c r="BI12" s="31">
        <f t="shared" si="49"/>
        <v>0</v>
      </c>
      <c r="BJ12" s="31">
        <f t="shared" si="50"/>
        <v>0</v>
      </c>
      <c r="BK12" s="31">
        <f t="shared" si="51"/>
        <v>0</v>
      </c>
      <c r="BL12" s="31">
        <f t="shared" si="52"/>
        <v>0</v>
      </c>
      <c r="BM12" s="6">
        <v>-6.3E-3</v>
      </c>
      <c r="BN12" s="6">
        <v>-6.3E-3</v>
      </c>
      <c r="BO12" s="6">
        <v>-6.3E-3</v>
      </c>
      <c r="BP12" s="6">
        <v>-6.3E-3</v>
      </c>
      <c r="BQ12" s="6">
        <v>-6.3E-3</v>
      </c>
      <c r="BR12" s="6">
        <v>-6.3E-3</v>
      </c>
      <c r="BS12" s="6">
        <v>-6.3E-3</v>
      </c>
      <c r="BT12" s="6">
        <v>-6.3E-3</v>
      </c>
      <c r="BU12" s="6">
        <v>-6.3E-3</v>
      </c>
      <c r="BV12" s="6">
        <v>-6.3E-3</v>
      </c>
      <c r="BW12" s="6">
        <v>-6.3E-3</v>
      </c>
      <c r="BX12" s="6">
        <v>-6.3E-3</v>
      </c>
      <c r="BY12" s="31">
        <v>-1819.06</v>
      </c>
      <c r="BZ12" s="31">
        <v>-2841.48</v>
      </c>
      <c r="CA12" s="31">
        <v>-1232.82</v>
      </c>
      <c r="CB12" s="31">
        <v>-1401.58</v>
      </c>
      <c r="CC12" s="31">
        <v>-95.34</v>
      </c>
      <c r="CD12" s="31">
        <v>-391.38</v>
      </c>
      <c r="CE12" s="31">
        <v>0</v>
      </c>
      <c r="CF12" s="31">
        <v>0</v>
      </c>
      <c r="CG12" s="31">
        <v>0</v>
      </c>
      <c r="CH12" s="31">
        <v>0</v>
      </c>
      <c r="CI12" s="31">
        <v>0</v>
      </c>
      <c r="CJ12" s="31">
        <v>0</v>
      </c>
      <c r="CK12" s="32">
        <f t="shared" si="53"/>
        <v>433.11</v>
      </c>
      <c r="CL12" s="32">
        <f t="shared" si="54"/>
        <v>676.54</v>
      </c>
      <c r="CM12" s="32">
        <f t="shared" si="55"/>
        <v>293.52999999999997</v>
      </c>
      <c r="CN12" s="32">
        <f t="shared" si="56"/>
        <v>333.71</v>
      </c>
      <c r="CO12" s="32">
        <f t="shared" si="57"/>
        <v>22.7</v>
      </c>
      <c r="CP12" s="32">
        <f t="shared" si="58"/>
        <v>93.19</v>
      </c>
      <c r="CQ12" s="32">
        <f t="shared" si="59"/>
        <v>0</v>
      </c>
      <c r="CR12" s="32">
        <f t="shared" si="60"/>
        <v>0</v>
      </c>
      <c r="CS12" s="32">
        <f t="shared" si="61"/>
        <v>0</v>
      </c>
      <c r="CT12" s="32">
        <f t="shared" si="62"/>
        <v>0</v>
      </c>
      <c r="CU12" s="32">
        <f t="shared" si="63"/>
        <v>0</v>
      </c>
      <c r="CV12" s="32">
        <f t="shared" si="64"/>
        <v>0</v>
      </c>
      <c r="CW12" s="31">
        <f t="shared" si="101"/>
        <v>3695.87</v>
      </c>
      <c r="CX12" s="31">
        <f t="shared" si="102"/>
        <v>5773.17</v>
      </c>
      <c r="CY12" s="31">
        <f t="shared" si="103"/>
        <v>2504.7800000000002</v>
      </c>
      <c r="CZ12" s="31">
        <f t="shared" si="104"/>
        <v>1468.3200000000004</v>
      </c>
      <c r="DA12" s="31">
        <f t="shared" si="105"/>
        <v>99.890000000000029</v>
      </c>
      <c r="DB12" s="31">
        <f t="shared" si="106"/>
        <v>410.00999999999993</v>
      </c>
      <c r="DC12" s="31">
        <f t="shared" si="107"/>
        <v>0</v>
      </c>
      <c r="DD12" s="31">
        <f t="shared" si="108"/>
        <v>0</v>
      </c>
      <c r="DE12" s="31">
        <f t="shared" si="109"/>
        <v>0</v>
      </c>
      <c r="DF12" s="31">
        <f t="shared" si="110"/>
        <v>0</v>
      </c>
      <c r="DG12" s="31">
        <f t="shared" si="111"/>
        <v>0</v>
      </c>
      <c r="DH12" s="31">
        <f t="shared" si="112"/>
        <v>0</v>
      </c>
      <c r="DI12" s="32">
        <f t="shared" si="65"/>
        <v>184.79</v>
      </c>
      <c r="DJ12" s="32">
        <f t="shared" si="66"/>
        <v>288.66000000000003</v>
      </c>
      <c r="DK12" s="32">
        <f t="shared" si="67"/>
        <v>125.24</v>
      </c>
      <c r="DL12" s="32">
        <f t="shared" si="68"/>
        <v>73.42</v>
      </c>
      <c r="DM12" s="32">
        <f t="shared" si="69"/>
        <v>4.99</v>
      </c>
      <c r="DN12" s="32">
        <f t="shared" si="70"/>
        <v>20.5</v>
      </c>
      <c r="DO12" s="32">
        <f t="shared" si="71"/>
        <v>0</v>
      </c>
      <c r="DP12" s="32">
        <f t="shared" si="72"/>
        <v>0</v>
      </c>
      <c r="DQ12" s="32">
        <f t="shared" si="73"/>
        <v>0</v>
      </c>
      <c r="DR12" s="32">
        <f t="shared" si="74"/>
        <v>0</v>
      </c>
      <c r="DS12" s="32">
        <f t="shared" si="75"/>
        <v>0</v>
      </c>
      <c r="DT12" s="32">
        <f t="shared" si="76"/>
        <v>0</v>
      </c>
      <c r="DU12" s="31">
        <f t="shared" si="77"/>
        <v>1006.41</v>
      </c>
      <c r="DV12" s="31">
        <f t="shared" si="78"/>
        <v>1558.59</v>
      </c>
      <c r="DW12" s="31">
        <f t="shared" si="79"/>
        <v>670.94</v>
      </c>
      <c r="DX12" s="31">
        <f t="shared" si="80"/>
        <v>389.88</v>
      </c>
      <c r="DY12" s="31">
        <f t="shared" si="81"/>
        <v>26.3</v>
      </c>
      <c r="DZ12" s="31">
        <f t="shared" si="82"/>
        <v>106.98</v>
      </c>
      <c r="EA12" s="31">
        <f t="shared" si="83"/>
        <v>0</v>
      </c>
      <c r="EB12" s="31">
        <f t="shared" si="84"/>
        <v>0</v>
      </c>
      <c r="EC12" s="31">
        <f t="shared" si="85"/>
        <v>0</v>
      </c>
      <c r="ED12" s="31">
        <f t="shared" si="86"/>
        <v>0</v>
      </c>
      <c r="EE12" s="31">
        <f t="shared" si="87"/>
        <v>0</v>
      </c>
      <c r="EF12" s="31">
        <f t="shared" si="88"/>
        <v>0</v>
      </c>
      <c r="EG12" s="32">
        <f t="shared" si="89"/>
        <v>4887.07</v>
      </c>
      <c r="EH12" s="32">
        <f t="shared" si="90"/>
        <v>7620.42</v>
      </c>
      <c r="EI12" s="32">
        <f t="shared" si="91"/>
        <v>3300.96</v>
      </c>
      <c r="EJ12" s="32">
        <f t="shared" si="92"/>
        <v>1931.6200000000003</v>
      </c>
      <c r="EK12" s="32">
        <f t="shared" si="93"/>
        <v>131.18000000000004</v>
      </c>
      <c r="EL12" s="32">
        <f t="shared" si="94"/>
        <v>537.4899999999999</v>
      </c>
      <c r="EM12" s="32">
        <f t="shared" si="95"/>
        <v>0</v>
      </c>
      <c r="EN12" s="32">
        <f t="shared" si="96"/>
        <v>0</v>
      </c>
      <c r="EO12" s="32">
        <f t="shared" si="97"/>
        <v>0</v>
      </c>
      <c r="EP12" s="32">
        <f t="shared" si="98"/>
        <v>0</v>
      </c>
      <c r="EQ12" s="32">
        <f t="shared" si="99"/>
        <v>0</v>
      </c>
      <c r="ER12" s="32">
        <f t="shared" si="100"/>
        <v>0</v>
      </c>
    </row>
    <row r="13" spans="1:148" x14ac:dyDescent="0.25">
      <c r="A13" t="s">
        <v>440</v>
      </c>
      <c r="B13" s="1" t="s">
        <v>190</v>
      </c>
      <c r="C13" t="str">
        <f t="shared" ca="1" si="0"/>
        <v>0000045411</v>
      </c>
      <c r="D13" t="str">
        <f t="shared" ca="1" si="1"/>
        <v>FortisAlberta Reversing POD - Buck Lake (454S)</v>
      </c>
      <c r="E13" s="51">
        <v>0</v>
      </c>
      <c r="F13" s="51">
        <v>0</v>
      </c>
      <c r="G13" s="51">
        <v>0</v>
      </c>
      <c r="H13" s="51">
        <v>0</v>
      </c>
      <c r="I13" s="51">
        <v>0</v>
      </c>
      <c r="J13" s="51">
        <v>0</v>
      </c>
      <c r="K13" s="51">
        <v>17.165062500000001</v>
      </c>
      <c r="L13" s="51">
        <v>1.1561250000000001</v>
      </c>
      <c r="M13" s="51">
        <v>0</v>
      </c>
      <c r="N13" s="51">
        <v>8.5000000000000006E-3</v>
      </c>
      <c r="O13" s="51">
        <v>0</v>
      </c>
      <c r="P13" s="51">
        <v>0</v>
      </c>
      <c r="Q13" s="32">
        <v>0</v>
      </c>
      <c r="R13" s="32">
        <v>0</v>
      </c>
      <c r="S13" s="32">
        <v>0</v>
      </c>
      <c r="T13" s="32">
        <v>0</v>
      </c>
      <c r="U13" s="32">
        <v>0</v>
      </c>
      <c r="V13" s="32">
        <v>0</v>
      </c>
      <c r="W13" s="32">
        <v>393.61</v>
      </c>
      <c r="X13" s="32">
        <v>163.85</v>
      </c>
      <c r="Y13" s="32">
        <v>0</v>
      </c>
      <c r="Z13" s="32">
        <v>3.09</v>
      </c>
      <c r="AA13" s="32">
        <v>0</v>
      </c>
      <c r="AB13" s="32">
        <v>0</v>
      </c>
      <c r="AC13" s="2">
        <v>3.16</v>
      </c>
      <c r="AD13" s="2">
        <v>3.16</v>
      </c>
      <c r="AE13" s="2">
        <v>3.16</v>
      </c>
      <c r="AF13" s="2">
        <v>3.16</v>
      </c>
      <c r="AG13" s="2">
        <v>3.16</v>
      </c>
      <c r="AH13" s="2">
        <v>3.16</v>
      </c>
      <c r="AI13" s="2">
        <v>3.49</v>
      </c>
      <c r="AJ13" s="2">
        <v>3.49</v>
      </c>
      <c r="AK13" s="2">
        <v>3.49</v>
      </c>
      <c r="AL13" s="2">
        <v>3.49</v>
      </c>
      <c r="AM13" s="2">
        <v>3.49</v>
      </c>
      <c r="AN13" s="2">
        <v>3.49</v>
      </c>
      <c r="AO13" s="33">
        <v>0</v>
      </c>
      <c r="AP13" s="33">
        <v>0</v>
      </c>
      <c r="AQ13" s="33">
        <v>0</v>
      </c>
      <c r="AR13" s="33">
        <v>0</v>
      </c>
      <c r="AS13" s="33">
        <v>0</v>
      </c>
      <c r="AT13" s="33">
        <v>0</v>
      </c>
      <c r="AU13" s="33">
        <v>13.74</v>
      </c>
      <c r="AV13" s="33">
        <v>5.72</v>
      </c>
      <c r="AW13" s="33">
        <v>0</v>
      </c>
      <c r="AX13" s="33">
        <v>0.11</v>
      </c>
      <c r="AY13" s="33">
        <v>0</v>
      </c>
      <c r="AZ13" s="33">
        <v>0</v>
      </c>
      <c r="BA13" s="31">
        <f t="shared" si="41"/>
        <v>0</v>
      </c>
      <c r="BB13" s="31">
        <f t="shared" si="42"/>
        <v>0</v>
      </c>
      <c r="BC13" s="31">
        <f t="shared" si="43"/>
        <v>0</v>
      </c>
      <c r="BD13" s="31">
        <f t="shared" si="44"/>
        <v>0</v>
      </c>
      <c r="BE13" s="31">
        <f t="shared" si="45"/>
        <v>0</v>
      </c>
      <c r="BF13" s="31">
        <f t="shared" si="46"/>
        <v>0</v>
      </c>
      <c r="BG13" s="31">
        <f t="shared" si="47"/>
        <v>0.28000000000000003</v>
      </c>
      <c r="BH13" s="31">
        <f t="shared" si="48"/>
        <v>0.11</v>
      </c>
      <c r="BI13" s="31">
        <f t="shared" si="49"/>
        <v>0</v>
      </c>
      <c r="BJ13" s="31">
        <f t="shared" si="50"/>
        <v>-0.01</v>
      </c>
      <c r="BK13" s="31">
        <f t="shared" si="51"/>
        <v>0</v>
      </c>
      <c r="BL13" s="31">
        <f t="shared" si="52"/>
        <v>0</v>
      </c>
      <c r="BM13" s="6">
        <v>-1.2500000000000001E-2</v>
      </c>
      <c r="BN13" s="6">
        <v>-1.2500000000000001E-2</v>
      </c>
      <c r="BO13" s="6">
        <v>-1.2500000000000001E-2</v>
      </c>
      <c r="BP13" s="6">
        <v>-1.2500000000000001E-2</v>
      </c>
      <c r="BQ13" s="6">
        <v>-1.2500000000000001E-2</v>
      </c>
      <c r="BR13" s="6">
        <v>-1.2500000000000001E-2</v>
      </c>
      <c r="BS13" s="6">
        <v>-1.2500000000000001E-2</v>
      </c>
      <c r="BT13" s="6">
        <v>-1.2500000000000001E-2</v>
      </c>
      <c r="BU13" s="6">
        <v>-1.2500000000000001E-2</v>
      </c>
      <c r="BV13" s="6">
        <v>-1.2500000000000001E-2</v>
      </c>
      <c r="BW13" s="6">
        <v>-1.2500000000000001E-2</v>
      </c>
      <c r="BX13" s="6">
        <v>-1.2500000000000001E-2</v>
      </c>
      <c r="BY13" s="31">
        <v>0</v>
      </c>
      <c r="BZ13" s="31">
        <v>0</v>
      </c>
      <c r="CA13" s="31">
        <v>0</v>
      </c>
      <c r="CB13" s="31">
        <v>0</v>
      </c>
      <c r="CC13" s="31">
        <v>0</v>
      </c>
      <c r="CD13" s="31">
        <v>0</v>
      </c>
      <c r="CE13" s="31">
        <v>-4.92</v>
      </c>
      <c r="CF13" s="31">
        <v>-2.0499999999999998</v>
      </c>
      <c r="CG13" s="31">
        <v>0</v>
      </c>
      <c r="CH13" s="31">
        <v>-0.04</v>
      </c>
      <c r="CI13" s="31">
        <v>0</v>
      </c>
      <c r="CJ13" s="31">
        <v>0</v>
      </c>
      <c r="CK13" s="32">
        <f t="shared" si="53"/>
        <v>0</v>
      </c>
      <c r="CL13" s="32">
        <f t="shared" si="54"/>
        <v>0</v>
      </c>
      <c r="CM13" s="32">
        <f t="shared" si="55"/>
        <v>0</v>
      </c>
      <c r="CN13" s="32">
        <f t="shared" si="56"/>
        <v>0</v>
      </c>
      <c r="CO13" s="32">
        <f t="shared" si="57"/>
        <v>0</v>
      </c>
      <c r="CP13" s="32">
        <f t="shared" si="58"/>
        <v>0</v>
      </c>
      <c r="CQ13" s="32">
        <f t="shared" si="59"/>
        <v>0.59</v>
      </c>
      <c r="CR13" s="32">
        <f t="shared" si="60"/>
        <v>0.25</v>
      </c>
      <c r="CS13" s="32">
        <f t="shared" si="61"/>
        <v>0</v>
      </c>
      <c r="CT13" s="32">
        <f t="shared" si="62"/>
        <v>0</v>
      </c>
      <c r="CU13" s="32">
        <f t="shared" si="63"/>
        <v>0</v>
      </c>
      <c r="CV13" s="32">
        <f t="shared" si="64"/>
        <v>0</v>
      </c>
      <c r="CW13" s="31">
        <f t="shared" si="101"/>
        <v>0</v>
      </c>
      <c r="CX13" s="31">
        <f t="shared" si="102"/>
        <v>0</v>
      </c>
      <c r="CY13" s="31">
        <f t="shared" si="103"/>
        <v>0</v>
      </c>
      <c r="CZ13" s="31">
        <f t="shared" si="104"/>
        <v>0</v>
      </c>
      <c r="DA13" s="31">
        <f t="shared" si="105"/>
        <v>0</v>
      </c>
      <c r="DB13" s="31">
        <f t="shared" si="106"/>
        <v>0</v>
      </c>
      <c r="DC13" s="31">
        <f t="shared" si="107"/>
        <v>-18.350000000000001</v>
      </c>
      <c r="DD13" s="31">
        <f t="shared" si="108"/>
        <v>-7.63</v>
      </c>
      <c r="DE13" s="31">
        <f t="shared" si="109"/>
        <v>0</v>
      </c>
      <c r="DF13" s="31">
        <f t="shared" si="110"/>
        <v>-0.13999999999999999</v>
      </c>
      <c r="DG13" s="31">
        <f t="shared" si="111"/>
        <v>0</v>
      </c>
      <c r="DH13" s="31">
        <f t="shared" si="112"/>
        <v>0</v>
      </c>
      <c r="DI13" s="32">
        <f t="shared" si="65"/>
        <v>0</v>
      </c>
      <c r="DJ13" s="32">
        <f t="shared" si="66"/>
        <v>0</v>
      </c>
      <c r="DK13" s="32">
        <f t="shared" si="67"/>
        <v>0</v>
      </c>
      <c r="DL13" s="32">
        <f t="shared" si="68"/>
        <v>0</v>
      </c>
      <c r="DM13" s="32">
        <f t="shared" si="69"/>
        <v>0</v>
      </c>
      <c r="DN13" s="32">
        <f t="shared" si="70"/>
        <v>0</v>
      </c>
      <c r="DO13" s="32">
        <f t="shared" si="71"/>
        <v>-0.92</v>
      </c>
      <c r="DP13" s="32">
        <f t="shared" si="72"/>
        <v>-0.38</v>
      </c>
      <c r="DQ13" s="32">
        <f t="shared" si="73"/>
        <v>0</v>
      </c>
      <c r="DR13" s="32">
        <f t="shared" si="74"/>
        <v>-0.01</v>
      </c>
      <c r="DS13" s="32">
        <f t="shared" si="75"/>
        <v>0</v>
      </c>
      <c r="DT13" s="32">
        <f t="shared" si="76"/>
        <v>0</v>
      </c>
      <c r="DU13" s="31">
        <f t="shared" si="77"/>
        <v>0</v>
      </c>
      <c r="DV13" s="31">
        <f t="shared" si="78"/>
        <v>0</v>
      </c>
      <c r="DW13" s="31">
        <f t="shared" si="79"/>
        <v>0</v>
      </c>
      <c r="DX13" s="31">
        <f t="shared" si="80"/>
        <v>0</v>
      </c>
      <c r="DY13" s="31">
        <f t="shared" si="81"/>
        <v>0</v>
      </c>
      <c r="DZ13" s="31">
        <f t="shared" si="82"/>
        <v>0</v>
      </c>
      <c r="EA13" s="31">
        <f t="shared" si="83"/>
        <v>-4.75</v>
      </c>
      <c r="EB13" s="31">
        <f t="shared" si="84"/>
        <v>-1.96</v>
      </c>
      <c r="EC13" s="31">
        <f t="shared" si="85"/>
        <v>0</v>
      </c>
      <c r="ED13" s="31">
        <f t="shared" si="86"/>
        <v>-0.04</v>
      </c>
      <c r="EE13" s="31">
        <f t="shared" si="87"/>
        <v>0</v>
      </c>
      <c r="EF13" s="31">
        <f t="shared" si="88"/>
        <v>0</v>
      </c>
      <c r="EG13" s="32">
        <f t="shared" si="89"/>
        <v>0</v>
      </c>
      <c r="EH13" s="32">
        <f t="shared" si="90"/>
        <v>0</v>
      </c>
      <c r="EI13" s="32">
        <f t="shared" si="91"/>
        <v>0</v>
      </c>
      <c r="EJ13" s="32">
        <f t="shared" si="92"/>
        <v>0</v>
      </c>
      <c r="EK13" s="32">
        <f t="shared" si="93"/>
        <v>0</v>
      </c>
      <c r="EL13" s="32">
        <f t="shared" si="94"/>
        <v>0</v>
      </c>
      <c r="EM13" s="32">
        <f t="shared" si="95"/>
        <v>-24.020000000000003</v>
      </c>
      <c r="EN13" s="32">
        <f t="shared" si="96"/>
        <v>-9.9699999999999989</v>
      </c>
      <c r="EO13" s="32">
        <f t="shared" si="97"/>
        <v>0</v>
      </c>
      <c r="EP13" s="32">
        <f t="shared" si="98"/>
        <v>-0.19</v>
      </c>
      <c r="EQ13" s="32">
        <f t="shared" si="99"/>
        <v>0</v>
      </c>
      <c r="ER13" s="32">
        <f t="shared" si="100"/>
        <v>0</v>
      </c>
    </row>
    <row r="14" spans="1:148" x14ac:dyDescent="0.25">
      <c r="A14" t="s">
        <v>440</v>
      </c>
      <c r="B14" s="1" t="s">
        <v>193</v>
      </c>
      <c r="C14" t="str">
        <f t="shared" ca="1" si="0"/>
        <v>0000079301</v>
      </c>
      <c r="D14" t="str">
        <f t="shared" ca="1" si="1"/>
        <v>FortisAlberta DOS - Cochrane EV Partnership (793S)</v>
      </c>
      <c r="I14" s="51">
        <v>246.05453399999999</v>
      </c>
      <c r="K14" s="51">
        <v>1379.7565999999999</v>
      </c>
      <c r="Q14" s="32"/>
      <c r="R14" s="32"/>
      <c r="S14" s="32"/>
      <c r="T14" s="32"/>
      <c r="U14" s="32">
        <v>6055.57</v>
      </c>
      <c r="V14" s="32"/>
      <c r="W14" s="32">
        <v>67845.17</v>
      </c>
      <c r="X14" s="32"/>
      <c r="Y14" s="32"/>
      <c r="Z14" s="32"/>
      <c r="AA14" s="32"/>
      <c r="AB14" s="32"/>
      <c r="AC14" s="2">
        <v>3.67</v>
      </c>
      <c r="AD14" s="2">
        <v>3.67</v>
      </c>
      <c r="AE14" s="2">
        <v>3.67</v>
      </c>
      <c r="AF14" s="2">
        <v>3.67</v>
      </c>
      <c r="AG14" s="2">
        <v>3.67</v>
      </c>
      <c r="AH14" s="2">
        <v>3.67</v>
      </c>
      <c r="AI14" s="2">
        <v>3.97</v>
      </c>
      <c r="AJ14" s="2">
        <v>3.97</v>
      </c>
      <c r="AK14" s="2">
        <v>3.97</v>
      </c>
      <c r="AL14" s="2">
        <v>3.97</v>
      </c>
      <c r="AM14" s="2">
        <v>3.97</v>
      </c>
      <c r="AN14" s="2">
        <v>3.97</v>
      </c>
      <c r="AO14" s="33"/>
      <c r="AP14" s="33"/>
      <c r="AQ14" s="33"/>
      <c r="AR14" s="33"/>
      <c r="AS14" s="33">
        <v>222.24</v>
      </c>
      <c r="AT14" s="33"/>
      <c r="AU14" s="33">
        <v>2693.45</v>
      </c>
      <c r="AV14" s="33"/>
      <c r="AW14" s="33"/>
      <c r="AX14" s="33"/>
      <c r="AY14" s="33"/>
      <c r="AZ14" s="33"/>
      <c r="BA14" s="31">
        <f t="shared" si="41"/>
        <v>0</v>
      </c>
      <c r="BB14" s="31">
        <f t="shared" si="42"/>
        <v>0</v>
      </c>
      <c r="BC14" s="31">
        <f t="shared" si="43"/>
        <v>0</v>
      </c>
      <c r="BD14" s="31">
        <f t="shared" si="44"/>
        <v>0</v>
      </c>
      <c r="BE14" s="31">
        <f t="shared" si="45"/>
        <v>35.119999999999997</v>
      </c>
      <c r="BF14" s="31">
        <f t="shared" si="46"/>
        <v>0</v>
      </c>
      <c r="BG14" s="31">
        <f t="shared" si="47"/>
        <v>47.49</v>
      </c>
      <c r="BH14" s="31">
        <f t="shared" si="48"/>
        <v>0</v>
      </c>
      <c r="BI14" s="31">
        <f t="shared" si="49"/>
        <v>0</v>
      </c>
      <c r="BJ14" s="31">
        <f t="shared" si="50"/>
        <v>0</v>
      </c>
      <c r="BK14" s="31">
        <f t="shared" si="51"/>
        <v>0</v>
      </c>
      <c r="BL14" s="31">
        <f t="shared" si="52"/>
        <v>0</v>
      </c>
      <c r="BM14" s="6">
        <v>0.12</v>
      </c>
      <c r="BN14" s="6">
        <v>0.12</v>
      </c>
      <c r="BO14" s="6">
        <v>0.12</v>
      </c>
      <c r="BP14" s="6">
        <v>0.12</v>
      </c>
      <c r="BQ14" s="6">
        <v>0.12</v>
      </c>
      <c r="BR14" s="6">
        <v>0.12</v>
      </c>
      <c r="BS14" s="6">
        <v>0.12</v>
      </c>
      <c r="BT14" s="6">
        <v>0.12</v>
      </c>
      <c r="BU14" s="6">
        <v>0.12</v>
      </c>
      <c r="BV14" s="6">
        <v>0.12</v>
      </c>
      <c r="BW14" s="6">
        <v>0.12</v>
      </c>
      <c r="BX14" s="6">
        <v>0.12</v>
      </c>
      <c r="BY14" s="31">
        <v>0</v>
      </c>
      <c r="BZ14" s="31">
        <v>0</v>
      </c>
      <c r="CA14" s="31">
        <v>0</v>
      </c>
      <c r="CB14" s="31">
        <v>0</v>
      </c>
      <c r="CC14" s="31">
        <v>222.24</v>
      </c>
      <c r="CD14" s="31">
        <v>0</v>
      </c>
      <c r="CE14" s="31">
        <v>7869.6100000000006</v>
      </c>
      <c r="CF14" s="31">
        <v>0</v>
      </c>
      <c r="CG14" s="31">
        <v>0</v>
      </c>
      <c r="CH14" s="31">
        <v>0</v>
      </c>
      <c r="CI14" s="31">
        <v>0</v>
      </c>
      <c r="CJ14" s="31">
        <v>0</v>
      </c>
      <c r="CK14" s="32">
        <f t="shared" si="53"/>
        <v>0</v>
      </c>
      <c r="CL14" s="32">
        <f t="shared" si="54"/>
        <v>0</v>
      </c>
      <c r="CM14" s="32">
        <f t="shared" si="55"/>
        <v>0</v>
      </c>
      <c r="CN14" s="32">
        <f t="shared" si="56"/>
        <v>0</v>
      </c>
      <c r="CO14" s="32">
        <f t="shared" si="57"/>
        <v>9.08</v>
      </c>
      <c r="CP14" s="32">
        <f t="shared" si="58"/>
        <v>0</v>
      </c>
      <c r="CQ14" s="32">
        <f t="shared" si="59"/>
        <v>101.77</v>
      </c>
      <c r="CR14" s="32">
        <f t="shared" si="60"/>
        <v>0</v>
      </c>
      <c r="CS14" s="32">
        <f t="shared" si="61"/>
        <v>0</v>
      </c>
      <c r="CT14" s="32">
        <f t="shared" si="62"/>
        <v>0</v>
      </c>
      <c r="CU14" s="32">
        <f t="shared" si="63"/>
        <v>0</v>
      </c>
      <c r="CV14" s="32">
        <f t="shared" si="64"/>
        <v>0</v>
      </c>
      <c r="CW14" s="31">
        <f t="shared" si="101"/>
        <v>0</v>
      </c>
      <c r="CX14" s="31">
        <f t="shared" si="102"/>
        <v>0</v>
      </c>
      <c r="CY14" s="31">
        <f t="shared" si="103"/>
        <v>0</v>
      </c>
      <c r="CZ14" s="31">
        <f t="shared" si="104"/>
        <v>0</v>
      </c>
      <c r="DA14" s="31">
        <f t="shared" si="105"/>
        <v>-26.039999999999985</v>
      </c>
      <c r="DB14" s="31">
        <f t="shared" si="106"/>
        <v>0</v>
      </c>
      <c r="DC14" s="31">
        <f t="shared" si="107"/>
        <v>5230.4400000000014</v>
      </c>
      <c r="DD14" s="31">
        <f t="shared" si="108"/>
        <v>0</v>
      </c>
      <c r="DE14" s="31">
        <f t="shared" si="109"/>
        <v>0</v>
      </c>
      <c r="DF14" s="31">
        <f t="shared" si="110"/>
        <v>0</v>
      </c>
      <c r="DG14" s="31">
        <f t="shared" si="111"/>
        <v>0</v>
      </c>
      <c r="DH14" s="31">
        <f t="shared" si="112"/>
        <v>0</v>
      </c>
      <c r="DI14" s="32">
        <f t="shared" si="65"/>
        <v>0</v>
      </c>
      <c r="DJ14" s="32">
        <f t="shared" si="66"/>
        <v>0</v>
      </c>
      <c r="DK14" s="32">
        <f t="shared" si="67"/>
        <v>0</v>
      </c>
      <c r="DL14" s="32">
        <f t="shared" si="68"/>
        <v>0</v>
      </c>
      <c r="DM14" s="32">
        <f t="shared" si="69"/>
        <v>-1.3</v>
      </c>
      <c r="DN14" s="32">
        <f t="shared" si="70"/>
        <v>0</v>
      </c>
      <c r="DO14" s="32">
        <f t="shared" si="71"/>
        <v>261.52</v>
      </c>
      <c r="DP14" s="32">
        <f t="shared" si="72"/>
        <v>0</v>
      </c>
      <c r="DQ14" s="32">
        <f t="shared" si="73"/>
        <v>0</v>
      </c>
      <c r="DR14" s="32">
        <f t="shared" si="74"/>
        <v>0</v>
      </c>
      <c r="DS14" s="32">
        <f t="shared" si="75"/>
        <v>0</v>
      </c>
      <c r="DT14" s="32">
        <f t="shared" si="76"/>
        <v>0</v>
      </c>
      <c r="DU14" s="31">
        <f t="shared" si="77"/>
        <v>0</v>
      </c>
      <c r="DV14" s="31">
        <f t="shared" si="78"/>
        <v>0</v>
      </c>
      <c r="DW14" s="31">
        <f t="shared" si="79"/>
        <v>0</v>
      </c>
      <c r="DX14" s="31">
        <f t="shared" si="80"/>
        <v>0</v>
      </c>
      <c r="DY14" s="31">
        <f t="shared" si="81"/>
        <v>-6.86</v>
      </c>
      <c r="DZ14" s="31">
        <f t="shared" si="82"/>
        <v>0</v>
      </c>
      <c r="EA14" s="31">
        <f t="shared" si="83"/>
        <v>1352.96</v>
      </c>
      <c r="EB14" s="31">
        <f t="shared" si="84"/>
        <v>0</v>
      </c>
      <c r="EC14" s="31">
        <f t="shared" si="85"/>
        <v>0</v>
      </c>
      <c r="ED14" s="31">
        <f t="shared" si="86"/>
        <v>0</v>
      </c>
      <c r="EE14" s="31">
        <f t="shared" si="87"/>
        <v>0</v>
      </c>
      <c r="EF14" s="31">
        <f t="shared" si="88"/>
        <v>0</v>
      </c>
      <c r="EG14" s="32">
        <f t="shared" si="89"/>
        <v>0</v>
      </c>
      <c r="EH14" s="32">
        <f t="shared" si="90"/>
        <v>0</v>
      </c>
      <c r="EI14" s="32">
        <f t="shared" si="91"/>
        <v>0</v>
      </c>
      <c r="EJ14" s="32">
        <f t="shared" si="92"/>
        <v>0</v>
      </c>
      <c r="EK14" s="32">
        <f t="shared" si="93"/>
        <v>-34.199999999999989</v>
      </c>
      <c r="EL14" s="32">
        <f t="shared" si="94"/>
        <v>0</v>
      </c>
      <c r="EM14" s="32">
        <f t="shared" si="95"/>
        <v>6844.920000000001</v>
      </c>
      <c r="EN14" s="32">
        <f t="shared" si="96"/>
        <v>0</v>
      </c>
      <c r="EO14" s="32">
        <f t="shared" si="97"/>
        <v>0</v>
      </c>
      <c r="EP14" s="32">
        <f t="shared" si="98"/>
        <v>0</v>
      </c>
      <c r="EQ14" s="32">
        <f t="shared" si="99"/>
        <v>0</v>
      </c>
      <c r="ER14" s="32">
        <f t="shared" si="100"/>
        <v>0</v>
      </c>
    </row>
    <row r="15" spans="1:148" x14ac:dyDescent="0.25">
      <c r="A15" t="s">
        <v>477</v>
      </c>
      <c r="B15" s="1" t="s">
        <v>539</v>
      </c>
      <c r="C15" t="str">
        <f t="shared" ca="1" si="0"/>
        <v>341S025</v>
      </c>
      <c r="D15" t="str">
        <f t="shared" ca="1" si="1"/>
        <v>Syncrude Industrial System DOS</v>
      </c>
      <c r="E15" s="51">
        <v>0</v>
      </c>
      <c r="F15" s="51">
        <v>0</v>
      </c>
      <c r="G15" s="51">
        <v>8233.2134000000005</v>
      </c>
      <c r="H15" s="51">
        <v>607.82100000000003</v>
      </c>
      <c r="I15" s="51">
        <v>1845.0719999999999</v>
      </c>
      <c r="J15" s="51">
        <v>571.20300000000009</v>
      </c>
      <c r="K15" s="51">
        <v>3055.47</v>
      </c>
      <c r="L15" s="51">
        <v>1606.4390000000001</v>
      </c>
      <c r="M15" s="51">
        <v>4686.8160000000007</v>
      </c>
      <c r="N15" s="51">
        <v>37.74</v>
      </c>
      <c r="O15" s="51">
        <v>0</v>
      </c>
      <c r="P15" s="51">
        <v>0</v>
      </c>
      <c r="Q15" s="32">
        <v>0</v>
      </c>
      <c r="R15" s="32">
        <v>0</v>
      </c>
      <c r="S15" s="32">
        <v>484432.95999999996</v>
      </c>
      <c r="T15" s="32">
        <v>13116.15</v>
      </c>
      <c r="U15" s="32">
        <v>60842.45</v>
      </c>
      <c r="V15" s="32">
        <v>39375.629999999997</v>
      </c>
      <c r="W15" s="32">
        <v>175438.11</v>
      </c>
      <c r="X15" s="32">
        <v>243309.2</v>
      </c>
      <c r="Y15" s="32">
        <v>534579.64999999991</v>
      </c>
      <c r="Z15" s="32">
        <v>1798.59</v>
      </c>
      <c r="AA15" s="32">
        <v>0</v>
      </c>
      <c r="AB15" s="32">
        <v>0</v>
      </c>
      <c r="AC15" s="2">
        <v>-4.4000000000000004</v>
      </c>
      <c r="AD15" s="2">
        <v>-4.4000000000000004</v>
      </c>
      <c r="AE15" s="2">
        <v>-4.4000000000000004</v>
      </c>
      <c r="AF15" s="2">
        <v>-4.4000000000000004</v>
      </c>
      <c r="AG15" s="2">
        <v>-4.4000000000000004</v>
      </c>
      <c r="AH15" s="2">
        <v>-4.4000000000000004</v>
      </c>
      <c r="AI15" s="2">
        <v>-3.52</v>
      </c>
      <c r="AJ15" s="2">
        <v>-3.52</v>
      </c>
      <c r="AK15" s="2">
        <v>-3.52</v>
      </c>
      <c r="AL15" s="2">
        <v>-3.52</v>
      </c>
      <c r="AM15" s="2">
        <v>-3.52</v>
      </c>
      <c r="AN15" s="2">
        <v>-3.52</v>
      </c>
      <c r="AO15" s="33">
        <v>0</v>
      </c>
      <c r="AP15" s="33">
        <v>0</v>
      </c>
      <c r="AQ15" s="33">
        <v>-21315.050000000003</v>
      </c>
      <c r="AR15" s="33">
        <v>-577.1</v>
      </c>
      <c r="AS15" s="33">
        <v>-2677.08</v>
      </c>
      <c r="AT15" s="33">
        <v>-1732.52</v>
      </c>
      <c r="AU15" s="33">
        <v>-6175.43</v>
      </c>
      <c r="AV15" s="33">
        <v>-8564.49</v>
      </c>
      <c r="AW15" s="33">
        <v>-18817.2</v>
      </c>
      <c r="AX15" s="33">
        <v>-63.31</v>
      </c>
      <c r="AY15" s="33">
        <v>0</v>
      </c>
      <c r="AZ15" s="33">
        <v>0</v>
      </c>
      <c r="BA15" s="31">
        <f t="shared" ref="BA15" si="113">ROUND(Q15*BA$3,2)</f>
        <v>0</v>
      </c>
      <c r="BB15" s="31">
        <f t="shared" ref="BB15" si="114">ROUND(R15*BB$3,2)</f>
        <v>0</v>
      </c>
      <c r="BC15" s="31">
        <f t="shared" ref="BC15" si="115">ROUND(S15*BC$3,2)</f>
        <v>-193.77</v>
      </c>
      <c r="BD15" s="31">
        <f t="shared" ref="BD15" si="116">ROUND(T15*BD$3,2)</f>
        <v>76.069999999999993</v>
      </c>
      <c r="BE15" s="31">
        <f t="shared" ref="BE15" si="117">ROUND(U15*BE$3,2)</f>
        <v>352.89</v>
      </c>
      <c r="BF15" s="31">
        <f t="shared" ref="BF15" si="118">ROUND(V15*BF$3,2)</f>
        <v>228.38</v>
      </c>
      <c r="BG15" s="31">
        <f t="shared" ref="BG15" si="119">ROUND(W15*BG$3,2)</f>
        <v>122.81</v>
      </c>
      <c r="BH15" s="31">
        <f t="shared" ref="BH15" si="120">ROUND(X15*BH$3,2)</f>
        <v>170.32</v>
      </c>
      <c r="BI15" s="31">
        <f t="shared" ref="BI15" si="121">ROUND(Y15*BI$3,2)</f>
        <v>374.21</v>
      </c>
      <c r="BJ15" s="31">
        <f t="shared" ref="BJ15" si="122">ROUND(Z15*BJ$3,2)</f>
        <v>-5.4</v>
      </c>
      <c r="BK15" s="31">
        <f t="shared" ref="BK15" si="123">ROUND(AA15*BK$3,2)</f>
        <v>0</v>
      </c>
      <c r="BL15" s="31">
        <f t="shared" ref="BL15" si="124">ROUND(AB15*BL$3,2)</f>
        <v>0</v>
      </c>
      <c r="BM15" s="6">
        <v>8.6900000000000005E-2</v>
      </c>
      <c r="BN15" s="6">
        <v>8.6900000000000005E-2</v>
      </c>
      <c r="BO15" s="6">
        <v>8.6900000000000005E-2</v>
      </c>
      <c r="BP15" s="6">
        <v>8.6900000000000005E-2</v>
      </c>
      <c r="BQ15" s="6">
        <v>8.6900000000000005E-2</v>
      </c>
      <c r="BR15" s="6">
        <v>8.6900000000000005E-2</v>
      </c>
      <c r="BS15" s="6">
        <v>8.6900000000000005E-2</v>
      </c>
      <c r="BT15" s="6">
        <v>8.6900000000000005E-2</v>
      </c>
      <c r="BU15" s="6">
        <v>8.6900000000000005E-2</v>
      </c>
      <c r="BV15" s="6">
        <v>8.6900000000000005E-2</v>
      </c>
      <c r="BW15" s="6">
        <v>8.6900000000000005E-2</v>
      </c>
      <c r="BX15" s="6">
        <v>8.6900000000000005E-2</v>
      </c>
      <c r="BY15" s="31">
        <v>0</v>
      </c>
      <c r="BZ15" s="31">
        <v>0</v>
      </c>
      <c r="CA15" s="31">
        <v>-21315.050000000003</v>
      </c>
      <c r="CB15" s="31">
        <v>-577.1</v>
      </c>
      <c r="CC15" s="31">
        <v>-2677.08</v>
      </c>
      <c r="CD15" s="31">
        <v>-1732.52</v>
      </c>
      <c r="CE15" s="31">
        <v>-6175.43</v>
      </c>
      <c r="CF15" s="31">
        <v>-8564.49</v>
      </c>
      <c r="CG15" s="31">
        <v>-16174.420000000002</v>
      </c>
      <c r="CH15" s="31">
        <v>-63.31</v>
      </c>
      <c r="CI15" s="31">
        <v>0</v>
      </c>
      <c r="CJ15" s="31">
        <v>0</v>
      </c>
      <c r="CK15" s="32">
        <f t="shared" ref="CK15" si="125">ROUND(Q15*$CV$3,2)</f>
        <v>0</v>
      </c>
      <c r="CL15" s="32">
        <f t="shared" ref="CL15" si="126">ROUND(R15*$CV$3,2)</f>
        <v>0</v>
      </c>
      <c r="CM15" s="32">
        <f t="shared" ref="CM15" si="127">ROUND(S15*$CV$3,2)</f>
        <v>726.65</v>
      </c>
      <c r="CN15" s="32">
        <f t="shared" ref="CN15" si="128">ROUND(T15*$CV$3,2)</f>
        <v>19.670000000000002</v>
      </c>
      <c r="CO15" s="32">
        <f t="shared" ref="CO15" si="129">ROUND(U15*$CV$3,2)</f>
        <v>91.26</v>
      </c>
      <c r="CP15" s="32">
        <f t="shared" ref="CP15" si="130">ROUND(V15*$CV$3,2)</f>
        <v>59.06</v>
      </c>
      <c r="CQ15" s="32">
        <f t="shared" ref="CQ15" si="131">ROUND(W15*$CV$3,2)</f>
        <v>263.16000000000003</v>
      </c>
      <c r="CR15" s="32">
        <f t="shared" ref="CR15" si="132">ROUND(X15*$CV$3,2)</f>
        <v>364.96</v>
      </c>
      <c r="CS15" s="32">
        <f t="shared" ref="CS15" si="133">ROUND(Y15*$CV$3,2)</f>
        <v>801.87</v>
      </c>
      <c r="CT15" s="32">
        <f t="shared" ref="CT15" si="134">ROUND(Z15*$CV$3,2)</f>
        <v>2.7</v>
      </c>
      <c r="CU15" s="32">
        <f t="shared" ref="CU15" si="135">ROUND(AA15*$CV$3,2)</f>
        <v>0</v>
      </c>
      <c r="CV15" s="32">
        <f t="shared" ref="CV15" si="136">ROUND(AB15*$CV$3,2)</f>
        <v>0</v>
      </c>
      <c r="CW15" s="31">
        <f t="shared" ref="CW15" si="137">BY15+CK15-AO15-BA15</f>
        <v>0</v>
      </c>
      <c r="CX15" s="31">
        <f t="shared" ref="CX15" si="138">BZ15+CL15-AP15-BB15</f>
        <v>0</v>
      </c>
      <c r="CY15" s="31">
        <f t="shared" ref="CY15" si="139">CA15+CM15-AQ15-BC15</f>
        <v>920.42000000000144</v>
      </c>
      <c r="CZ15" s="31">
        <f t="shared" ref="CZ15" si="140">CB15+CN15-AR15-BD15</f>
        <v>-56.400000000000034</v>
      </c>
      <c r="DA15" s="31">
        <f t="shared" ref="DA15" si="141">CC15+CO15-AS15-BE15</f>
        <v>-261.62999999999977</v>
      </c>
      <c r="DB15" s="31">
        <f t="shared" ref="DB15" si="142">CD15+CP15-AT15-BF15</f>
        <v>-169.32000000000005</v>
      </c>
      <c r="DC15" s="31">
        <f t="shared" ref="DC15" si="143">CE15+CQ15-AU15-BG15</f>
        <v>140.34999999999985</v>
      </c>
      <c r="DD15" s="31">
        <f t="shared" ref="DD15" si="144">CF15+CR15-AV15-BH15</f>
        <v>194.63999999999913</v>
      </c>
      <c r="DE15" s="31">
        <f t="shared" ref="DE15" si="145">CG15+CS15-AW15-BI15</f>
        <v>3070.4399999999996</v>
      </c>
      <c r="DF15" s="31">
        <f t="shared" ref="DF15" si="146">CH15+CT15-AX15-BJ15</f>
        <v>8.1000000000000032</v>
      </c>
      <c r="DG15" s="31">
        <f t="shared" ref="DG15" si="147">CI15+CU15-AY15-BK15</f>
        <v>0</v>
      </c>
      <c r="DH15" s="31">
        <f t="shared" ref="DH15" si="148">CJ15+CV15-AZ15-BL15</f>
        <v>0</v>
      </c>
      <c r="DI15" s="32">
        <f t="shared" si="65"/>
        <v>0</v>
      </c>
      <c r="DJ15" s="32">
        <f t="shared" si="66"/>
        <v>0</v>
      </c>
      <c r="DK15" s="32">
        <f t="shared" si="67"/>
        <v>46.02</v>
      </c>
      <c r="DL15" s="32">
        <f t="shared" si="68"/>
        <v>-2.82</v>
      </c>
      <c r="DM15" s="32">
        <f t="shared" si="69"/>
        <v>-13.08</v>
      </c>
      <c r="DN15" s="32">
        <f t="shared" si="70"/>
        <v>-8.4700000000000006</v>
      </c>
      <c r="DO15" s="32">
        <f t="shared" si="71"/>
        <v>7.02</v>
      </c>
      <c r="DP15" s="32">
        <f t="shared" si="72"/>
        <v>9.73</v>
      </c>
      <c r="DQ15" s="32">
        <f t="shared" si="73"/>
        <v>153.52000000000001</v>
      </c>
      <c r="DR15" s="32">
        <f t="shared" si="74"/>
        <v>0.41</v>
      </c>
      <c r="DS15" s="32">
        <f t="shared" si="75"/>
        <v>0</v>
      </c>
      <c r="DT15" s="32">
        <f t="shared" si="76"/>
        <v>0</v>
      </c>
      <c r="DU15" s="31">
        <f t="shared" si="77"/>
        <v>0</v>
      </c>
      <c r="DV15" s="31">
        <f t="shared" si="78"/>
        <v>0</v>
      </c>
      <c r="DW15" s="31">
        <f t="shared" si="79"/>
        <v>246.55</v>
      </c>
      <c r="DX15" s="31">
        <f t="shared" si="80"/>
        <v>-14.98</v>
      </c>
      <c r="DY15" s="31">
        <f t="shared" si="81"/>
        <v>-68.88</v>
      </c>
      <c r="DZ15" s="31">
        <f t="shared" si="82"/>
        <v>-44.18</v>
      </c>
      <c r="EA15" s="31">
        <f t="shared" si="83"/>
        <v>36.299999999999997</v>
      </c>
      <c r="EB15" s="31">
        <f t="shared" si="84"/>
        <v>49.89</v>
      </c>
      <c r="EC15" s="31">
        <f t="shared" si="85"/>
        <v>779.89</v>
      </c>
      <c r="ED15" s="31">
        <f t="shared" si="86"/>
        <v>2.04</v>
      </c>
      <c r="EE15" s="31">
        <f t="shared" si="87"/>
        <v>0</v>
      </c>
      <c r="EF15" s="31">
        <f t="shared" si="88"/>
        <v>0</v>
      </c>
      <c r="EG15" s="32">
        <f t="shared" si="89"/>
        <v>0</v>
      </c>
      <c r="EH15" s="32">
        <f t="shared" si="90"/>
        <v>0</v>
      </c>
      <c r="EI15" s="32">
        <f t="shared" si="91"/>
        <v>1212.9900000000014</v>
      </c>
      <c r="EJ15" s="32">
        <f t="shared" si="92"/>
        <v>-74.200000000000031</v>
      </c>
      <c r="EK15" s="32">
        <f t="shared" si="93"/>
        <v>-343.58999999999975</v>
      </c>
      <c r="EL15" s="32">
        <f t="shared" si="94"/>
        <v>-221.97000000000006</v>
      </c>
      <c r="EM15" s="32">
        <f t="shared" si="95"/>
        <v>183.66999999999985</v>
      </c>
      <c r="EN15" s="32">
        <f t="shared" si="96"/>
        <v>254.25999999999914</v>
      </c>
      <c r="EO15" s="32">
        <f t="shared" si="97"/>
        <v>4003.8499999999995</v>
      </c>
      <c r="EP15" s="32">
        <f t="shared" si="98"/>
        <v>10.550000000000004</v>
      </c>
      <c r="EQ15" s="32">
        <f t="shared" si="99"/>
        <v>0</v>
      </c>
      <c r="ER15" s="32">
        <f t="shared" si="100"/>
        <v>0</v>
      </c>
    </row>
    <row r="16" spans="1:148" x14ac:dyDescent="0.25">
      <c r="A16" t="s">
        <v>441</v>
      </c>
      <c r="B16" s="1" t="s">
        <v>17</v>
      </c>
      <c r="C16" t="str">
        <f t="shared" ca="1" si="0"/>
        <v>AFG1TX</v>
      </c>
      <c r="D16" t="str">
        <f t="shared" ca="1" si="1"/>
        <v>APF Athabasca</v>
      </c>
      <c r="J16" s="51">
        <v>3816.7157000000002</v>
      </c>
      <c r="K16" s="51">
        <v>7328.4116999999997</v>
      </c>
      <c r="L16" s="51">
        <v>8838.6823999999997</v>
      </c>
      <c r="M16" s="51">
        <v>7272.7421999999997</v>
      </c>
      <c r="N16" s="51">
        <v>8666.0354000000007</v>
      </c>
      <c r="O16" s="51">
        <v>8441.8644999999997</v>
      </c>
      <c r="P16" s="51">
        <v>7078.8197</v>
      </c>
      <c r="Q16" s="32"/>
      <c r="R16" s="32"/>
      <c r="S16" s="32"/>
      <c r="T16" s="32"/>
      <c r="U16" s="32"/>
      <c r="V16" s="32">
        <v>574609.66</v>
      </c>
      <c r="W16" s="32">
        <v>882880.28</v>
      </c>
      <c r="X16" s="32">
        <v>1969500.38</v>
      </c>
      <c r="Y16" s="32">
        <v>1425251.17</v>
      </c>
      <c r="Z16" s="32">
        <v>1078821.28</v>
      </c>
      <c r="AA16" s="32">
        <v>1697591.78</v>
      </c>
      <c r="AB16" s="32">
        <v>500797.55</v>
      </c>
      <c r="AH16" s="2">
        <v>-3.48</v>
      </c>
      <c r="AI16" s="2">
        <v>-2.96</v>
      </c>
      <c r="AJ16" s="2">
        <v>-2.96</v>
      </c>
      <c r="AK16" s="2">
        <v>-2.96</v>
      </c>
      <c r="AL16" s="2">
        <v>-2.96</v>
      </c>
      <c r="AM16" s="2">
        <v>-2.96</v>
      </c>
      <c r="AN16" s="2">
        <v>-2.96</v>
      </c>
      <c r="AO16" s="33"/>
      <c r="AP16" s="33"/>
      <c r="AQ16" s="33"/>
      <c r="AR16" s="33"/>
      <c r="AS16" s="33"/>
      <c r="AT16" s="33">
        <v>-19996.419999999998</v>
      </c>
      <c r="AU16" s="33">
        <v>-26133.26</v>
      </c>
      <c r="AV16" s="33">
        <v>-58297.21</v>
      </c>
      <c r="AW16" s="33">
        <v>-42187.43</v>
      </c>
      <c r="AX16" s="33">
        <v>-31933.11</v>
      </c>
      <c r="AY16" s="33">
        <v>-50248.72</v>
      </c>
      <c r="AZ16" s="33">
        <v>-14823.61</v>
      </c>
      <c r="BA16" s="31">
        <f t="shared" si="41"/>
        <v>0</v>
      </c>
      <c r="BB16" s="31">
        <f t="shared" si="42"/>
        <v>0</v>
      </c>
      <c r="BC16" s="31">
        <f t="shared" si="43"/>
        <v>0</v>
      </c>
      <c r="BD16" s="31">
        <f t="shared" si="44"/>
        <v>0</v>
      </c>
      <c r="BE16" s="31">
        <f t="shared" si="45"/>
        <v>0</v>
      </c>
      <c r="BF16" s="31">
        <f t="shared" si="46"/>
        <v>3332.74</v>
      </c>
      <c r="BG16" s="31">
        <f t="shared" si="47"/>
        <v>618.02</v>
      </c>
      <c r="BH16" s="31">
        <f t="shared" si="48"/>
        <v>1378.65</v>
      </c>
      <c r="BI16" s="31">
        <f t="shared" si="49"/>
        <v>997.68</v>
      </c>
      <c r="BJ16" s="31">
        <f t="shared" si="50"/>
        <v>-3236.46</v>
      </c>
      <c r="BK16" s="31">
        <f t="shared" si="51"/>
        <v>-5092.78</v>
      </c>
      <c r="BL16" s="31">
        <f t="shared" si="52"/>
        <v>-1502.39</v>
      </c>
      <c r="BM16" s="6">
        <v>-2.1600000000000001E-2</v>
      </c>
      <c r="BN16" s="6">
        <v>-2.1600000000000001E-2</v>
      </c>
      <c r="BO16" s="6">
        <v>-2.1600000000000001E-2</v>
      </c>
      <c r="BP16" s="6">
        <v>-2.1600000000000001E-2</v>
      </c>
      <c r="BQ16" s="6">
        <v>-2.1600000000000001E-2</v>
      </c>
      <c r="BR16" s="6">
        <v>-2.1600000000000001E-2</v>
      </c>
      <c r="BS16" s="6">
        <v>-2.1600000000000001E-2</v>
      </c>
      <c r="BT16" s="6">
        <v>-2.1600000000000001E-2</v>
      </c>
      <c r="BU16" s="6">
        <v>-2.1600000000000001E-2</v>
      </c>
      <c r="BV16" s="6">
        <v>-2.1600000000000001E-2</v>
      </c>
      <c r="BW16" s="6">
        <v>-2.1600000000000001E-2</v>
      </c>
      <c r="BX16" s="6">
        <v>-2.1600000000000001E-2</v>
      </c>
      <c r="BY16" s="31">
        <v>0</v>
      </c>
      <c r="BZ16" s="31">
        <v>0</v>
      </c>
      <c r="CA16" s="31">
        <v>0</v>
      </c>
      <c r="CB16" s="31">
        <v>0</v>
      </c>
      <c r="CC16" s="31">
        <v>0</v>
      </c>
      <c r="CD16" s="31">
        <v>-12411.57</v>
      </c>
      <c r="CE16" s="31">
        <v>-19070.21</v>
      </c>
      <c r="CF16" s="31">
        <v>-42541.21</v>
      </c>
      <c r="CG16" s="31">
        <v>-30785.43</v>
      </c>
      <c r="CH16" s="31">
        <v>-23302.54</v>
      </c>
      <c r="CI16" s="31">
        <v>-36667.980000000003</v>
      </c>
      <c r="CJ16" s="31">
        <v>-10817.23</v>
      </c>
      <c r="CK16" s="32">
        <f t="shared" si="53"/>
        <v>0</v>
      </c>
      <c r="CL16" s="32">
        <f t="shared" si="54"/>
        <v>0</v>
      </c>
      <c r="CM16" s="32">
        <f t="shared" si="55"/>
        <v>0</v>
      </c>
      <c r="CN16" s="32">
        <f t="shared" si="56"/>
        <v>0</v>
      </c>
      <c r="CO16" s="32">
        <f t="shared" si="57"/>
        <v>0</v>
      </c>
      <c r="CP16" s="32">
        <f t="shared" si="58"/>
        <v>861.91</v>
      </c>
      <c r="CQ16" s="32">
        <f t="shared" si="59"/>
        <v>1324.32</v>
      </c>
      <c r="CR16" s="32">
        <f t="shared" si="60"/>
        <v>2954.25</v>
      </c>
      <c r="CS16" s="32">
        <f t="shared" si="61"/>
        <v>2137.88</v>
      </c>
      <c r="CT16" s="32">
        <f t="shared" si="62"/>
        <v>1618.23</v>
      </c>
      <c r="CU16" s="32">
        <f t="shared" si="63"/>
        <v>2546.39</v>
      </c>
      <c r="CV16" s="32">
        <f t="shared" si="64"/>
        <v>751.2</v>
      </c>
      <c r="CW16" s="31">
        <f t="shared" ref="CW16:CW20" si="149">BY16+CK16-AO16-BA16</f>
        <v>0</v>
      </c>
      <c r="CX16" s="31">
        <f t="shared" ref="CX16:CX20" si="150">BZ16+CL16-AP16-BB16</f>
        <v>0</v>
      </c>
      <c r="CY16" s="31">
        <f t="shared" ref="CY16:CY20" si="151">CA16+CM16-AQ16-BC16</f>
        <v>0</v>
      </c>
      <c r="CZ16" s="31">
        <f t="shared" ref="CZ16:CZ20" si="152">CB16+CN16-AR16-BD16</f>
        <v>0</v>
      </c>
      <c r="DA16" s="31">
        <f t="shared" ref="DA16:DA20" si="153">CC16+CO16-AS16-BE16</f>
        <v>0</v>
      </c>
      <c r="DB16" s="31">
        <f t="shared" ref="DB16:DB20" si="154">CD16+CP16-AT16-BF16</f>
        <v>5114.0199999999986</v>
      </c>
      <c r="DC16" s="31">
        <f t="shared" ref="DC16:DC20" si="155">CE16+CQ16-AU16-BG16</f>
        <v>7769.3499999999985</v>
      </c>
      <c r="DD16" s="31">
        <f t="shared" ref="DD16:DD20" si="156">CF16+CR16-AV16-BH16</f>
        <v>17331.599999999999</v>
      </c>
      <c r="DE16" s="31">
        <f t="shared" ref="DE16:DE20" si="157">CG16+CS16-AW16-BI16</f>
        <v>12542.2</v>
      </c>
      <c r="DF16" s="31">
        <f t="shared" ref="DF16:DF20" si="158">CH16+CT16-AX16-BJ16</f>
        <v>13485.259999999998</v>
      </c>
      <c r="DG16" s="31">
        <f t="shared" ref="DG16:DG20" si="159">CI16+CU16-AY16-BK16</f>
        <v>21219.909999999996</v>
      </c>
      <c r="DH16" s="31">
        <f t="shared" ref="DH16:DH20" si="160">CJ16+CV16-AZ16-BL16</f>
        <v>6259.9700000000021</v>
      </c>
      <c r="DI16" s="32">
        <f t="shared" si="65"/>
        <v>0</v>
      </c>
      <c r="DJ16" s="32">
        <f t="shared" si="66"/>
        <v>0</v>
      </c>
      <c r="DK16" s="32">
        <f t="shared" si="67"/>
        <v>0</v>
      </c>
      <c r="DL16" s="32">
        <f t="shared" si="68"/>
        <v>0</v>
      </c>
      <c r="DM16" s="32">
        <f t="shared" si="69"/>
        <v>0</v>
      </c>
      <c r="DN16" s="32">
        <f t="shared" si="70"/>
        <v>255.7</v>
      </c>
      <c r="DO16" s="32">
        <f t="shared" si="71"/>
        <v>388.47</v>
      </c>
      <c r="DP16" s="32">
        <f t="shared" si="72"/>
        <v>866.58</v>
      </c>
      <c r="DQ16" s="32">
        <f t="shared" si="73"/>
        <v>627.11</v>
      </c>
      <c r="DR16" s="32">
        <f t="shared" si="74"/>
        <v>674.26</v>
      </c>
      <c r="DS16" s="32">
        <f t="shared" si="75"/>
        <v>1061</v>
      </c>
      <c r="DT16" s="32">
        <f t="shared" si="76"/>
        <v>313</v>
      </c>
      <c r="DU16" s="31">
        <f t="shared" si="77"/>
        <v>0</v>
      </c>
      <c r="DV16" s="31">
        <f t="shared" si="78"/>
        <v>0</v>
      </c>
      <c r="DW16" s="31">
        <f t="shared" si="79"/>
        <v>0</v>
      </c>
      <c r="DX16" s="31">
        <f t="shared" si="80"/>
        <v>0</v>
      </c>
      <c r="DY16" s="31">
        <f t="shared" si="81"/>
        <v>0</v>
      </c>
      <c r="DZ16" s="31">
        <f t="shared" si="82"/>
        <v>1334.4</v>
      </c>
      <c r="EA16" s="31">
        <f t="shared" si="83"/>
        <v>2009.7</v>
      </c>
      <c r="EB16" s="31">
        <f t="shared" si="84"/>
        <v>4442.6899999999996</v>
      </c>
      <c r="EC16" s="31">
        <f t="shared" si="85"/>
        <v>3185.71</v>
      </c>
      <c r="ED16" s="31">
        <f t="shared" si="86"/>
        <v>3394.76</v>
      </c>
      <c r="EE16" s="31">
        <f t="shared" si="87"/>
        <v>5292.31</v>
      </c>
      <c r="EF16" s="31">
        <f t="shared" si="88"/>
        <v>1547.11</v>
      </c>
      <c r="EG16" s="32">
        <f t="shared" si="89"/>
        <v>0</v>
      </c>
      <c r="EH16" s="32">
        <f t="shared" si="90"/>
        <v>0</v>
      </c>
      <c r="EI16" s="32">
        <f t="shared" si="91"/>
        <v>0</v>
      </c>
      <c r="EJ16" s="32">
        <f t="shared" si="92"/>
        <v>0</v>
      </c>
      <c r="EK16" s="32">
        <f t="shared" si="93"/>
        <v>0</v>
      </c>
      <c r="EL16" s="32">
        <f t="shared" si="94"/>
        <v>6704.119999999999</v>
      </c>
      <c r="EM16" s="32">
        <f t="shared" si="95"/>
        <v>10167.519999999999</v>
      </c>
      <c r="EN16" s="32">
        <f t="shared" si="96"/>
        <v>22640.87</v>
      </c>
      <c r="EO16" s="32">
        <f t="shared" si="97"/>
        <v>16355.02</v>
      </c>
      <c r="EP16" s="32">
        <f t="shared" si="98"/>
        <v>17554.28</v>
      </c>
      <c r="EQ16" s="32">
        <f t="shared" si="99"/>
        <v>27573.219999999998</v>
      </c>
      <c r="ER16" s="32">
        <f t="shared" si="100"/>
        <v>8120.0800000000017</v>
      </c>
    </row>
    <row r="17" spans="1:148" x14ac:dyDescent="0.25">
      <c r="A17" t="s">
        <v>442</v>
      </c>
      <c r="B17" s="1" t="s">
        <v>62</v>
      </c>
      <c r="C17" t="str">
        <f t="shared" ca="1" si="0"/>
        <v>AKE1</v>
      </c>
      <c r="D17" t="str">
        <f t="shared" ca="1" si="1"/>
        <v>McBride Lake Wind Facility</v>
      </c>
      <c r="E17" s="51">
        <v>24901.078300000001</v>
      </c>
      <c r="F17" s="51">
        <v>20722.589199999999</v>
      </c>
      <c r="G17" s="51">
        <v>13110.1572</v>
      </c>
      <c r="H17" s="51">
        <v>18533.037700000001</v>
      </c>
      <c r="I17" s="51">
        <v>14292.7163</v>
      </c>
      <c r="J17" s="51">
        <v>16876.006600000001</v>
      </c>
      <c r="K17" s="51">
        <v>17070.7808</v>
      </c>
      <c r="L17" s="51">
        <v>11026.4946</v>
      </c>
      <c r="M17" s="51">
        <v>16426.168900000001</v>
      </c>
      <c r="N17" s="51">
        <v>23715.745200000001</v>
      </c>
      <c r="O17" s="51">
        <v>27971.646100000002</v>
      </c>
      <c r="P17" s="51">
        <v>32332.673900000002</v>
      </c>
      <c r="Q17" s="32">
        <v>856711.24</v>
      </c>
      <c r="R17" s="32">
        <v>740112.81</v>
      </c>
      <c r="S17" s="32">
        <v>358589.84</v>
      </c>
      <c r="T17" s="32">
        <v>735041.04</v>
      </c>
      <c r="U17" s="32">
        <v>317380.61</v>
      </c>
      <c r="V17" s="32">
        <v>957337.53</v>
      </c>
      <c r="W17" s="32">
        <v>457007.72</v>
      </c>
      <c r="X17" s="32">
        <v>1324527.97</v>
      </c>
      <c r="Y17" s="32">
        <v>820641.16</v>
      </c>
      <c r="Z17" s="32">
        <v>991337.02</v>
      </c>
      <c r="AA17" s="32">
        <v>2230396.1800000002</v>
      </c>
      <c r="AB17" s="32">
        <v>1123283.83</v>
      </c>
      <c r="AC17" s="2">
        <v>0.61</v>
      </c>
      <c r="AD17" s="2">
        <v>0.61</v>
      </c>
      <c r="AE17" s="2">
        <v>0.61</v>
      </c>
      <c r="AF17" s="2">
        <v>0.61</v>
      </c>
      <c r="AG17" s="2">
        <v>0.61</v>
      </c>
      <c r="AH17" s="2">
        <v>0.61</v>
      </c>
      <c r="AI17" s="2">
        <v>2.2000000000000002</v>
      </c>
      <c r="AJ17" s="2">
        <v>2.2000000000000002</v>
      </c>
      <c r="AK17" s="2">
        <v>2.2000000000000002</v>
      </c>
      <c r="AL17" s="2">
        <v>2.2000000000000002</v>
      </c>
      <c r="AM17" s="2">
        <v>2.2000000000000002</v>
      </c>
      <c r="AN17" s="2">
        <v>2.2000000000000002</v>
      </c>
      <c r="AO17" s="33">
        <v>5225.9399999999996</v>
      </c>
      <c r="AP17" s="33">
        <v>4514.6899999999996</v>
      </c>
      <c r="AQ17" s="33">
        <v>2187.4</v>
      </c>
      <c r="AR17" s="33">
        <v>4483.75</v>
      </c>
      <c r="AS17" s="33">
        <v>1936.02</v>
      </c>
      <c r="AT17" s="33">
        <v>5839.76</v>
      </c>
      <c r="AU17" s="33">
        <v>10054.17</v>
      </c>
      <c r="AV17" s="33">
        <v>29139.62</v>
      </c>
      <c r="AW17" s="33">
        <v>18054.11</v>
      </c>
      <c r="AX17" s="33">
        <v>21809.41</v>
      </c>
      <c r="AY17" s="33">
        <v>49068.72</v>
      </c>
      <c r="AZ17" s="33">
        <v>24712.240000000002</v>
      </c>
      <c r="BA17" s="31">
        <f t="shared" si="41"/>
        <v>-342.68</v>
      </c>
      <c r="BB17" s="31">
        <f t="shared" si="42"/>
        <v>-296.05</v>
      </c>
      <c r="BC17" s="31">
        <f t="shared" si="43"/>
        <v>-143.44</v>
      </c>
      <c r="BD17" s="31">
        <f t="shared" si="44"/>
        <v>4263.24</v>
      </c>
      <c r="BE17" s="31">
        <f t="shared" si="45"/>
        <v>1840.81</v>
      </c>
      <c r="BF17" s="31">
        <f t="shared" si="46"/>
        <v>5552.56</v>
      </c>
      <c r="BG17" s="31">
        <f t="shared" si="47"/>
        <v>319.91000000000003</v>
      </c>
      <c r="BH17" s="31">
        <f t="shared" si="48"/>
        <v>927.17</v>
      </c>
      <c r="BI17" s="31">
        <f t="shared" si="49"/>
        <v>574.45000000000005</v>
      </c>
      <c r="BJ17" s="31">
        <f t="shared" si="50"/>
        <v>-2974.01</v>
      </c>
      <c r="BK17" s="31">
        <f t="shared" si="51"/>
        <v>-6691.19</v>
      </c>
      <c r="BL17" s="31">
        <f t="shared" si="52"/>
        <v>-3369.85</v>
      </c>
      <c r="BM17" s="6">
        <v>4.3900000000000002E-2</v>
      </c>
      <c r="BN17" s="6">
        <v>4.3900000000000002E-2</v>
      </c>
      <c r="BO17" s="6">
        <v>4.3900000000000002E-2</v>
      </c>
      <c r="BP17" s="6">
        <v>4.3900000000000002E-2</v>
      </c>
      <c r="BQ17" s="6">
        <v>4.3900000000000002E-2</v>
      </c>
      <c r="BR17" s="6">
        <v>4.3900000000000002E-2</v>
      </c>
      <c r="BS17" s="6">
        <v>4.3900000000000002E-2</v>
      </c>
      <c r="BT17" s="6">
        <v>4.3900000000000002E-2</v>
      </c>
      <c r="BU17" s="6">
        <v>4.3900000000000002E-2</v>
      </c>
      <c r="BV17" s="6">
        <v>4.3900000000000002E-2</v>
      </c>
      <c r="BW17" s="6">
        <v>4.3900000000000002E-2</v>
      </c>
      <c r="BX17" s="6">
        <v>4.3900000000000002E-2</v>
      </c>
      <c r="BY17" s="31">
        <v>37609.620000000003</v>
      </c>
      <c r="BZ17" s="31">
        <v>32490.95</v>
      </c>
      <c r="CA17" s="31">
        <v>15742.09</v>
      </c>
      <c r="CB17" s="31">
        <v>32268.3</v>
      </c>
      <c r="CC17" s="31">
        <v>13933.01</v>
      </c>
      <c r="CD17" s="31">
        <v>42027.12</v>
      </c>
      <c r="CE17" s="31">
        <v>20062.64</v>
      </c>
      <c r="CF17" s="31">
        <v>58146.78</v>
      </c>
      <c r="CG17" s="31">
        <v>36026.15</v>
      </c>
      <c r="CH17" s="31">
        <v>43519.7</v>
      </c>
      <c r="CI17" s="31">
        <v>97914.39</v>
      </c>
      <c r="CJ17" s="31">
        <v>49312.160000000003</v>
      </c>
      <c r="CK17" s="32">
        <f t="shared" si="53"/>
        <v>1285.07</v>
      </c>
      <c r="CL17" s="32">
        <f t="shared" si="54"/>
        <v>1110.17</v>
      </c>
      <c r="CM17" s="32">
        <f t="shared" si="55"/>
        <v>537.88</v>
      </c>
      <c r="CN17" s="32">
        <f t="shared" si="56"/>
        <v>1102.56</v>
      </c>
      <c r="CO17" s="32">
        <f t="shared" si="57"/>
        <v>476.07</v>
      </c>
      <c r="CP17" s="32">
        <f t="shared" si="58"/>
        <v>1436.01</v>
      </c>
      <c r="CQ17" s="32">
        <f t="shared" si="59"/>
        <v>685.51</v>
      </c>
      <c r="CR17" s="32">
        <f t="shared" si="60"/>
        <v>1986.79</v>
      </c>
      <c r="CS17" s="32">
        <f t="shared" si="61"/>
        <v>1230.96</v>
      </c>
      <c r="CT17" s="32">
        <f t="shared" si="62"/>
        <v>1487.01</v>
      </c>
      <c r="CU17" s="32">
        <f t="shared" si="63"/>
        <v>3345.59</v>
      </c>
      <c r="CV17" s="32">
        <f t="shared" si="64"/>
        <v>1684.93</v>
      </c>
      <c r="CW17" s="31">
        <f t="shared" si="149"/>
        <v>34011.43</v>
      </c>
      <c r="CX17" s="31">
        <f t="shared" si="150"/>
        <v>29382.480000000003</v>
      </c>
      <c r="CY17" s="31">
        <f t="shared" si="151"/>
        <v>14236.01</v>
      </c>
      <c r="CZ17" s="31">
        <f t="shared" si="152"/>
        <v>24623.870000000003</v>
      </c>
      <c r="DA17" s="31">
        <f t="shared" si="153"/>
        <v>10632.25</v>
      </c>
      <c r="DB17" s="31">
        <f t="shared" si="154"/>
        <v>32070.81</v>
      </c>
      <c r="DC17" s="31">
        <f t="shared" si="155"/>
        <v>10374.069999999998</v>
      </c>
      <c r="DD17" s="31">
        <f t="shared" si="156"/>
        <v>30066.780000000002</v>
      </c>
      <c r="DE17" s="31">
        <f t="shared" si="157"/>
        <v>18628.55</v>
      </c>
      <c r="DF17" s="31">
        <f t="shared" si="158"/>
        <v>26171.309999999998</v>
      </c>
      <c r="DG17" s="31">
        <f t="shared" si="159"/>
        <v>58882.45</v>
      </c>
      <c r="DH17" s="31">
        <f t="shared" si="160"/>
        <v>29654.7</v>
      </c>
      <c r="DI17" s="32">
        <f t="shared" si="65"/>
        <v>1700.57</v>
      </c>
      <c r="DJ17" s="32">
        <f t="shared" si="66"/>
        <v>1469.12</v>
      </c>
      <c r="DK17" s="32">
        <f t="shared" si="67"/>
        <v>711.8</v>
      </c>
      <c r="DL17" s="32">
        <f t="shared" si="68"/>
        <v>1231.19</v>
      </c>
      <c r="DM17" s="32">
        <f t="shared" si="69"/>
        <v>531.61</v>
      </c>
      <c r="DN17" s="32">
        <f t="shared" si="70"/>
        <v>1603.54</v>
      </c>
      <c r="DO17" s="32">
        <f t="shared" si="71"/>
        <v>518.70000000000005</v>
      </c>
      <c r="DP17" s="32">
        <f t="shared" si="72"/>
        <v>1503.34</v>
      </c>
      <c r="DQ17" s="32">
        <f t="shared" si="73"/>
        <v>931.43</v>
      </c>
      <c r="DR17" s="32">
        <f t="shared" si="74"/>
        <v>1308.57</v>
      </c>
      <c r="DS17" s="32">
        <f t="shared" si="75"/>
        <v>2944.12</v>
      </c>
      <c r="DT17" s="32">
        <f t="shared" si="76"/>
        <v>1482.74</v>
      </c>
      <c r="DU17" s="31">
        <f t="shared" si="77"/>
        <v>9261.56</v>
      </c>
      <c r="DV17" s="31">
        <f t="shared" si="78"/>
        <v>7932.43</v>
      </c>
      <c r="DW17" s="31">
        <f t="shared" si="79"/>
        <v>3813.29</v>
      </c>
      <c r="DX17" s="31">
        <f t="shared" si="80"/>
        <v>6538.29</v>
      </c>
      <c r="DY17" s="31">
        <f t="shared" si="81"/>
        <v>2799.11</v>
      </c>
      <c r="DZ17" s="31">
        <f t="shared" si="82"/>
        <v>8368.25</v>
      </c>
      <c r="EA17" s="31">
        <f t="shared" si="83"/>
        <v>2683.46</v>
      </c>
      <c r="EB17" s="31">
        <f t="shared" si="84"/>
        <v>7707.16</v>
      </c>
      <c r="EC17" s="31">
        <f t="shared" si="85"/>
        <v>4731.63</v>
      </c>
      <c r="ED17" s="31">
        <f t="shared" si="86"/>
        <v>6588.33</v>
      </c>
      <c r="EE17" s="31">
        <f t="shared" si="87"/>
        <v>14685.46</v>
      </c>
      <c r="EF17" s="31">
        <f t="shared" si="88"/>
        <v>7328.95</v>
      </c>
      <c r="EG17" s="32">
        <f t="shared" si="89"/>
        <v>44973.56</v>
      </c>
      <c r="EH17" s="32">
        <f t="shared" si="90"/>
        <v>38784.03</v>
      </c>
      <c r="EI17" s="32">
        <f t="shared" si="91"/>
        <v>18761.099999999999</v>
      </c>
      <c r="EJ17" s="32">
        <f t="shared" si="92"/>
        <v>32393.350000000002</v>
      </c>
      <c r="EK17" s="32">
        <f t="shared" si="93"/>
        <v>13962.970000000001</v>
      </c>
      <c r="EL17" s="32">
        <f t="shared" si="94"/>
        <v>42042.6</v>
      </c>
      <c r="EM17" s="32">
        <f t="shared" si="95"/>
        <v>13576.23</v>
      </c>
      <c r="EN17" s="32">
        <f t="shared" si="96"/>
        <v>39277.279999999999</v>
      </c>
      <c r="EO17" s="32">
        <f t="shared" si="97"/>
        <v>24291.61</v>
      </c>
      <c r="EP17" s="32">
        <f t="shared" si="98"/>
        <v>34068.21</v>
      </c>
      <c r="EQ17" s="32">
        <f t="shared" si="99"/>
        <v>76512.03</v>
      </c>
      <c r="ER17" s="32">
        <f t="shared" si="100"/>
        <v>38466.39</v>
      </c>
    </row>
    <row r="18" spans="1:148" x14ac:dyDescent="0.25">
      <c r="A18" t="s">
        <v>443</v>
      </c>
      <c r="B18" s="1" t="s">
        <v>157</v>
      </c>
      <c r="C18" t="str">
        <f t="shared" ref="C18:C39" ca="1" si="161">VLOOKUP($B18,LocationLookup,2,FALSE)</f>
        <v>ARD1</v>
      </c>
      <c r="D18" t="str">
        <f t="shared" ca="1" si="1"/>
        <v>Ardenville Wind Facility</v>
      </c>
      <c r="E18" s="51">
        <v>16053.187</v>
      </c>
      <c r="F18" s="51">
        <v>13535.516600000001</v>
      </c>
      <c r="G18" s="51">
        <v>11919.4586</v>
      </c>
      <c r="H18" s="51">
        <v>18480.6698</v>
      </c>
      <c r="I18" s="51">
        <v>14381.9228</v>
      </c>
      <c r="J18" s="51">
        <v>17247.7222</v>
      </c>
      <c r="K18" s="51">
        <v>15218.841200000001</v>
      </c>
      <c r="L18" s="51">
        <v>11085.446099999999</v>
      </c>
      <c r="M18" s="51">
        <v>14592.8261</v>
      </c>
      <c r="N18" s="51">
        <v>20082.307700000001</v>
      </c>
      <c r="O18" s="51">
        <v>24147.672200000001</v>
      </c>
      <c r="P18" s="51">
        <v>22143.5092</v>
      </c>
      <c r="Q18" s="32">
        <v>556607.05000000005</v>
      </c>
      <c r="R18" s="32">
        <v>608103.51</v>
      </c>
      <c r="S18" s="32">
        <v>346510.89</v>
      </c>
      <c r="T18" s="32">
        <v>712135.41</v>
      </c>
      <c r="U18" s="32">
        <v>324478.90999999997</v>
      </c>
      <c r="V18" s="32">
        <v>933503.16</v>
      </c>
      <c r="W18" s="32">
        <v>417056.89</v>
      </c>
      <c r="X18" s="32">
        <v>1181652.24</v>
      </c>
      <c r="Y18" s="32">
        <v>717425.2</v>
      </c>
      <c r="Z18" s="32">
        <v>1068906.02</v>
      </c>
      <c r="AA18" s="32">
        <v>2234068.2400000002</v>
      </c>
      <c r="AB18" s="32">
        <v>805113.62</v>
      </c>
      <c r="AC18" s="2">
        <v>1.29</v>
      </c>
      <c r="AD18" s="2">
        <v>1.29</v>
      </c>
      <c r="AE18" s="2">
        <v>1.29</v>
      </c>
      <c r="AF18" s="2">
        <v>1.29</v>
      </c>
      <c r="AG18" s="2">
        <v>1.29</v>
      </c>
      <c r="AH18" s="2">
        <v>1.29</v>
      </c>
      <c r="AI18" s="2">
        <v>2.75</v>
      </c>
      <c r="AJ18" s="2">
        <v>2.75</v>
      </c>
      <c r="AK18" s="2">
        <v>2.75</v>
      </c>
      <c r="AL18" s="2">
        <v>2.75</v>
      </c>
      <c r="AM18" s="2">
        <v>2.75</v>
      </c>
      <c r="AN18" s="2">
        <v>2.75</v>
      </c>
      <c r="AO18" s="33">
        <v>7180.23</v>
      </c>
      <c r="AP18" s="33">
        <v>7844.54</v>
      </c>
      <c r="AQ18" s="33">
        <v>4469.99</v>
      </c>
      <c r="AR18" s="33">
        <v>9186.5499999999993</v>
      </c>
      <c r="AS18" s="33">
        <v>4185.78</v>
      </c>
      <c r="AT18" s="33">
        <v>12042.19</v>
      </c>
      <c r="AU18" s="33">
        <v>11469.06</v>
      </c>
      <c r="AV18" s="33">
        <v>32495.439999999999</v>
      </c>
      <c r="AW18" s="33">
        <v>19729.189999999999</v>
      </c>
      <c r="AX18" s="33">
        <v>29394.92</v>
      </c>
      <c r="AY18" s="33">
        <v>61436.88</v>
      </c>
      <c r="AZ18" s="33">
        <v>22140.62</v>
      </c>
      <c r="BA18" s="31">
        <f t="shared" si="41"/>
        <v>-222.64</v>
      </c>
      <c r="BB18" s="31">
        <f t="shared" si="42"/>
        <v>-243.24</v>
      </c>
      <c r="BC18" s="31">
        <f t="shared" si="43"/>
        <v>-138.6</v>
      </c>
      <c r="BD18" s="31">
        <f t="shared" si="44"/>
        <v>4130.3900000000003</v>
      </c>
      <c r="BE18" s="31">
        <f t="shared" si="45"/>
        <v>1881.98</v>
      </c>
      <c r="BF18" s="31">
        <f t="shared" si="46"/>
        <v>5414.32</v>
      </c>
      <c r="BG18" s="31">
        <f t="shared" si="47"/>
        <v>291.94</v>
      </c>
      <c r="BH18" s="31">
        <f t="shared" si="48"/>
        <v>827.16</v>
      </c>
      <c r="BI18" s="31">
        <f t="shared" si="49"/>
        <v>502.2</v>
      </c>
      <c r="BJ18" s="31">
        <f t="shared" si="50"/>
        <v>-3206.72</v>
      </c>
      <c r="BK18" s="31">
        <f t="shared" si="51"/>
        <v>-6702.2</v>
      </c>
      <c r="BL18" s="31">
        <f t="shared" si="52"/>
        <v>-2415.34</v>
      </c>
      <c r="BM18" s="6">
        <v>6.2399999999999997E-2</v>
      </c>
      <c r="BN18" s="6">
        <v>6.2399999999999997E-2</v>
      </c>
      <c r="BO18" s="6">
        <v>6.2399999999999997E-2</v>
      </c>
      <c r="BP18" s="6">
        <v>6.2399999999999997E-2</v>
      </c>
      <c r="BQ18" s="6">
        <v>6.2399999999999997E-2</v>
      </c>
      <c r="BR18" s="6">
        <v>6.2399999999999997E-2</v>
      </c>
      <c r="BS18" s="6">
        <v>6.2399999999999997E-2</v>
      </c>
      <c r="BT18" s="6">
        <v>6.2399999999999997E-2</v>
      </c>
      <c r="BU18" s="6">
        <v>6.2399999999999997E-2</v>
      </c>
      <c r="BV18" s="6">
        <v>6.2399999999999997E-2</v>
      </c>
      <c r="BW18" s="6">
        <v>6.2399999999999997E-2</v>
      </c>
      <c r="BX18" s="6">
        <v>6.2399999999999997E-2</v>
      </c>
      <c r="BY18" s="31">
        <v>34732.28</v>
      </c>
      <c r="BZ18" s="31">
        <v>37945.660000000003</v>
      </c>
      <c r="CA18" s="31">
        <v>21622.28</v>
      </c>
      <c r="CB18" s="31">
        <v>44437.25</v>
      </c>
      <c r="CC18" s="31">
        <v>20247.48</v>
      </c>
      <c r="CD18" s="31">
        <v>58250.6</v>
      </c>
      <c r="CE18" s="31">
        <v>26024.35</v>
      </c>
      <c r="CF18" s="31">
        <v>73735.100000000006</v>
      </c>
      <c r="CG18" s="31">
        <v>44767.33</v>
      </c>
      <c r="CH18" s="31">
        <v>66699.740000000005</v>
      </c>
      <c r="CI18" s="31">
        <v>139405.85999999999</v>
      </c>
      <c r="CJ18" s="31">
        <v>50239.09</v>
      </c>
      <c r="CK18" s="32">
        <f t="shared" si="53"/>
        <v>834.91</v>
      </c>
      <c r="CL18" s="32">
        <f t="shared" si="54"/>
        <v>912.16</v>
      </c>
      <c r="CM18" s="32">
        <f t="shared" si="55"/>
        <v>519.77</v>
      </c>
      <c r="CN18" s="32">
        <f t="shared" si="56"/>
        <v>1068.2</v>
      </c>
      <c r="CO18" s="32">
        <f t="shared" si="57"/>
        <v>486.72</v>
      </c>
      <c r="CP18" s="32">
        <f t="shared" si="58"/>
        <v>1400.25</v>
      </c>
      <c r="CQ18" s="32">
        <f t="shared" si="59"/>
        <v>625.59</v>
      </c>
      <c r="CR18" s="32">
        <f t="shared" si="60"/>
        <v>1772.48</v>
      </c>
      <c r="CS18" s="32">
        <f t="shared" si="61"/>
        <v>1076.1400000000001</v>
      </c>
      <c r="CT18" s="32">
        <f t="shared" si="62"/>
        <v>1603.36</v>
      </c>
      <c r="CU18" s="32">
        <f t="shared" si="63"/>
        <v>3351.1</v>
      </c>
      <c r="CV18" s="32">
        <f t="shared" si="64"/>
        <v>1207.67</v>
      </c>
      <c r="CW18" s="31">
        <f t="shared" si="149"/>
        <v>28609.600000000002</v>
      </c>
      <c r="CX18" s="31">
        <f t="shared" si="150"/>
        <v>31256.520000000008</v>
      </c>
      <c r="CY18" s="31">
        <f t="shared" si="151"/>
        <v>17810.659999999996</v>
      </c>
      <c r="CZ18" s="31">
        <f t="shared" si="152"/>
        <v>32188.509999999995</v>
      </c>
      <c r="DA18" s="31">
        <f t="shared" si="153"/>
        <v>14666.440000000002</v>
      </c>
      <c r="DB18" s="31">
        <f t="shared" si="154"/>
        <v>42194.34</v>
      </c>
      <c r="DC18" s="31">
        <f t="shared" si="155"/>
        <v>14888.939999999999</v>
      </c>
      <c r="DD18" s="31">
        <f t="shared" si="156"/>
        <v>42184.979999999996</v>
      </c>
      <c r="DE18" s="31">
        <f t="shared" si="157"/>
        <v>25612.080000000002</v>
      </c>
      <c r="DF18" s="31">
        <f t="shared" si="158"/>
        <v>42114.900000000009</v>
      </c>
      <c r="DG18" s="31">
        <f t="shared" si="159"/>
        <v>88022.279999999984</v>
      </c>
      <c r="DH18" s="31">
        <f t="shared" si="160"/>
        <v>31721.479999999996</v>
      </c>
      <c r="DI18" s="32">
        <f t="shared" si="65"/>
        <v>1430.48</v>
      </c>
      <c r="DJ18" s="32">
        <f t="shared" si="66"/>
        <v>1562.83</v>
      </c>
      <c r="DK18" s="32">
        <f t="shared" si="67"/>
        <v>890.53</v>
      </c>
      <c r="DL18" s="32">
        <f t="shared" si="68"/>
        <v>1609.43</v>
      </c>
      <c r="DM18" s="32">
        <f t="shared" si="69"/>
        <v>733.32</v>
      </c>
      <c r="DN18" s="32">
        <f t="shared" si="70"/>
        <v>2109.7199999999998</v>
      </c>
      <c r="DO18" s="32">
        <f t="shared" si="71"/>
        <v>744.45</v>
      </c>
      <c r="DP18" s="32">
        <f t="shared" si="72"/>
        <v>2109.25</v>
      </c>
      <c r="DQ18" s="32">
        <f t="shared" si="73"/>
        <v>1280.5999999999999</v>
      </c>
      <c r="DR18" s="32">
        <f t="shared" si="74"/>
        <v>2105.75</v>
      </c>
      <c r="DS18" s="32">
        <f t="shared" si="75"/>
        <v>4401.1099999999997</v>
      </c>
      <c r="DT18" s="32">
        <f t="shared" si="76"/>
        <v>1586.07</v>
      </c>
      <c r="DU18" s="31">
        <f t="shared" si="77"/>
        <v>7790.6</v>
      </c>
      <c r="DV18" s="31">
        <f t="shared" si="78"/>
        <v>8438.3700000000008</v>
      </c>
      <c r="DW18" s="31">
        <f t="shared" si="79"/>
        <v>4770.8</v>
      </c>
      <c r="DX18" s="31">
        <f t="shared" si="80"/>
        <v>8546.9</v>
      </c>
      <c r="DY18" s="31">
        <f t="shared" si="81"/>
        <v>3861.18</v>
      </c>
      <c r="DZ18" s="31">
        <f t="shared" si="82"/>
        <v>11009.79</v>
      </c>
      <c r="EA18" s="31">
        <f t="shared" si="83"/>
        <v>3851.32</v>
      </c>
      <c r="EB18" s="31">
        <f t="shared" si="84"/>
        <v>10813.47</v>
      </c>
      <c r="EC18" s="31">
        <f t="shared" si="85"/>
        <v>6505.44</v>
      </c>
      <c r="ED18" s="31">
        <f t="shared" si="86"/>
        <v>10601.95</v>
      </c>
      <c r="EE18" s="31">
        <f t="shared" si="87"/>
        <v>21953.03</v>
      </c>
      <c r="EF18" s="31">
        <f t="shared" si="88"/>
        <v>7839.73</v>
      </c>
      <c r="EG18" s="32">
        <f t="shared" si="89"/>
        <v>37830.68</v>
      </c>
      <c r="EH18" s="32">
        <f t="shared" si="90"/>
        <v>41257.720000000008</v>
      </c>
      <c r="EI18" s="32">
        <f t="shared" si="91"/>
        <v>23471.989999999994</v>
      </c>
      <c r="EJ18" s="32">
        <f t="shared" si="92"/>
        <v>42344.84</v>
      </c>
      <c r="EK18" s="32">
        <f t="shared" si="93"/>
        <v>19260.940000000002</v>
      </c>
      <c r="EL18" s="32">
        <f t="shared" si="94"/>
        <v>55313.85</v>
      </c>
      <c r="EM18" s="32">
        <f t="shared" si="95"/>
        <v>19484.71</v>
      </c>
      <c r="EN18" s="32">
        <f t="shared" si="96"/>
        <v>55107.7</v>
      </c>
      <c r="EO18" s="32">
        <f t="shared" si="97"/>
        <v>33398.120000000003</v>
      </c>
      <c r="EP18" s="32">
        <f t="shared" si="98"/>
        <v>54822.600000000006</v>
      </c>
      <c r="EQ18" s="32">
        <f t="shared" si="99"/>
        <v>114376.41999999998</v>
      </c>
      <c r="ER18" s="32">
        <f t="shared" si="100"/>
        <v>41147.279999999999</v>
      </c>
    </row>
    <row r="19" spans="1:148" x14ac:dyDescent="0.25">
      <c r="A19" t="s">
        <v>444</v>
      </c>
      <c r="B19" s="1" t="s">
        <v>122</v>
      </c>
      <c r="C19" t="str">
        <f t="shared" ca="1" si="0"/>
        <v>BAR</v>
      </c>
      <c r="D19" t="str">
        <f t="shared" ca="1" si="1"/>
        <v>Barrier Hydro Facility</v>
      </c>
      <c r="E19" s="51">
        <v>3608.3704292000002</v>
      </c>
      <c r="F19" s="51">
        <v>3449.4152012999998</v>
      </c>
      <c r="G19" s="51">
        <v>3577.6102288000002</v>
      </c>
      <c r="H19" s="51">
        <v>2894.6604550000002</v>
      </c>
      <c r="I19" s="51">
        <v>3414.6921317000001</v>
      </c>
      <c r="J19" s="51">
        <v>7161.8411484999997</v>
      </c>
      <c r="K19" s="51">
        <v>5167.0473113999997</v>
      </c>
      <c r="L19" s="51">
        <v>3715.8714421</v>
      </c>
      <c r="M19" s="51">
        <v>2874.3847221999999</v>
      </c>
      <c r="N19" s="51">
        <v>2404.8549750000002</v>
      </c>
      <c r="O19" s="51">
        <v>2404.2048761000001</v>
      </c>
      <c r="P19" s="51">
        <v>2827.3410014999999</v>
      </c>
      <c r="Q19" s="32">
        <v>413368.9</v>
      </c>
      <c r="R19" s="32">
        <v>698936.16</v>
      </c>
      <c r="S19" s="32">
        <v>245631.46</v>
      </c>
      <c r="T19" s="32">
        <v>226011.14</v>
      </c>
      <c r="U19" s="32">
        <v>147655.53</v>
      </c>
      <c r="V19" s="32">
        <v>523586.86</v>
      </c>
      <c r="W19" s="32">
        <v>418026.2</v>
      </c>
      <c r="X19" s="32">
        <v>826790.69</v>
      </c>
      <c r="Y19" s="32">
        <v>541106.46</v>
      </c>
      <c r="Z19" s="32">
        <v>229589.26</v>
      </c>
      <c r="AA19" s="32">
        <v>280236.07</v>
      </c>
      <c r="AB19" s="32">
        <v>181501.88</v>
      </c>
      <c r="AC19" s="2">
        <v>-1.65</v>
      </c>
      <c r="AD19" s="2">
        <v>-1.65</v>
      </c>
      <c r="AE19" s="2">
        <v>-1.65</v>
      </c>
      <c r="AF19" s="2">
        <v>-1.65</v>
      </c>
      <c r="AG19" s="2">
        <v>-1.65</v>
      </c>
      <c r="AH19" s="2">
        <v>-1.65</v>
      </c>
      <c r="AI19" s="2">
        <v>-0.22</v>
      </c>
      <c r="AJ19" s="2">
        <v>-0.22</v>
      </c>
      <c r="AK19" s="2">
        <v>-0.22</v>
      </c>
      <c r="AL19" s="2">
        <v>-0.22</v>
      </c>
      <c r="AM19" s="2">
        <v>-0.22</v>
      </c>
      <c r="AN19" s="2">
        <v>-0.22</v>
      </c>
      <c r="AO19" s="33">
        <v>-6820.59</v>
      </c>
      <c r="AP19" s="33">
        <v>-11532.45</v>
      </c>
      <c r="AQ19" s="33">
        <v>-4052.92</v>
      </c>
      <c r="AR19" s="33">
        <v>-3729.18</v>
      </c>
      <c r="AS19" s="33">
        <v>-2436.3200000000002</v>
      </c>
      <c r="AT19" s="33">
        <v>-8639.18</v>
      </c>
      <c r="AU19" s="33">
        <v>-919.66</v>
      </c>
      <c r="AV19" s="33">
        <v>-1818.94</v>
      </c>
      <c r="AW19" s="33">
        <v>-1190.43</v>
      </c>
      <c r="AX19" s="33">
        <v>-505.1</v>
      </c>
      <c r="AY19" s="33">
        <v>-616.52</v>
      </c>
      <c r="AZ19" s="33">
        <v>-399.3</v>
      </c>
      <c r="BA19" s="31">
        <f t="shared" ref="BA19" si="162">ROUND(Q19*BA$3,2)</f>
        <v>-165.35</v>
      </c>
      <c r="BB19" s="31">
        <f t="shared" ref="BB19" si="163">ROUND(R19*BB$3,2)</f>
        <v>-279.57</v>
      </c>
      <c r="BC19" s="31">
        <f t="shared" ref="BC19" si="164">ROUND(S19*BC$3,2)</f>
        <v>-98.25</v>
      </c>
      <c r="BD19" s="31">
        <f t="shared" ref="BD19" si="165">ROUND(T19*BD$3,2)</f>
        <v>1310.86</v>
      </c>
      <c r="BE19" s="31">
        <f t="shared" ref="BE19" si="166">ROUND(U19*BE$3,2)</f>
        <v>856.4</v>
      </c>
      <c r="BF19" s="31">
        <f t="shared" ref="BF19" si="167">ROUND(V19*BF$3,2)</f>
        <v>3036.8</v>
      </c>
      <c r="BG19" s="31">
        <f t="shared" ref="BG19" si="168">ROUND(W19*BG$3,2)</f>
        <v>292.62</v>
      </c>
      <c r="BH19" s="31">
        <f t="shared" ref="BH19" si="169">ROUND(X19*BH$3,2)</f>
        <v>578.75</v>
      </c>
      <c r="BI19" s="31">
        <f t="shared" ref="BI19" si="170">ROUND(Y19*BI$3,2)</f>
        <v>378.77</v>
      </c>
      <c r="BJ19" s="31">
        <f t="shared" ref="BJ19" si="171">ROUND(Z19*BJ$3,2)</f>
        <v>-688.77</v>
      </c>
      <c r="BK19" s="31">
        <f t="shared" ref="BK19" si="172">ROUND(AA19*BK$3,2)</f>
        <v>-840.71</v>
      </c>
      <c r="BL19" s="31">
        <f t="shared" ref="BL19" si="173">ROUND(AB19*BL$3,2)</f>
        <v>-544.51</v>
      </c>
      <c r="BM19" s="6">
        <v>-8.2000000000000007E-3</v>
      </c>
      <c r="BN19" s="6">
        <v>-8.2000000000000007E-3</v>
      </c>
      <c r="BO19" s="6">
        <v>-8.2000000000000007E-3</v>
      </c>
      <c r="BP19" s="6">
        <v>-8.2000000000000007E-3</v>
      </c>
      <c r="BQ19" s="6">
        <v>-8.2000000000000007E-3</v>
      </c>
      <c r="BR19" s="6">
        <v>-8.2000000000000007E-3</v>
      </c>
      <c r="BS19" s="6">
        <v>-8.2000000000000007E-3</v>
      </c>
      <c r="BT19" s="6">
        <v>-8.2000000000000007E-3</v>
      </c>
      <c r="BU19" s="6">
        <v>-8.2000000000000007E-3</v>
      </c>
      <c r="BV19" s="6">
        <v>-8.2000000000000007E-3</v>
      </c>
      <c r="BW19" s="6">
        <v>-8.2000000000000007E-3</v>
      </c>
      <c r="BX19" s="6">
        <v>-8.2000000000000007E-3</v>
      </c>
      <c r="BY19" s="31">
        <v>-3389.62</v>
      </c>
      <c r="BZ19" s="31">
        <v>-5731.28</v>
      </c>
      <c r="CA19" s="31">
        <v>-2014.18</v>
      </c>
      <c r="CB19" s="31">
        <v>-1853.29</v>
      </c>
      <c r="CC19" s="31">
        <v>-1210.78</v>
      </c>
      <c r="CD19" s="31">
        <v>-4293.41</v>
      </c>
      <c r="CE19" s="31">
        <v>-3427.81</v>
      </c>
      <c r="CF19" s="31">
        <v>-6779.68</v>
      </c>
      <c r="CG19" s="31">
        <v>-4437.07</v>
      </c>
      <c r="CH19" s="31">
        <v>-1882.63</v>
      </c>
      <c r="CI19" s="31">
        <v>-2297.94</v>
      </c>
      <c r="CJ19" s="31">
        <v>-1488.32</v>
      </c>
      <c r="CK19" s="32">
        <f t="shared" ref="CK19" si="174">ROUND(Q19*$CV$3,2)</f>
        <v>620.04999999999995</v>
      </c>
      <c r="CL19" s="32">
        <f t="shared" ref="CL19" si="175">ROUND(R19*$CV$3,2)</f>
        <v>1048.4000000000001</v>
      </c>
      <c r="CM19" s="32">
        <f t="shared" ref="CM19" si="176">ROUND(S19*$CV$3,2)</f>
        <v>368.45</v>
      </c>
      <c r="CN19" s="32">
        <f t="shared" ref="CN19" si="177">ROUND(T19*$CV$3,2)</f>
        <v>339.02</v>
      </c>
      <c r="CO19" s="32">
        <f t="shared" ref="CO19" si="178">ROUND(U19*$CV$3,2)</f>
        <v>221.48</v>
      </c>
      <c r="CP19" s="32">
        <f t="shared" ref="CP19" si="179">ROUND(V19*$CV$3,2)</f>
        <v>785.38</v>
      </c>
      <c r="CQ19" s="32">
        <f t="shared" ref="CQ19" si="180">ROUND(W19*$CV$3,2)</f>
        <v>627.04</v>
      </c>
      <c r="CR19" s="32">
        <f t="shared" ref="CR19" si="181">ROUND(X19*$CV$3,2)</f>
        <v>1240.19</v>
      </c>
      <c r="CS19" s="32">
        <f t="shared" ref="CS19" si="182">ROUND(Y19*$CV$3,2)</f>
        <v>811.66</v>
      </c>
      <c r="CT19" s="32">
        <f t="shared" ref="CT19" si="183">ROUND(Z19*$CV$3,2)</f>
        <v>344.38</v>
      </c>
      <c r="CU19" s="32">
        <f t="shared" ref="CU19" si="184">ROUND(AA19*$CV$3,2)</f>
        <v>420.35</v>
      </c>
      <c r="CV19" s="32">
        <f t="shared" ref="CV19" si="185">ROUND(AB19*$CV$3,2)</f>
        <v>272.25</v>
      </c>
      <c r="CW19" s="31">
        <f t="shared" si="149"/>
        <v>4216.3700000000008</v>
      </c>
      <c r="CX19" s="31">
        <f t="shared" si="150"/>
        <v>7129.1400000000012</v>
      </c>
      <c r="CY19" s="31">
        <f t="shared" si="151"/>
        <v>2505.44</v>
      </c>
      <c r="CZ19" s="31">
        <f t="shared" si="152"/>
        <v>904.05</v>
      </c>
      <c r="DA19" s="31">
        <f t="shared" si="153"/>
        <v>590.62000000000023</v>
      </c>
      <c r="DB19" s="31">
        <f t="shared" si="154"/>
        <v>2094.3500000000004</v>
      </c>
      <c r="DC19" s="31">
        <f t="shared" si="155"/>
        <v>-2173.73</v>
      </c>
      <c r="DD19" s="31">
        <f t="shared" si="156"/>
        <v>-4299.2999999999993</v>
      </c>
      <c r="DE19" s="31">
        <f t="shared" si="157"/>
        <v>-2813.7499999999995</v>
      </c>
      <c r="DF19" s="31">
        <f t="shared" si="158"/>
        <v>-344.38000000000011</v>
      </c>
      <c r="DG19" s="31">
        <f t="shared" si="159"/>
        <v>-420.36000000000013</v>
      </c>
      <c r="DH19" s="31">
        <f t="shared" si="160"/>
        <v>-272.26</v>
      </c>
      <c r="DI19" s="32">
        <f t="shared" si="65"/>
        <v>210.82</v>
      </c>
      <c r="DJ19" s="32">
        <f t="shared" si="66"/>
        <v>356.46</v>
      </c>
      <c r="DK19" s="32">
        <f t="shared" si="67"/>
        <v>125.27</v>
      </c>
      <c r="DL19" s="32">
        <f t="shared" si="68"/>
        <v>45.2</v>
      </c>
      <c r="DM19" s="32">
        <f t="shared" si="69"/>
        <v>29.53</v>
      </c>
      <c r="DN19" s="32">
        <f t="shared" si="70"/>
        <v>104.72</v>
      </c>
      <c r="DO19" s="32">
        <f t="shared" si="71"/>
        <v>-108.69</v>
      </c>
      <c r="DP19" s="32">
        <f t="shared" si="72"/>
        <v>-214.97</v>
      </c>
      <c r="DQ19" s="32">
        <f t="shared" si="73"/>
        <v>-140.69</v>
      </c>
      <c r="DR19" s="32">
        <f t="shared" si="74"/>
        <v>-17.22</v>
      </c>
      <c r="DS19" s="32">
        <f t="shared" si="75"/>
        <v>-21.02</v>
      </c>
      <c r="DT19" s="32">
        <f t="shared" si="76"/>
        <v>-13.61</v>
      </c>
      <c r="DU19" s="31">
        <f t="shared" si="77"/>
        <v>1148.1500000000001</v>
      </c>
      <c r="DV19" s="31">
        <f t="shared" si="78"/>
        <v>1924.67</v>
      </c>
      <c r="DW19" s="31">
        <f t="shared" si="79"/>
        <v>671.11</v>
      </c>
      <c r="DX19" s="31">
        <f t="shared" si="80"/>
        <v>240.05</v>
      </c>
      <c r="DY19" s="31">
        <f t="shared" si="81"/>
        <v>155.49</v>
      </c>
      <c r="DZ19" s="31">
        <f t="shared" si="82"/>
        <v>546.48</v>
      </c>
      <c r="EA19" s="31">
        <f t="shared" si="83"/>
        <v>-562.28</v>
      </c>
      <c r="EB19" s="31">
        <f t="shared" si="84"/>
        <v>-1102.06</v>
      </c>
      <c r="EC19" s="31">
        <f t="shared" si="85"/>
        <v>-714.69</v>
      </c>
      <c r="ED19" s="31">
        <f t="shared" si="86"/>
        <v>-86.69</v>
      </c>
      <c r="EE19" s="31">
        <f t="shared" si="87"/>
        <v>-104.84</v>
      </c>
      <c r="EF19" s="31">
        <f t="shared" si="88"/>
        <v>-67.290000000000006</v>
      </c>
      <c r="EG19" s="32">
        <f t="shared" si="89"/>
        <v>5575.34</v>
      </c>
      <c r="EH19" s="32">
        <f t="shared" si="90"/>
        <v>9410.27</v>
      </c>
      <c r="EI19" s="32">
        <f t="shared" si="91"/>
        <v>3301.82</v>
      </c>
      <c r="EJ19" s="32">
        <f t="shared" si="92"/>
        <v>1189.3</v>
      </c>
      <c r="EK19" s="32">
        <f t="shared" si="93"/>
        <v>775.64000000000021</v>
      </c>
      <c r="EL19" s="32">
        <f t="shared" si="94"/>
        <v>2745.55</v>
      </c>
      <c r="EM19" s="32">
        <f t="shared" si="95"/>
        <v>-2844.7</v>
      </c>
      <c r="EN19" s="32">
        <f t="shared" si="96"/>
        <v>-5616.33</v>
      </c>
      <c r="EO19" s="32">
        <f t="shared" si="97"/>
        <v>-3669.1299999999997</v>
      </c>
      <c r="EP19" s="32">
        <f t="shared" si="98"/>
        <v>-448.29000000000013</v>
      </c>
      <c r="EQ19" s="32">
        <f t="shared" si="99"/>
        <v>-546.22000000000014</v>
      </c>
      <c r="ER19" s="32">
        <f t="shared" si="100"/>
        <v>-353.16</v>
      </c>
    </row>
    <row r="20" spans="1:148" x14ac:dyDescent="0.25">
      <c r="A20" t="s">
        <v>445</v>
      </c>
      <c r="B20" s="1" t="s">
        <v>138</v>
      </c>
      <c r="C20" t="str">
        <f t="shared" ca="1" si="161"/>
        <v>BCR2</v>
      </c>
      <c r="D20" t="str">
        <f t="shared" ca="1" si="1"/>
        <v>Bear Creek #2</v>
      </c>
      <c r="E20" s="51">
        <v>11331.1707222</v>
      </c>
      <c r="F20" s="51">
        <v>11684.345850399999</v>
      </c>
      <c r="G20" s="51">
        <v>9879.9517027999991</v>
      </c>
      <c r="H20" s="51">
        <v>6117.1023619999996</v>
      </c>
      <c r="I20" s="51">
        <v>7817.1796000000004</v>
      </c>
      <c r="J20" s="51">
        <v>11283.4353672</v>
      </c>
      <c r="K20" s="51">
        <v>12461.4188049</v>
      </c>
      <c r="L20" s="51">
        <v>13831.199135700001</v>
      </c>
      <c r="M20" s="51">
        <v>11066.5445654</v>
      </c>
      <c r="N20" s="51">
        <v>11515.235193799999</v>
      </c>
      <c r="O20" s="51">
        <v>10842.990420300001</v>
      </c>
      <c r="P20" s="51">
        <v>9232.4483464999994</v>
      </c>
      <c r="Q20" s="32">
        <v>1072042.3400000001</v>
      </c>
      <c r="R20" s="32">
        <v>1760956.1</v>
      </c>
      <c r="S20" s="32">
        <v>485589.22</v>
      </c>
      <c r="T20" s="32">
        <v>400565.78</v>
      </c>
      <c r="U20" s="32">
        <v>275261.76</v>
      </c>
      <c r="V20" s="32">
        <v>991379.18</v>
      </c>
      <c r="W20" s="32">
        <v>1065583.43</v>
      </c>
      <c r="X20" s="32">
        <v>2235751.96</v>
      </c>
      <c r="Y20" s="32">
        <v>1489407.02</v>
      </c>
      <c r="Z20" s="32">
        <v>1080330.3500000001</v>
      </c>
      <c r="AA20" s="32">
        <v>1543785.49</v>
      </c>
      <c r="AB20" s="32">
        <v>560267.14</v>
      </c>
      <c r="AC20" s="2">
        <v>-1.76</v>
      </c>
      <c r="AD20" s="2">
        <v>-1.76</v>
      </c>
      <c r="AE20" s="2">
        <v>-1.76</v>
      </c>
      <c r="AF20" s="2">
        <v>-1.76</v>
      </c>
      <c r="AG20" s="2">
        <v>-1.76</v>
      </c>
      <c r="AH20" s="2">
        <v>-1.76</v>
      </c>
      <c r="AI20" s="2">
        <v>-0.76</v>
      </c>
      <c r="AJ20" s="2">
        <v>-0.76</v>
      </c>
      <c r="AK20" s="2">
        <v>-0.76</v>
      </c>
      <c r="AL20" s="2">
        <v>-0.76</v>
      </c>
      <c r="AM20" s="2">
        <v>-0.76</v>
      </c>
      <c r="AN20" s="2">
        <v>-0.76</v>
      </c>
      <c r="AO20" s="33">
        <v>-18867.95</v>
      </c>
      <c r="AP20" s="33">
        <v>-30992.83</v>
      </c>
      <c r="AQ20" s="33">
        <v>-8546.3700000000008</v>
      </c>
      <c r="AR20" s="33">
        <v>-7049.96</v>
      </c>
      <c r="AS20" s="33">
        <v>-4844.6099999999997</v>
      </c>
      <c r="AT20" s="33">
        <v>-17448.27</v>
      </c>
      <c r="AU20" s="33">
        <v>-8098.43</v>
      </c>
      <c r="AV20" s="33">
        <v>-16991.71</v>
      </c>
      <c r="AW20" s="33">
        <v>-11319.49</v>
      </c>
      <c r="AX20" s="33">
        <v>-8210.51</v>
      </c>
      <c r="AY20" s="33">
        <v>-11732.77</v>
      </c>
      <c r="AZ20" s="33">
        <v>-4258.03</v>
      </c>
      <c r="BA20" s="31">
        <f t="shared" si="41"/>
        <v>-428.82</v>
      </c>
      <c r="BB20" s="31">
        <f t="shared" si="42"/>
        <v>-704.38</v>
      </c>
      <c r="BC20" s="31">
        <f t="shared" si="43"/>
        <v>-194.24</v>
      </c>
      <c r="BD20" s="31">
        <f t="shared" si="44"/>
        <v>2323.2800000000002</v>
      </c>
      <c r="BE20" s="31">
        <f t="shared" si="45"/>
        <v>1596.52</v>
      </c>
      <c r="BF20" s="31">
        <f t="shared" si="46"/>
        <v>5750</v>
      </c>
      <c r="BG20" s="31">
        <f t="shared" si="47"/>
        <v>745.91</v>
      </c>
      <c r="BH20" s="31">
        <f t="shared" si="48"/>
        <v>1565.03</v>
      </c>
      <c r="BI20" s="31">
        <f t="shared" si="49"/>
        <v>1042.58</v>
      </c>
      <c r="BJ20" s="31">
        <f t="shared" si="50"/>
        <v>-3240.99</v>
      </c>
      <c r="BK20" s="31">
        <f t="shared" si="51"/>
        <v>-4631.3599999999997</v>
      </c>
      <c r="BL20" s="31">
        <f t="shared" si="52"/>
        <v>-1680.8</v>
      </c>
      <c r="BM20" s="6">
        <v>-0.104</v>
      </c>
      <c r="BN20" s="6">
        <v>-0.104</v>
      </c>
      <c r="BO20" s="6">
        <v>-0.104</v>
      </c>
      <c r="BP20" s="6">
        <v>-0.104</v>
      </c>
      <c r="BQ20" s="6">
        <v>-0.104</v>
      </c>
      <c r="BR20" s="6">
        <v>-0.104</v>
      </c>
      <c r="BS20" s="6">
        <v>-0.104</v>
      </c>
      <c r="BT20" s="6">
        <v>-0.104</v>
      </c>
      <c r="BU20" s="6">
        <v>-0.104</v>
      </c>
      <c r="BV20" s="6">
        <v>-0.104</v>
      </c>
      <c r="BW20" s="6">
        <v>-0.104</v>
      </c>
      <c r="BX20" s="6">
        <v>-0.104</v>
      </c>
      <c r="BY20" s="31">
        <v>-111492.4</v>
      </c>
      <c r="BZ20" s="31">
        <v>-183139.43</v>
      </c>
      <c r="CA20" s="31">
        <v>-50501.279999999999</v>
      </c>
      <c r="CB20" s="31">
        <v>-41658.839999999997</v>
      </c>
      <c r="CC20" s="31">
        <v>-28627.22</v>
      </c>
      <c r="CD20" s="31">
        <v>-103103.43</v>
      </c>
      <c r="CE20" s="31">
        <v>-110820.68</v>
      </c>
      <c r="CF20" s="31">
        <v>-232518.2</v>
      </c>
      <c r="CG20" s="31">
        <v>-154898.32999999999</v>
      </c>
      <c r="CH20" s="31">
        <v>-112354.36</v>
      </c>
      <c r="CI20" s="31">
        <v>-160553.69</v>
      </c>
      <c r="CJ20" s="31">
        <v>-58267.78</v>
      </c>
      <c r="CK20" s="32">
        <f t="shared" si="53"/>
        <v>1608.06</v>
      </c>
      <c r="CL20" s="32">
        <f t="shared" si="54"/>
        <v>2641.43</v>
      </c>
      <c r="CM20" s="32">
        <f t="shared" si="55"/>
        <v>728.38</v>
      </c>
      <c r="CN20" s="32">
        <f t="shared" si="56"/>
        <v>600.85</v>
      </c>
      <c r="CO20" s="32">
        <f t="shared" si="57"/>
        <v>412.89</v>
      </c>
      <c r="CP20" s="32">
        <f t="shared" si="58"/>
        <v>1487.07</v>
      </c>
      <c r="CQ20" s="32">
        <f t="shared" si="59"/>
        <v>1598.38</v>
      </c>
      <c r="CR20" s="32">
        <f t="shared" si="60"/>
        <v>3353.63</v>
      </c>
      <c r="CS20" s="32">
        <f t="shared" si="61"/>
        <v>2234.11</v>
      </c>
      <c r="CT20" s="32">
        <f t="shared" si="62"/>
        <v>1620.5</v>
      </c>
      <c r="CU20" s="32">
        <f t="shared" si="63"/>
        <v>2315.6799999999998</v>
      </c>
      <c r="CV20" s="32">
        <f t="shared" si="64"/>
        <v>840.4</v>
      </c>
      <c r="CW20" s="31">
        <f t="shared" si="149"/>
        <v>-90587.569999999992</v>
      </c>
      <c r="CX20" s="31">
        <f t="shared" si="150"/>
        <v>-148800.78999999998</v>
      </c>
      <c r="CY20" s="31">
        <f t="shared" si="151"/>
        <v>-41032.29</v>
      </c>
      <c r="CZ20" s="31">
        <f t="shared" si="152"/>
        <v>-36331.31</v>
      </c>
      <c r="DA20" s="31">
        <f t="shared" si="153"/>
        <v>-24966.240000000002</v>
      </c>
      <c r="DB20" s="31">
        <f t="shared" si="154"/>
        <v>-89918.089999999982</v>
      </c>
      <c r="DC20" s="31">
        <f t="shared" si="155"/>
        <v>-101869.78</v>
      </c>
      <c r="DD20" s="31">
        <f t="shared" si="156"/>
        <v>-213737.89</v>
      </c>
      <c r="DE20" s="31">
        <f t="shared" si="157"/>
        <v>-142387.31</v>
      </c>
      <c r="DF20" s="31">
        <f t="shared" si="158"/>
        <v>-99282.36</v>
      </c>
      <c r="DG20" s="31">
        <f t="shared" si="159"/>
        <v>-141873.88000000003</v>
      </c>
      <c r="DH20" s="31">
        <f t="shared" si="160"/>
        <v>-51488.549999999996</v>
      </c>
      <c r="DI20" s="32">
        <f t="shared" si="65"/>
        <v>-4529.38</v>
      </c>
      <c r="DJ20" s="32">
        <f t="shared" si="66"/>
        <v>-7440.04</v>
      </c>
      <c r="DK20" s="32">
        <f t="shared" si="67"/>
        <v>-2051.61</v>
      </c>
      <c r="DL20" s="32">
        <f t="shared" si="68"/>
        <v>-1816.57</v>
      </c>
      <c r="DM20" s="32">
        <f t="shared" si="69"/>
        <v>-1248.31</v>
      </c>
      <c r="DN20" s="32">
        <f t="shared" si="70"/>
        <v>-4495.8999999999996</v>
      </c>
      <c r="DO20" s="32">
        <f t="shared" si="71"/>
        <v>-5093.49</v>
      </c>
      <c r="DP20" s="32">
        <f t="shared" si="72"/>
        <v>-10686.89</v>
      </c>
      <c r="DQ20" s="32">
        <f t="shared" si="73"/>
        <v>-7119.37</v>
      </c>
      <c r="DR20" s="32">
        <f t="shared" si="74"/>
        <v>-4964.12</v>
      </c>
      <c r="DS20" s="32">
        <f t="shared" si="75"/>
        <v>-7093.69</v>
      </c>
      <c r="DT20" s="32">
        <f t="shared" si="76"/>
        <v>-2574.4299999999998</v>
      </c>
      <c r="DU20" s="31">
        <f t="shared" si="77"/>
        <v>-24667.64</v>
      </c>
      <c r="DV20" s="31">
        <f t="shared" si="78"/>
        <v>-40171.980000000003</v>
      </c>
      <c r="DW20" s="31">
        <f t="shared" si="79"/>
        <v>-10990.99</v>
      </c>
      <c r="DX20" s="31">
        <f t="shared" si="80"/>
        <v>-9646.92</v>
      </c>
      <c r="DY20" s="31">
        <f t="shared" si="81"/>
        <v>-6572.76</v>
      </c>
      <c r="DZ20" s="31">
        <f t="shared" si="82"/>
        <v>-23462.37</v>
      </c>
      <c r="EA20" s="31">
        <f t="shared" si="83"/>
        <v>-26350.67</v>
      </c>
      <c r="EB20" s="31">
        <f t="shared" si="84"/>
        <v>-54788.41</v>
      </c>
      <c r="EC20" s="31">
        <f t="shared" si="85"/>
        <v>-36166.230000000003</v>
      </c>
      <c r="ED20" s="31">
        <f t="shared" si="86"/>
        <v>-24993.21</v>
      </c>
      <c r="EE20" s="31">
        <f t="shared" si="87"/>
        <v>-35383.78</v>
      </c>
      <c r="EF20" s="31">
        <f t="shared" si="88"/>
        <v>-12725.02</v>
      </c>
      <c r="EG20" s="32">
        <f t="shared" si="89"/>
        <v>-119784.59</v>
      </c>
      <c r="EH20" s="32">
        <f t="shared" si="90"/>
        <v>-196412.81</v>
      </c>
      <c r="EI20" s="32">
        <f t="shared" si="91"/>
        <v>-54074.89</v>
      </c>
      <c r="EJ20" s="32">
        <f t="shared" si="92"/>
        <v>-47794.799999999996</v>
      </c>
      <c r="EK20" s="32">
        <f t="shared" si="93"/>
        <v>-32787.310000000005</v>
      </c>
      <c r="EL20" s="32">
        <f t="shared" si="94"/>
        <v>-117876.35999999997</v>
      </c>
      <c r="EM20" s="32">
        <f t="shared" si="95"/>
        <v>-133313.94</v>
      </c>
      <c r="EN20" s="32">
        <f t="shared" si="96"/>
        <v>-279213.19000000006</v>
      </c>
      <c r="EO20" s="32">
        <f t="shared" si="97"/>
        <v>-185672.91</v>
      </c>
      <c r="EP20" s="32">
        <f t="shared" si="98"/>
        <v>-129239.69</v>
      </c>
      <c r="EQ20" s="32">
        <f t="shared" si="99"/>
        <v>-184351.35000000003</v>
      </c>
      <c r="ER20" s="32">
        <f t="shared" si="100"/>
        <v>-66788</v>
      </c>
    </row>
    <row r="21" spans="1:148" x14ac:dyDescent="0.25">
      <c r="A21" t="s">
        <v>445</v>
      </c>
      <c r="B21" s="1" t="s">
        <v>139</v>
      </c>
      <c r="C21" t="str">
        <f t="shared" ca="1" si="161"/>
        <v>BCRK</v>
      </c>
      <c r="D21" t="str">
        <f t="shared" ca="1" si="1"/>
        <v>Bear Creek #1</v>
      </c>
      <c r="E21" s="51">
        <v>17621.198577800002</v>
      </c>
      <c r="F21" s="51">
        <v>20469.3325496</v>
      </c>
      <c r="G21" s="51">
        <v>10455.849197199999</v>
      </c>
      <c r="H21" s="51">
        <v>3938.9458380000001</v>
      </c>
      <c r="I21" s="51">
        <v>0</v>
      </c>
      <c r="J21" s="51">
        <v>995.64433280000003</v>
      </c>
      <c r="K21" s="51">
        <v>5653.3630950999996</v>
      </c>
      <c r="L21" s="51">
        <v>9351.1852643000002</v>
      </c>
      <c r="M21" s="51">
        <v>3115.5943345999999</v>
      </c>
      <c r="N21" s="51">
        <v>7067.5875061999996</v>
      </c>
      <c r="O21" s="51">
        <v>10267.979079700001</v>
      </c>
      <c r="P21" s="51">
        <v>1675.3443534999999</v>
      </c>
      <c r="Q21" s="32">
        <v>1996556.19</v>
      </c>
      <c r="R21" s="32">
        <v>3756359.56</v>
      </c>
      <c r="S21" s="32">
        <v>531566.07999999996</v>
      </c>
      <c r="T21" s="32">
        <v>120137.25</v>
      </c>
      <c r="U21" s="32">
        <v>0</v>
      </c>
      <c r="V21" s="32">
        <v>379310.59</v>
      </c>
      <c r="W21" s="32">
        <v>1196518.53</v>
      </c>
      <c r="X21" s="32">
        <v>2951431.95</v>
      </c>
      <c r="Y21" s="32">
        <v>1352565.2</v>
      </c>
      <c r="Z21" s="32">
        <v>1269417.74</v>
      </c>
      <c r="AA21" s="32">
        <v>2222506.9500000002</v>
      </c>
      <c r="AB21" s="32">
        <v>390740.46</v>
      </c>
      <c r="AC21" s="2">
        <v>-1.76</v>
      </c>
      <c r="AD21" s="2">
        <v>-1.76</v>
      </c>
      <c r="AE21" s="2">
        <v>-1.76</v>
      </c>
      <c r="AF21" s="2">
        <v>-1.76</v>
      </c>
      <c r="AG21" s="2">
        <v>-1.76</v>
      </c>
      <c r="AH21" s="2">
        <v>-1.76</v>
      </c>
      <c r="AI21" s="2">
        <v>-0.76</v>
      </c>
      <c r="AJ21" s="2">
        <v>-0.76</v>
      </c>
      <c r="AK21" s="2">
        <v>-0.76</v>
      </c>
      <c r="AL21" s="2">
        <v>-0.76</v>
      </c>
      <c r="AM21" s="2">
        <v>-0.76</v>
      </c>
      <c r="AN21" s="2">
        <v>-0.76</v>
      </c>
      <c r="AO21" s="33">
        <v>-35139.39</v>
      </c>
      <c r="AP21" s="33">
        <v>-66111.929999999993</v>
      </c>
      <c r="AQ21" s="33">
        <v>-9355.56</v>
      </c>
      <c r="AR21" s="33">
        <v>-2114.42</v>
      </c>
      <c r="AS21" s="33">
        <v>0</v>
      </c>
      <c r="AT21" s="33">
        <v>-6675.87</v>
      </c>
      <c r="AU21" s="33">
        <v>-9093.5400000000009</v>
      </c>
      <c r="AV21" s="33">
        <v>-22430.880000000001</v>
      </c>
      <c r="AW21" s="33">
        <v>-10279.5</v>
      </c>
      <c r="AX21" s="33">
        <v>-9647.57</v>
      </c>
      <c r="AY21" s="33">
        <v>-16891.05</v>
      </c>
      <c r="AZ21" s="33">
        <v>-2969.63</v>
      </c>
      <c r="BA21" s="31">
        <f t="shared" si="41"/>
        <v>-798.62</v>
      </c>
      <c r="BB21" s="31">
        <f t="shared" si="42"/>
        <v>-1502.54</v>
      </c>
      <c r="BC21" s="31">
        <f t="shared" si="43"/>
        <v>-212.63</v>
      </c>
      <c r="BD21" s="31">
        <f t="shared" si="44"/>
        <v>696.8</v>
      </c>
      <c r="BE21" s="31">
        <f t="shared" si="45"/>
        <v>0</v>
      </c>
      <c r="BF21" s="31">
        <f t="shared" si="46"/>
        <v>2200</v>
      </c>
      <c r="BG21" s="31">
        <f t="shared" si="47"/>
        <v>837.56</v>
      </c>
      <c r="BH21" s="31">
        <f t="shared" si="48"/>
        <v>2066</v>
      </c>
      <c r="BI21" s="31">
        <f t="shared" si="49"/>
        <v>946.8</v>
      </c>
      <c r="BJ21" s="31">
        <f t="shared" si="50"/>
        <v>-3808.25</v>
      </c>
      <c r="BK21" s="31">
        <f t="shared" si="51"/>
        <v>-6667.52</v>
      </c>
      <c r="BL21" s="31">
        <f t="shared" si="52"/>
        <v>-1172.22</v>
      </c>
      <c r="BM21" s="6">
        <v>-7.4999999999999997E-2</v>
      </c>
      <c r="BN21" s="6">
        <v>-7.4999999999999997E-2</v>
      </c>
      <c r="BO21" s="6">
        <v>-7.4999999999999997E-2</v>
      </c>
      <c r="BP21" s="6">
        <v>-7.4999999999999997E-2</v>
      </c>
      <c r="BQ21" s="6">
        <v>-7.4999999999999997E-2</v>
      </c>
      <c r="BR21" s="6">
        <v>-7.4999999999999997E-2</v>
      </c>
      <c r="BS21" s="6">
        <v>-7.4999999999999997E-2</v>
      </c>
      <c r="BT21" s="6">
        <v>-7.4999999999999997E-2</v>
      </c>
      <c r="BU21" s="6">
        <v>-7.4999999999999997E-2</v>
      </c>
      <c r="BV21" s="6">
        <v>-7.4999999999999997E-2</v>
      </c>
      <c r="BW21" s="6">
        <v>-7.4999999999999997E-2</v>
      </c>
      <c r="BX21" s="6">
        <v>-7.4999999999999997E-2</v>
      </c>
      <c r="BY21" s="31">
        <v>-149741.71</v>
      </c>
      <c r="BZ21" s="31">
        <v>-281726.96999999997</v>
      </c>
      <c r="CA21" s="31">
        <v>-39867.46</v>
      </c>
      <c r="CB21" s="31">
        <v>-9010.2900000000009</v>
      </c>
      <c r="CC21" s="31">
        <v>0</v>
      </c>
      <c r="CD21" s="31">
        <v>-28448.29</v>
      </c>
      <c r="CE21" s="31">
        <v>-89738.89</v>
      </c>
      <c r="CF21" s="31">
        <v>-221357.4</v>
      </c>
      <c r="CG21" s="31">
        <v>-101442.39</v>
      </c>
      <c r="CH21" s="31">
        <v>-95206.33</v>
      </c>
      <c r="CI21" s="31">
        <v>-166688.01999999999</v>
      </c>
      <c r="CJ21" s="31">
        <v>-29305.53</v>
      </c>
      <c r="CK21" s="32">
        <f t="shared" si="53"/>
        <v>2994.83</v>
      </c>
      <c r="CL21" s="32">
        <f t="shared" si="54"/>
        <v>5634.54</v>
      </c>
      <c r="CM21" s="32">
        <f t="shared" si="55"/>
        <v>797.35</v>
      </c>
      <c r="CN21" s="32">
        <f t="shared" si="56"/>
        <v>180.21</v>
      </c>
      <c r="CO21" s="32">
        <f t="shared" si="57"/>
        <v>0</v>
      </c>
      <c r="CP21" s="32">
        <f t="shared" si="58"/>
        <v>568.97</v>
      </c>
      <c r="CQ21" s="32">
        <f t="shared" si="59"/>
        <v>1794.78</v>
      </c>
      <c r="CR21" s="32">
        <f t="shared" si="60"/>
        <v>4427.1499999999996</v>
      </c>
      <c r="CS21" s="32">
        <f t="shared" si="61"/>
        <v>2028.85</v>
      </c>
      <c r="CT21" s="32">
        <f t="shared" si="62"/>
        <v>1904.13</v>
      </c>
      <c r="CU21" s="32">
        <f t="shared" si="63"/>
        <v>3333.76</v>
      </c>
      <c r="CV21" s="32">
        <f t="shared" si="64"/>
        <v>586.11</v>
      </c>
      <c r="CW21" s="31">
        <f t="shared" ref="CW21:CW70" si="186">BY21+CK21-AO21-BA21</f>
        <v>-110808.87000000001</v>
      </c>
      <c r="CX21" s="31">
        <f t="shared" ref="CX21:CX70" si="187">BZ21+CL21-AP21-BB21</f>
        <v>-208477.96</v>
      </c>
      <c r="CY21" s="31">
        <f t="shared" ref="CY21:CY70" si="188">CA21+CM21-AQ21-BC21</f>
        <v>-29501.920000000002</v>
      </c>
      <c r="CZ21" s="31">
        <f t="shared" ref="CZ21:CZ70" si="189">CB21+CN21-AR21-BD21</f>
        <v>-7412.4600000000019</v>
      </c>
      <c r="DA21" s="31">
        <f t="shared" ref="DA21:DA70" si="190">CC21+CO21-AS21-BE21</f>
        <v>0</v>
      </c>
      <c r="DB21" s="31">
        <f t="shared" ref="DB21:DB70" si="191">CD21+CP21-AT21-BF21</f>
        <v>-23403.45</v>
      </c>
      <c r="DC21" s="31">
        <f t="shared" ref="DC21:DC70" si="192">CE21+CQ21-AU21-BG21</f>
        <v>-79688.13</v>
      </c>
      <c r="DD21" s="31">
        <f t="shared" ref="DD21:DD70" si="193">CF21+CR21-AV21-BH21</f>
        <v>-196565.37</v>
      </c>
      <c r="DE21" s="31">
        <f t="shared" ref="DE21:DE70" si="194">CG21+CS21-AW21-BI21</f>
        <v>-90080.84</v>
      </c>
      <c r="DF21" s="31">
        <f t="shared" ref="DF21:DF70" si="195">CH21+CT21-AX21-BJ21</f>
        <v>-79846.38</v>
      </c>
      <c r="DG21" s="31">
        <f t="shared" ref="DG21:DG70" si="196">CI21+CU21-AY21-BK21</f>
        <v>-139795.69</v>
      </c>
      <c r="DH21" s="31">
        <f t="shared" ref="DH21:DH70" si="197">CJ21+CV21-AZ21-BL21</f>
        <v>-24577.569999999996</v>
      </c>
      <c r="DI21" s="32">
        <f t="shared" si="65"/>
        <v>-5540.44</v>
      </c>
      <c r="DJ21" s="32">
        <f t="shared" si="66"/>
        <v>-10423.9</v>
      </c>
      <c r="DK21" s="32">
        <f t="shared" si="67"/>
        <v>-1475.1</v>
      </c>
      <c r="DL21" s="32">
        <f t="shared" si="68"/>
        <v>-370.62</v>
      </c>
      <c r="DM21" s="32">
        <f t="shared" si="69"/>
        <v>0</v>
      </c>
      <c r="DN21" s="32">
        <f t="shared" si="70"/>
        <v>-1170.17</v>
      </c>
      <c r="DO21" s="32">
        <f t="shared" si="71"/>
        <v>-3984.41</v>
      </c>
      <c r="DP21" s="32">
        <f t="shared" si="72"/>
        <v>-9828.27</v>
      </c>
      <c r="DQ21" s="32">
        <f t="shared" si="73"/>
        <v>-4504.04</v>
      </c>
      <c r="DR21" s="32">
        <f t="shared" si="74"/>
        <v>-3992.32</v>
      </c>
      <c r="DS21" s="32">
        <f t="shared" si="75"/>
        <v>-6989.78</v>
      </c>
      <c r="DT21" s="32">
        <f t="shared" si="76"/>
        <v>-1228.8800000000001</v>
      </c>
      <c r="DU21" s="31">
        <f t="shared" si="77"/>
        <v>-30174.05</v>
      </c>
      <c r="DV21" s="31">
        <f t="shared" si="78"/>
        <v>-56283.12</v>
      </c>
      <c r="DW21" s="31">
        <f t="shared" si="79"/>
        <v>-7902.44</v>
      </c>
      <c r="DX21" s="31">
        <f t="shared" si="80"/>
        <v>-1968.2</v>
      </c>
      <c r="DY21" s="31">
        <f t="shared" si="81"/>
        <v>0</v>
      </c>
      <c r="DZ21" s="31">
        <f t="shared" si="82"/>
        <v>-6106.67</v>
      </c>
      <c r="EA21" s="31">
        <f t="shared" si="83"/>
        <v>-20612.939999999999</v>
      </c>
      <c r="EB21" s="31">
        <f t="shared" si="84"/>
        <v>-50386.5</v>
      </c>
      <c r="EC21" s="31">
        <f t="shared" si="85"/>
        <v>-22880.44</v>
      </c>
      <c r="ED21" s="31">
        <f t="shared" si="86"/>
        <v>-20100.419999999998</v>
      </c>
      <c r="EE21" s="31">
        <f t="shared" si="87"/>
        <v>-34865.47</v>
      </c>
      <c r="EF21" s="31">
        <f t="shared" si="88"/>
        <v>-6074.17</v>
      </c>
      <c r="EG21" s="32">
        <f t="shared" si="89"/>
        <v>-146523.36000000002</v>
      </c>
      <c r="EH21" s="32">
        <f t="shared" si="90"/>
        <v>-275184.98</v>
      </c>
      <c r="EI21" s="32">
        <f t="shared" si="91"/>
        <v>-38879.46</v>
      </c>
      <c r="EJ21" s="32">
        <f t="shared" si="92"/>
        <v>-9751.2800000000025</v>
      </c>
      <c r="EK21" s="32">
        <f t="shared" si="93"/>
        <v>0</v>
      </c>
      <c r="EL21" s="32">
        <f t="shared" si="94"/>
        <v>-30680.29</v>
      </c>
      <c r="EM21" s="32">
        <f t="shared" si="95"/>
        <v>-104285.48000000001</v>
      </c>
      <c r="EN21" s="32">
        <f t="shared" si="96"/>
        <v>-256780.13999999998</v>
      </c>
      <c r="EO21" s="32">
        <f t="shared" si="97"/>
        <v>-117465.31999999999</v>
      </c>
      <c r="EP21" s="32">
        <f t="shared" si="98"/>
        <v>-103939.12000000001</v>
      </c>
      <c r="EQ21" s="32">
        <f t="shared" si="99"/>
        <v>-181650.94</v>
      </c>
      <c r="ER21" s="32">
        <f t="shared" si="100"/>
        <v>-31880.619999999995</v>
      </c>
    </row>
    <row r="22" spans="1:148" x14ac:dyDescent="0.25">
      <c r="A22" t="s">
        <v>444</v>
      </c>
      <c r="B22" s="1" t="s">
        <v>123</v>
      </c>
      <c r="C22" t="str">
        <f t="shared" ca="1" si="161"/>
        <v>BIG</v>
      </c>
      <c r="D22" t="str">
        <f t="shared" ca="1" si="1"/>
        <v>Bighorn Hydro Facility</v>
      </c>
      <c r="E22" s="51">
        <v>26328.030835000001</v>
      </c>
      <c r="F22" s="51">
        <v>24095.224115199999</v>
      </c>
      <c r="G22" s="51">
        <v>31590.657603</v>
      </c>
      <c r="H22" s="51">
        <v>30252.869828999999</v>
      </c>
      <c r="I22" s="51">
        <v>26815.612371700001</v>
      </c>
      <c r="J22" s="51">
        <v>30403.140855000001</v>
      </c>
      <c r="K22" s="51">
        <v>36233.193163000004</v>
      </c>
      <c r="L22" s="51">
        <v>33236.558410999998</v>
      </c>
      <c r="M22" s="51">
        <v>28093.4236399</v>
      </c>
      <c r="N22" s="51">
        <v>30445.207508</v>
      </c>
      <c r="O22" s="51">
        <v>31562.786604000001</v>
      </c>
      <c r="P22" s="51">
        <v>36201.991903000002</v>
      </c>
      <c r="Q22" s="32">
        <v>1957726.99</v>
      </c>
      <c r="R22" s="32">
        <v>3487230.43</v>
      </c>
      <c r="S22" s="32">
        <v>1656902.59</v>
      </c>
      <c r="T22" s="32">
        <v>1675751.45</v>
      </c>
      <c r="U22" s="32">
        <v>958948.86</v>
      </c>
      <c r="V22" s="32">
        <v>2382334.2599999998</v>
      </c>
      <c r="W22" s="32">
        <v>2712330.27</v>
      </c>
      <c r="X22" s="32">
        <v>4993953.3899999997</v>
      </c>
      <c r="Y22" s="32">
        <v>2851624.7</v>
      </c>
      <c r="Z22" s="32">
        <v>2558891.91</v>
      </c>
      <c r="AA22" s="32">
        <v>4249217.42</v>
      </c>
      <c r="AB22" s="32">
        <v>2186813.71</v>
      </c>
      <c r="AC22" s="2">
        <v>1.6</v>
      </c>
      <c r="AD22" s="2">
        <v>1.6</v>
      </c>
      <c r="AE22" s="2">
        <v>1.6</v>
      </c>
      <c r="AF22" s="2">
        <v>1.6</v>
      </c>
      <c r="AG22" s="2">
        <v>1.6</v>
      </c>
      <c r="AH22" s="2">
        <v>1.6</v>
      </c>
      <c r="AI22" s="2">
        <v>2.64</v>
      </c>
      <c r="AJ22" s="2">
        <v>2.64</v>
      </c>
      <c r="AK22" s="2">
        <v>2.64</v>
      </c>
      <c r="AL22" s="2">
        <v>2.64</v>
      </c>
      <c r="AM22" s="2">
        <v>2.64</v>
      </c>
      <c r="AN22" s="2">
        <v>2.64</v>
      </c>
      <c r="AO22" s="33">
        <v>31323.63</v>
      </c>
      <c r="AP22" s="33">
        <v>55795.69</v>
      </c>
      <c r="AQ22" s="33">
        <v>26510.44</v>
      </c>
      <c r="AR22" s="33">
        <v>26812.02</v>
      </c>
      <c r="AS22" s="33">
        <v>15343.18</v>
      </c>
      <c r="AT22" s="33">
        <v>38117.35</v>
      </c>
      <c r="AU22" s="33">
        <v>71605.52</v>
      </c>
      <c r="AV22" s="33">
        <v>131840.37</v>
      </c>
      <c r="AW22" s="33">
        <v>75282.89</v>
      </c>
      <c r="AX22" s="33">
        <v>67554.75</v>
      </c>
      <c r="AY22" s="33">
        <v>112179.34</v>
      </c>
      <c r="AZ22" s="33">
        <v>57731.88</v>
      </c>
      <c r="BA22" s="31">
        <f t="shared" si="41"/>
        <v>-783.09</v>
      </c>
      <c r="BB22" s="31">
        <f t="shared" si="42"/>
        <v>-1394.89</v>
      </c>
      <c r="BC22" s="31">
        <f t="shared" si="43"/>
        <v>-662.76</v>
      </c>
      <c r="BD22" s="31">
        <f t="shared" si="44"/>
        <v>9719.36</v>
      </c>
      <c r="BE22" s="31">
        <f t="shared" si="45"/>
        <v>5561.9</v>
      </c>
      <c r="BF22" s="31">
        <f t="shared" si="46"/>
        <v>13817.54</v>
      </c>
      <c r="BG22" s="31">
        <f t="shared" si="47"/>
        <v>1898.63</v>
      </c>
      <c r="BH22" s="31">
        <f t="shared" si="48"/>
        <v>3495.77</v>
      </c>
      <c r="BI22" s="31">
        <f t="shared" si="49"/>
        <v>1996.14</v>
      </c>
      <c r="BJ22" s="31">
        <f t="shared" si="50"/>
        <v>-7676.68</v>
      </c>
      <c r="BK22" s="31">
        <f t="shared" si="51"/>
        <v>-12747.65</v>
      </c>
      <c r="BL22" s="31">
        <f t="shared" si="52"/>
        <v>-6560.44</v>
      </c>
      <c r="BM22" s="6">
        <v>-1.11E-2</v>
      </c>
      <c r="BN22" s="6">
        <v>-1.11E-2</v>
      </c>
      <c r="BO22" s="6">
        <v>-1.11E-2</v>
      </c>
      <c r="BP22" s="6">
        <v>-1.11E-2</v>
      </c>
      <c r="BQ22" s="6">
        <v>-1.11E-2</v>
      </c>
      <c r="BR22" s="6">
        <v>-1.11E-2</v>
      </c>
      <c r="BS22" s="6">
        <v>-1.11E-2</v>
      </c>
      <c r="BT22" s="6">
        <v>-1.11E-2</v>
      </c>
      <c r="BU22" s="6">
        <v>-1.11E-2</v>
      </c>
      <c r="BV22" s="6">
        <v>-1.11E-2</v>
      </c>
      <c r="BW22" s="6">
        <v>-1.11E-2</v>
      </c>
      <c r="BX22" s="6">
        <v>-1.11E-2</v>
      </c>
      <c r="BY22" s="31">
        <v>-21730.77</v>
      </c>
      <c r="BZ22" s="31">
        <v>-38708.26</v>
      </c>
      <c r="CA22" s="31">
        <v>-18391.62</v>
      </c>
      <c r="CB22" s="31">
        <v>-18600.84</v>
      </c>
      <c r="CC22" s="31">
        <v>-10644.33</v>
      </c>
      <c r="CD22" s="31">
        <v>-26443.91</v>
      </c>
      <c r="CE22" s="31">
        <v>-30106.87</v>
      </c>
      <c r="CF22" s="31">
        <v>-55432.88</v>
      </c>
      <c r="CG22" s="31">
        <v>-31653.03</v>
      </c>
      <c r="CH22" s="31">
        <v>-28403.7</v>
      </c>
      <c r="CI22" s="31">
        <v>-47166.31</v>
      </c>
      <c r="CJ22" s="31">
        <v>-24273.63</v>
      </c>
      <c r="CK22" s="32">
        <f t="shared" si="53"/>
        <v>2936.59</v>
      </c>
      <c r="CL22" s="32">
        <f t="shared" si="54"/>
        <v>5230.8500000000004</v>
      </c>
      <c r="CM22" s="32">
        <f t="shared" si="55"/>
        <v>2485.35</v>
      </c>
      <c r="CN22" s="32">
        <f t="shared" si="56"/>
        <v>2513.63</v>
      </c>
      <c r="CO22" s="32">
        <f t="shared" si="57"/>
        <v>1438.42</v>
      </c>
      <c r="CP22" s="32">
        <f t="shared" si="58"/>
        <v>3573.5</v>
      </c>
      <c r="CQ22" s="32">
        <f t="shared" si="59"/>
        <v>4068.5</v>
      </c>
      <c r="CR22" s="32">
        <f t="shared" si="60"/>
        <v>7490.93</v>
      </c>
      <c r="CS22" s="32">
        <f t="shared" si="61"/>
        <v>4277.4399999999996</v>
      </c>
      <c r="CT22" s="32">
        <f t="shared" si="62"/>
        <v>3838.34</v>
      </c>
      <c r="CU22" s="32">
        <f t="shared" si="63"/>
        <v>6373.83</v>
      </c>
      <c r="CV22" s="32">
        <f t="shared" si="64"/>
        <v>3280.22</v>
      </c>
      <c r="CW22" s="31">
        <f t="shared" si="186"/>
        <v>-49334.720000000001</v>
      </c>
      <c r="CX22" s="31">
        <f t="shared" si="187"/>
        <v>-87878.21</v>
      </c>
      <c r="CY22" s="31">
        <f t="shared" si="188"/>
        <v>-41753.949999999997</v>
      </c>
      <c r="CZ22" s="31">
        <f t="shared" si="189"/>
        <v>-52618.59</v>
      </c>
      <c r="DA22" s="31">
        <f t="shared" si="190"/>
        <v>-30110.989999999998</v>
      </c>
      <c r="DB22" s="31">
        <f t="shared" si="191"/>
        <v>-74805.299999999988</v>
      </c>
      <c r="DC22" s="31">
        <f t="shared" si="192"/>
        <v>-99542.52</v>
      </c>
      <c r="DD22" s="31">
        <f t="shared" si="193"/>
        <v>-183278.09</v>
      </c>
      <c r="DE22" s="31">
        <f t="shared" si="194"/>
        <v>-104654.62</v>
      </c>
      <c r="DF22" s="31">
        <f t="shared" si="195"/>
        <v>-84443.43</v>
      </c>
      <c r="DG22" s="31">
        <f t="shared" si="196"/>
        <v>-140224.17000000001</v>
      </c>
      <c r="DH22" s="31">
        <f t="shared" si="197"/>
        <v>-72164.849999999991</v>
      </c>
      <c r="DI22" s="32">
        <f t="shared" si="65"/>
        <v>-2466.7399999999998</v>
      </c>
      <c r="DJ22" s="32">
        <f t="shared" si="66"/>
        <v>-4393.91</v>
      </c>
      <c r="DK22" s="32">
        <f t="shared" si="67"/>
        <v>-2087.6999999999998</v>
      </c>
      <c r="DL22" s="32">
        <f t="shared" si="68"/>
        <v>-2630.93</v>
      </c>
      <c r="DM22" s="32">
        <f t="shared" si="69"/>
        <v>-1505.55</v>
      </c>
      <c r="DN22" s="32">
        <f t="shared" si="70"/>
        <v>-3740.27</v>
      </c>
      <c r="DO22" s="32">
        <f t="shared" si="71"/>
        <v>-4977.13</v>
      </c>
      <c r="DP22" s="32">
        <f t="shared" si="72"/>
        <v>-9163.9</v>
      </c>
      <c r="DQ22" s="32">
        <f t="shared" si="73"/>
        <v>-5232.7299999999996</v>
      </c>
      <c r="DR22" s="32">
        <f t="shared" si="74"/>
        <v>-4222.17</v>
      </c>
      <c r="DS22" s="32">
        <f t="shared" si="75"/>
        <v>-7011.21</v>
      </c>
      <c r="DT22" s="32">
        <f t="shared" si="76"/>
        <v>-3608.24</v>
      </c>
      <c r="DU22" s="31">
        <f t="shared" si="77"/>
        <v>-13434.2</v>
      </c>
      <c r="DV22" s="31">
        <f t="shared" si="78"/>
        <v>-23724.62</v>
      </c>
      <c r="DW22" s="31">
        <f t="shared" si="79"/>
        <v>-11184.3</v>
      </c>
      <c r="DX22" s="31">
        <f t="shared" si="80"/>
        <v>-13971.62</v>
      </c>
      <c r="DY22" s="31">
        <f t="shared" si="81"/>
        <v>-7927.2</v>
      </c>
      <c r="DZ22" s="31">
        <f t="shared" si="82"/>
        <v>-19518.98</v>
      </c>
      <c r="EA22" s="31">
        <f t="shared" si="83"/>
        <v>-25748.68</v>
      </c>
      <c r="EB22" s="31">
        <f t="shared" si="84"/>
        <v>-46980.51</v>
      </c>
      <c r="EC22" s="31">
        <f t="shared" si="85"/>
        <v>-26582.16</v>
      </c>
      <c r="ED22" s="31">
        <f t="shared" si="86"/>
        <v>-21257.68</v>
      </c>
      <c r="EE22" s="31">
        <f t="shared" si="87"/>
        <v>-34972.339999999997</v>
      </c>
      <c r="EF22" s="31">
        <f t="shared" si="88"/>
        <v>-17835.02</v>
      </c>
      <c r="EG22" s="32">
        <f t="shared" si="89"/>
        <v>-65235.66</v>
      </c>
      <c r="EH22" s="32">
        <f t="shared" si="90"/>
        <v>-115996.74</v>
      </c>
      <c r="EI22" s="32">
        <f t="shared" si="91"/>
        <v>-55025.95</v>
      </c>
      <c r="EJ22" s="32">
        <f t="shared" si="92"/>
        <v>-69221.14</v>
      </c>
      <c r="EK22" s="32">
        <f t="shared" si="93"/>
        <v>-39543.74</v>
      </c>
      <c r="EL22" s="32">
        <f t="shared" si="94"/>
        <v>-98064.549999999988</v>
      </c>
      <c r="EM22" s="32">
        <f t="shared" si="95"/>
        <v>-130268.33000000002</v>
      </c>
      <c r="EN22" s="32">
        <f t="shared" si="96"/>
        <v>-239422.5</v>
      </c>
      <c r="EO22" s="32">
        <f t="shared" si="97"/>
        <v>-136469.50999999998</v>
      </c>
      <c r="EP22" s="32">
        <f t="shared" si="98"/>
        <v>-109923.28</v>
      </c>
      <c r="EQ22" s="32">
        <f t="shared" si="99"/>
        <v>-182207.72</v>
      </c>
      <c r="ER22" s="32">
        <f t="shared" si="100"/>
        <v>-93608.11</v>
      </c>
    </row>
    <row r="23" spans="1:148" x14ac:dyDescent="0.25">
      <c r="A23" t="s">
        <v>444</v>
      </c>
      <c r="B23" s="1" t="s">
        <v>124</v>
      </c>
      <c r="C23" t="str">
        <f t="shared" ca="1" si="161"/>
        <v>BPW</v>
      </c>
      <c r="D23" t="str">
        <f t="shared" ca="1" si="1"/>
        <v>Bearspaw Hydro Facility</v>
      </c>
      <c r="E23" s="51">
        <v>4803.8855020000001</v>
      </c>
      <c r="F23" s="51">
        <v>4311.1103380000004</v>
      </c>
      <c r="G23" s="51">
        <v>4901.2602989999996</v>
      </c>
      <c r="H23" s="51">
        <v>5126.5663720000002</v>
      </c>
      <c r="I23" s="51">
        <v>7561.5051517000002</v>
      </c>
      <c r="J23" s="51">
        <v>9741.1720280999998</v>
      </c>
      <c r="K23" s="51">
        <v>10551.372943</v>
      </c>
      <c r="L23" s="51">
        <v>9826.2415007</v>
      </c>
      <c r="M23" s="51">
        <v>7296.095824</v>
      </c>
      <c r="N23" s="51">
        <v>5930.1777220000004</v>
      </c>
      <c r="O23" s="51">
        <v>3617.1604831999998</v>
      </c>
      <c r="P23" s="51">
        <v>4647.3399261000004</v>
      </c>
      <c r="Q23" s="32">
        <v>380144.58</v>
      </c>
      <c r="R23" s="32">
        <v>525752.67000000004</v>
      </c>
      <c r="S23" s="32">
        <v>237506.89</v>
      </c>
      <c r="T23" s="32">
        <v>277173.31</v>
      </c>
      <c r="U23" s="32">
        <v>249837.98</v>
      </c>
      <c r="V23" s="32">
        <v>707334.82</v>
      </c>
      <c r="W23" s="32">
        <v>648594.21</v>
      </c>
      <c r="X23" s="32">
        <v>1201882.27</v>
      </c>
      <c r="Y23" s="32">
        <v>726851.34</v>
      </c>
      <c r="Z23" s="32">
        <v>444193.7</v>
      </c>
      <c r="AA23" s="32">
        <v>384682.07</v>
      </c>
      <c r="AB23" s="32">
        <v>241287.22</v>
      </c>
      <c r="AC23" s="2">
        <v>-1.1299999999999999</v>
      </c>
      <c r="AD23" s="2">
        <v>-1.1299999999999999</v>
      </c>
      <c r="AE23" s="2">
        <v>-1.1299999999999999</v>
      </c>
      <c r="AF23" s="2">
        <v>-1.1299999999999999</v>
      </c>
      <c r="AG23" s="2">
        <v>-1.1299999999999999</v>
      </c>
      <c r="AH23" s="2">
        <v>-1.1299999999999999</v>
      </c>
      <c r="AI23" s="2">
        <v>0.16</v>
      </c>
      <c r="AJ23" s="2">
        <v>0.16</v>
      </c>
      <c r="AK23" s="2">
        <v>0.16</v>
      </c>
      <c r="AL23" s="2">
        <v>0.16</v>
      </c>
      <c r="AM23" s="2">
        <v>0.16</v>
      </c>
      <c r="AN23" s="2">
        <v>0.16</v>
      </c>
      <c r="AO23" s="33">
        <v>-4295.63</v>
      </c>
      <c r="AP23" s="33">
        <v>-5941.01</v>
      </c>
      <c r="AQ23" s="33">
        <v>-2683.83</v>
      </c>
      <c r="AR23" s="33">
        <v>-3132.06</v>
      </c>
      <c r="AS23" s="33">
        <v>-2823.17</v>
      </c>
      <c r="AT23" s="33">
        <v>-7992.88</v>
      </c>
      <c r="AU23" s="33">
        <v>1037.75</v>
      </c>
      <c r="AV23" s="33">
        <v>1923.01</v>
      </c>
      <c r="AW23" s="33">
        <v>1162.96</v>
      </c>
      <c r="AX23" s="33">
        <v>710.71</v>
      </c>
      <c r="AY23" s="33">
        <v>615.49</v>
      </c>
      <c r="AZ23" s="33">
        <v>386.06</v>
      </c>
      <c r="BA23" s="31">
        <f t="shared" si="41"/>
        <v>-152.06</v>
      </c>
      <c r="BB23" s="31">
        <f t="shared" si="42"/>
        <v>-210.3</v>
      </c>
      <c r="BC23" s="31">
        <f t="shared" si="43"/>
        <v>-95</v>
      </c>
      <c r="BD23" s="31">
        <f t="shared" si="44"/>
        <v>1607.61</v>
      </c>
      <c r="BE23" s="31">
        <f t="shared" si="45"/>
        <v>1449.06</v>
      </c>
      <c r="BF23" s="31">
        <f t="shared" si="46"/>
        <v>4102.54</v>
      </c>
      <c r="BG23" s="31">
        <f t="shared" si="47"/>
        <v>454.02</v>
      </c>
      <c r="BH23" s="31">
        <f t="shared" si="48"/>
        <v>841.32</v>
      </c>
      <c r="BI23" s="31">
        <f t="shared" si="49"/>
        <v>508.8</v>
      </c>
      <c r="BJ23" s="31">
        <f t="shared" si="50"/>
        <v>-1332.58</v>
      </c>
      <c r="BK23" s="31">
        <f t="shared" si="51"/>
        <v>-1154.05</v>
      </c>
      <c r="BL23" s="31">
        <f t="shared" si="52"/>
        <v>-723.86</v>
      </c>
      <c r="BM23" s="6">
        <v>-1.7399999999999999E-2</v>
      </c>
      <c r="BN23" s="6">
        <v>-1.7399999999999999E-2</v>
      </c>
      <c r="BO23" s="6">
        <v>-1.7399999999999999E-2</v>
      </c>
      <c r="BP23" s="6">
        <v>-1.7399999999999999E-2</v>
      </c>
      <c r="BQ23" s="6">
        <v>-1.7399999999999999E-2</v>
      </c>
      <c r="BR23" s="6">
        <v>-1.7399999999999999E-2</v>
      </c>
      <c r="BS23" s="6">
        <v>-1.7399999999999999E-2</v>
      </c>
      <c r="BT23" s="6">
        <v>-1.7399999999999999E-2</v>
      </c>
      <c r="BU23" s="6">
        <v>-1.7399999999999999E-2</v>
      </c>
      <c r="BV23" s="6">
        <v>-1.7399999999999999E-2</v>
      </c>
      <c r="BW23" s="6">
        <v>-1.7399999999999999E-2</v>
      </c>
      <c r="BX23" s="6">
        <v>-1.7399999999999999E-2</v>
      </c>
      <c r="BY23" s="31">
        <v>-6614.52</v>
      </c>
      <c r="BZ23" s="31">
        <v>-9148.1</v>
      </c>
      <c r="CA23" s="31">
        <v>-4132.62</v>
      </c>
      <c r="CB23" s="31">
        <v>-4822.82</v>
      </c>
      <c r="CC23" s="31">
        <v>-4347.18</v>
      </c>
      <c r="CD23" s="31">
        <v>-12307.63</v>
      </c>
      <c r="CE23" s="31">
        <v>-11285.54</v>
      </c>
      <c r="CF23" s="31">
        <v>-20912.75</v>
      </c>
      <c r="CG23" s="31">
        <v>-12647.21</v>
      </c>
      <c r="CH23" s="31">
        <v>-7728.97</v>
      </c>
      <c r="CI23" s="31">
        <v>-6693.47</v>
      </c>
      <c r="CJ23" s="31">
        <v>-4198.3999999999996</v>
      </c>
      <c r="CK23" s="32">
        <f t="shared" si="53"/>
        <v>570.22</v>
      </c>
      <c r="CL23" s="32">
        <f t="shared" si="54"/>
        <v>788.63</v>
      </c>
      <c r="CM23" s="32">
        <f t="shared" si="55"/>
        <v>356.26</v>
      </c>
      <c r="CN23" s="32">
        <f t="shared" si="56"/>
        <v>415.76</v>
      </c>
      <c r="CO23" s="32">
        <f t="shared" si="57"/>
        <v>374.76</v>
      </c>
      <c r="CP23" s="32">
        <f t="shared" si="58"/>
        <v>1061</v>
      </c>
      <c r="CQ23" s="32">
        <f t="shared" si="59"/>
        <v>972.89</v>
      </c>
      <c r="CR23" s="32">
        <f t="shared" si="60"/>
        <v>1802.82</v>
      </c>
      <c r="CS23" s="32">
        <f t="shared" si="61"/>
        <v>1090.28</v>
      </c>
      <c r="CT23" s="32">
        <f t="shared" si="62"/>
        <v>666.29</v>
      </c>
      <c r="CU23" s="32">
        <f t="shared" si="63"/>
        <v>577.02</v>
      </c>
      <c r="CV23" s="32">
        <f t="shared" si="64"/>
        <v>361.93</v>
      </c>
      <c r="CW23" s="31">
        <f t="shared" si="186"/>
        <v>-1596.6100000000001</v>
      </c>
      <c r="CX23" s="31">
        <f t="shared" si="187"/>
        <v>-2208.1600000000008</v>
      </c>
      <c r="CY23" s="31">
        <f t="shared" si="188"/>
        <v>-997.52999999999975</v>
      </c>
      <c r="CZ23" s="31">
        <f t="shared" si="189"/>
        <v>-2882.6099999999997</v>
      </c>
      <c r="DA23" s="31">
        <f t="shared" si="190"/>
        <v>-2598.31</v>
      </c>
      <c r="DB23" s="31">
        <f t="shared" si="191"/>
        <v>-7356.2899999999991</v>
      </c>
      <c r="DC23" s="31">
        <f t="shared" si="192"/>
        <v>-11804.420000000002</v>
      </c>
      <c r="DD23" s="31">
        <f t="shared" si="193"/>
        <v>-21874.26</v>
      </c>
      <c r="DE23" s="31">
        <f t="shared" si="194"/>
        <v>-13228.689999999999</v>
      </c>
      <c r="DF23" s="31">
        <f t="shared" si="195"/>
        <v>-6440.81</v>
      </c>
      <c r="DG23" s="31">
        <f t="shared" si="196"/>
        <v>-5577.89</v>
      </c>
      <c r="DH23" s="31">
        <f t="shared" si="197"/>
        <v>-3498.6699999999996</v>
      </c>
      <c r="DI23" s="32">
        <f t="shared" si="65"/>
        <v>-79.83</v>
      </c>
      <c r="DJ23" s="32">
        <f t="shared" si="66"/>
        <v>-110.41</v>
      </c>
      <c r="DK23" s="32">
        <f t="shared" si="67"/>
        <v>-49.88</v>
      </c>
      <c r="DL23" s="32">
        <f t="shared" si="68"/>
        <v>-144.13</v>
      </c>
      <c r="DM23" s="32">
        <f t="shared" si="69"/>
        <v>-129.91999999999999</v>
      </c>
      <c r="DN23" s="32">
        <f t="shared" si="70"/>
        <v>-367.81</v>
      </c>
      <c r="DO23" s="32">
        <f t="shared" si="71"/>
        <v>-590.22</v>
      </c>
      <c r="DP23" s="32">
        <f t="shared" si="72"/>
        <v>-1093.71</v>
      </c>
      <c r="DQ23" s="32">
        <f t="shared" si="73"/>
        <v>-661.43</v>
      </c>
      <c r="DR23" s="32">
        <f t="shared" si="74"/>
        <v>-322.04000000000002</v>
      </c>
      <c r="DS23" s="32">
        <f t="shared" si="75"/>
        <v>-278.89</v>
      </c>
      <c r="DT23" s="32">
        <f t="shared" si="76"/>
        <v>-174.93</v>
      </c>
      <c r="DU23" s="31">
        <f t="shared" si="77"/>
        <v>-434.77</v>
      </c>
      <c r="DV23" s="31">
        <f t="shared" si="78"/>
        <v>-596.14</v>
      </c>
      <c r="DW23" s="31">
        <f t="shared" si="79"/>
        <v>-267.2</v>
      </c>
      <c r="DX23" s="31">
        <f t="shared" si="80"/>
        <v>-765.41</v>
      </c>
      <c r="DY23" s="31">
        <f t="shared" si="81"/>
        <v>-684.05</v>
      </c>
      <c r="DZ23" s="31">
        <f t="shared" si="82"/>
        <v>-1919.48</v>
      </c>
      <c r="EA23" s="31">
        <f t="shared" si="83"/>
        <v>-3053.45</v>
      </c>
      <c r="EB23" s="31">
        <f t="shared" si="84"/>
        <v>-5607.13</v>
      </c>
      <c r="EC23" s="31">
        <f t="shared" si="85"/>
        <v>-3360.07</v>
      </c>
      <c r="ED23" s="31">
        <f t="shared" si="86"/>
        <v>-1621.4</v>
      </c>
      <c r="EE23" s="31">
        <f t="shared" si="87"/>
        <v>-1391.14</v>
      </c>
      <c r="EF23" s="31">
        <f t="shared" si="88"/>
        <v>-864.67</v>
      </c>
      <c r="EG23" s="32">
        <f t="shared" si="89"/>
        <v>-2111.21</v>
      </c>
      <c r="EH23" s="32">
        <f t="shared" si="90"/>
        <v>-2914.7100000000005</v>
      </c>
      <c r="EI23" s="32">
        <f t="shared" si="91"/>
        <v>-1314.61</v>
      </c>
      <c r="EJ23" s="32">
        <f t="shared" si="92"/>
        <v>-3792.1499999999996</v>
      </c>
      <c r="EK23" s="32">
        <f t="shared" si="93"/>
        <v>-3412.2799999999997</v>
      </c>
      <c r="EL23" s="32">
        <f t="shared" si="94"/>
        <v>-9643.58</v>
      </c>
      <c r="EM23" s="32">
        <f t="shared" si="95"/>
        <v>-15448.09</v>
      </c>
      <c r="EN23" s="32">
        <f t="shared" si="96"/>
        <v>-28575.1</v>
      </c>
      <c r="EO23" s="32">
        <f t="shared" si="97"/>
        <v>-17250.189999999999</v>
      </c>
      <c r="EP23" s="32">
        <f t="shared" si="98"/>
        <v>-8384.25</v>
      </c>
      <c r="EQ23" s="32">
        <f t="shared" si="99"/>
        <v>-7247.920000000001</v>
      </c>
      <c r="ER23" s="32">
        <f t="shared" si="100"/>
        <v>-4538.2699999999995</v>
      </c>
    </row>
    <row r="24" spans="1:148" x14ac:dyDescent="0.25">
      <c r="A24" t="s">
        <v>446</v>
      </c>
      <c r="B24" s="1" t="s">
        <v>12</v>
      </c>
      <c r="C24" t="str">
        <f t="shared" ca="1" si="161"/>
        <v>BR3</v>
      </c>
      <c r="D24" t="str">
        <f t="shared" ca="1" si="1"/>
        <v>Battle River #3</v>
      </c>
      <c r="E24" s="51">
        <v>99246.681748999996</v>
      </c>
      <c r="F24" s="51">
        <v>90816.442832500004</v>
      </c>
      <c r="G24" s="51">
        <v>102827.60807430001</v>
      </c>
      <c r="H24" s="51">
        <v>93190.628226000001</v>
      </c>
      <c r="I24" s="51">
        <v>68681.726747099994</v>
      </c>
      <c r="J24" s="51">
        <v>25596.784863699999</v>
      </c>
      <c r="K24" s="51">
        <v>101841.9496187</v>
      </c>
      <c r="L24" s="51">
        <v>99619.643219799997</v>
      </c>
      <c r="M24" s="51">
        <v>101594.5806587</v>
      </c>
      <c r="N24" s="51">
        <v>88771.209635899999</v>
      </c>
      <c r="O24" s="51">
        <v>93361.059814399996</v>
      </c>
      <c r="P24" s="51">
        <v>94889.024836099998</v>
      </c>
      <c r="Q24" s="32">
        <v>8119481.7300000004</v>
      </c>
      <c r="R24" s="32">
        <v>11821134.109999999</v>
      </c>
      <c r="S24" s="32">
        <v>5168135.3099999996</v>
      </c>
      <c r="T24" s="32">
        <v>5022385.32</v>
      </c>
      <c r="U24" s="32">
        <v>2442919.52</v>
      </c>
      <c r="V24" s="32">
        <v>3783372.67</v>
      </c>
      <c r="W24" s="32">
        <v>6526345.9800000004</v>
      </c>
      <c r="X24" s="32">
        <v>13196030.029999999</v>
      </c>
      <c r="Y24" s="32">
        <v>10072577.140000001</v>
      </c>
      <c r="Z24" s="32">
        <v>6423920.5899999999</v>
      </c>
      <c r="AA24" s="32">
        <v>9835116.0399999991</v>
      </c>
      <c r="AB24" s="32">
        <v>5245603.42</v>
      </c>
      <c r="AC24" s="2">
        <v>4.92</v>
      </c>
      <c r="AD24" s="2">
        <v>4.92</v>
      </c>
      <c r="AE24" s="2">
        <v>4.92</v>
      </c>
      <c r="AF24" s="2">
        <v>4.92</v>
      </c>
      <c r="AG24" s="2">
        <v>4.92</v>
      </c>
      <c r="AH24" s="2">
        <v>4.92</v>
      </c>
      <c r="AI24" s="2">
        <v>6.39</v>
      </c>
      <c r="AJ24" s="2">
        <v>6.39</v>
      </c>
      <c r="AK24" s="2">
        <v>6.39</v>
      </c>
      <c r="AL24" s="2">
        <v>6.39</v>
      </c>
      <c r="AM24" s="2">
        <v>6.39</v>
      </c>
      <c r="AN24" s="2">
        <v>6.39</v>
      </c>
      <c r="AO24" s="33">
        <v>399478.5</v>
      </c>
      <c r="AP24" s="33">
        <v>581599.80000000005</v>
      </c>
      <c r="AQ24" s="33">
        <v>254272.26</v>
      </c>
      <c r="AR24" s="33">
        <v>247101.36</v>
      </c>
      <c r="AS24" s="33">
        <v>120191.64</v>
      </c>
      <c r="AT24" s="33">
        <v>186141.94</v>
      </c>
      <c r="AU24" s="33">
        <v>417033.51</v>
      </c>
      <c r="AV24" s="33">
        <v>843226.32</v>
      </c>
      <c r="AW24" s="33">
        <v>643637.68000000005</v>
      </c>
      <c r="AX24" s="33">
        <v>410488.53</v>
      </c>
      <c r="AY24" s="33">
        <v>628463.92000000004</v>
      </c>
      <c r="AZ24" s="33">
        <v>335194.06</v>
      </c>
      <c r="BA24" s="31">
        <f t="shared" si="41"/>
        <v>-3247.79</v>
      </c>
      <c r="BB24" s="31">
        <f t="shared" si="42"/>
        <v>-4728.45</v>
      </c>
      <c r="BC24" s="31">
        <f t="shared" si="43"/>
        <v>-2067.25</v>
      </c>
      <c r="BD24" s="31">
        <f t="shared" si="44"/>
        <v>29129.83</v>
      </c>
      <c r="BE24" s="31">
        <f t="shared" si="45"/>
        <v>14168.93</v>
      </c>
      <c r="BF24" s="31">
        <f t="shared" si="46"/>
        <v>21943.56</v>
      </c>
      <c r="BG24" s="31">
        <f t="shared" si="47"/>
        <v>4568.4399999999996</v>
      </c>
      <c r="BH24" s="31">
        <f t="shared" si="48"/>
        <v>9237.2199999999993</v>
      </c>
      <c r="BI24" s="31">
        <f t="shared" si="49"/>
        <v>7050.8</v>
      </c>
      <c r="BJ24" s="31">
        <f t="shared" si="50"/>
        <v>-19271.759999999998</v>
      </c>
      <c r="BK24" s="31">
        <f t="shared" si="51"/>
        <v>-29505.35</v>
      </c>
      <c r="BL24" s="31">
        <f t="shared" si="52"/>
        <v>-15736.81</v>
      </c>
      <c r="BM24" s="6">
        <v>8.7900000000000006E-2</v>
      </c>
      <c r="BN24" s="6">
        <v>8.7900000000000006E-2</v>
      </c>
      <c r="BO24" s="6">
        <v>8.7900000000000006E-2</v>
      </c>
      <c r="BP24" s="6">
        <v>8.7900000000000006E-2</v>
      </c>
      <c r="BQ24" s="6">
        <v>8.7900000000000006E-2</v>
      </c>
      <c r="BR24" s="6">
        <v>8.7900000000000006E-2</v>
      </c>
      <c r="BS24" s="6">
        <v>8.7900000000000006E-2</v>
      </c>
      <c r="BT24" s="6">
        <v>8.7900000000000006E-2</v>
      </c>
      <c r="BU24" s="6">
        <v>8.7900000000000006E-2</v>
      </c>
      <c r="BV24" s="6">
        <v>8.7900000000000006E-2</v>
      </c>
      <c r="BW24" s="6">
        <v>8.7900000000000006E-2</v>
      </c>
      <c r="BX24" s="6">
        <v>8.7900000000000006E-2</v>
      </c>
      <c r="BY24" s="31">
        <v>713702.44</v>
      </c>
      <c r="BZ24" s="31">
        <v>1039077.69</v>
      </c>
      <c r="CA24" s="31">
        <v>454279.09</v>
      </c>
      <c r="CB24" s="31">
        <v>441467.67</v>
      </c>
      <c r="CC24" s="31">
        <v>214732.63</v>
      </c>
      <c r="CD24" s="31">
        <v>332558.46000000002</v>
      </c>
      <c r="CE24" s="31">
        <v>573665.81000000006</v>
      </c>
      <c r="CF24" s="31">
        <v>1159931.04</v>
      </c>
      <c r="CG24" s="31">
        <v>885379.53</v>
      </c>
      <c r="CH24" s="31">
        <v>564662.62</v>
      </c>
      <c r="CI24" s="31">
        <v>864506.7</v>
      </c>
      <c r="CJ24" s="31">
        <v>461088.54</v>
      </c>
      <c r="CK24" s="32">
        <f t="shared" si="53"/>
        <v>12179.22</v>
      </c>
      <c r="CL24" s="32">
        <f t="shared" si="54"/>
        <v>17731.7</v>
      </c>
      <c r="CM24" s="32">
        <f t="shared" si="55"/>
        <v>7752.2</v>
      </c>
      <c r="CN24" s="32">
        <f t="shared" si="56"/>
        <v>7533.58</v>
      </c>
      <c r="CO24" s="32">
        <f t="shared" si="57"/>
        <v>3664.38</v>
      </c>
      <c r="CP24" s="32">
        <f t="shared" si="58"/>
        <v>5675.06</v>
      </c>
      <c r="CQ24" s="32">
        <f t="shared" si="59"/>
        <v>9789.52</v>
      </c>
      <c r="CR24" s="32">
        <f t="shared" si="60"/>
        <v>19794.05</v>
      </c>
      <c r="CS24" s="32">
        <f t="shared" si="61"/>
        <v>15108.87</v>
      </c>
      <c r="CT24" s="32">
        <f t="shared" si="62"/>
        <v>9635.8799999999992</v>
      </c>
      <c r="CU24" s="32">
        <f t="shared" si="63"/>
        <v>14752.67</v>
      </c>
      <c r="CV24" s="32">
        <f t="shared" si="64"/>
        <v>7868.41</v>
      </c>
      <c r="CW24" s="31">
        <f t="shared" si="186"/>
        <v>329650.9499999999</v>
      </c>
      <c r="CX24" s="31">
        <f t="shared" si="187"/>
        <v>479938.03999999986</v>
      </c>
      <c r="CY24" s="31">
        <f t="shared" si="188"/>
        <v>209826.28000000003</v>
      </c>
      <c r="CZ24" s="31">
        <f t="shared" si="189"/>
        <v>172770.06</v>
      </c>
      <c r="DA24" s="31">
        <f t="shared" si="190"/>
        <v>84036.44</v>
      </c>
      <c r="DB24" s="31">
        <f t="shared" si="191"/>
        <v>130148.02000000002</v>
      </c>
      <c r="DC24" s="31">
        <f t="shared" si="192"/>
        <v>161853.38000000006</v>
      </c>
      <c r="DD24" s="31">
        <f t="shared" si="193"/>
        <v>327261.55000000016</v>
      </c>
      <c r="DE24" s="31">
        <f t="shared" si="194"/>
        <v>249799.91999999998</v>
      </c>
      <c r="DF24" s="31">
        <f t="shared" si="195"/>
        <v>183081.72999999998</v>
      </c>
      <c r="DG24" s="31">
        <f t="shared" si="196"/>
        <v>280300.79999999993</v>
      </c>
      <c r="DH24" s="31">
        <f t="shared" si="197"/>
        <v>149499.69999999995</v>
      </c>
      <c r="DI24" s="32">
        <f t="shared" si="65"/>
        <v>16482.55</v>
      </c>
      <c r="DJ24" s="32">
        <f t="shared" si="66"/>
        <v>23996.9</v>
      </c>
      <c r="DK24" s="32">
        <f t="shared" si="67"/>
        <v>10491.31</v>
      </c>
      <c r="DL24" s="32">
        <f t="shared" si="68"/>
        <v>8638.5</v>
      </c>
      <c r="DM24" s="32">
        <f t="shared" si="69"/>
        <v>4201.82</v>
      </c>
      <c r="DN24" s="32">
        <f t="shared" si="70"/>
        <v>6507.4</v>
      </c>
      <c r="DO24" s="32">
        <f t="shared" si="71"/>
        <v>8092.67</v>
      </c>
      <c r="DP24" s="32">
        <f t="shared" si="72"/>
        <v>16363.08</v>
      </c>
      <c r="DQ24" s="32">
        <f t="shared" si="73"/>
        <v>12490</v>
      </c>
      <c r="DR24" s="32">
        <f t="shared" si="74"/>
        <v>9154.09</v>
      </c>
      <c r="DS24" s="32">
        <f t="shared" si="75"/>
        <v>14015.04</v>
      </c>
      <c r="DT24" s="32">
        <f t="shared" si="76"/>
        <v>7474.99</v>
      </c>
      <c r="DU24" s="31">
        <f t="shared" si="77"/>
        <v>89766.32</v>
      </c>
      <c r="DV24" s="31">
        <f t="shared" si="78"/>
        <v>129569.62</v>
      </c>
      <c r="DW24" s="31">
        <f t="shared" si="79"/>
        <v>56204.480000000003</v>
      </c>
      <c r="DX24" s="31">
        <f t="shared" si="80"/>
        <v>45875</v>
      </c>
      <c r="DY24" s="31">
        <f t="shared" si="81"/>
        <v>22123.94</v>
      </c>
      <c r="DZ24" s="31">
        <f t="shared" si="82"/>
        <v>33959.58</v>
      </c>
      <c r="EA24" s="31">
        <f t="shared" si="83"/>
        <v>41866.639999999999</v>
      </c>
      <c r="EB24" s="31">
        <f t="shared" si="84"/>
        <v>83888.45</v>
      </c>
      <c r="EC24" s="31">
        <f t="shared" si="85"/>
        <v>63448.92</v>
      </c>
      <c r="ED24" s="31">
        <f t="shared" si="86"/>
        <v>46088.75</v>
      </c>
      <c r="EE24" s="31">
        <f t="shared" si="87"/>
        <v>69907.88</v>
      </c>
      <c r="EF24" s="31">
        <f t="shared" si="88"/>
        <v>36947.769999999997</v>
      </c>
      <c r="EG24" s="32">
        <f t="shared" si="89"/>
        <v>435899.81999999989</v>
      </c>
      <c r="EH24" s="32">
        <f t="shared" si="90"/>
        <v>633504.55999999982</v>
      </c>
      <c r="EI24" s="32">
        <f t="shared" si="91"/>
        <v>276522.07</v>
      </c>
      <c r="EJ24" s="32">
        <f t="shared" si="92"/>
        <v>227283.56</v>
      </c>
      <c r="EK24" s="32">
        <f t="shared" si="93"/>
        <v>110362.20000000001</v>
      </c>
      <c r="EL24" s="32">
        <f t="shared" si="94"/>
        <v>170615</v>
      </c>
      <c r="EM24" s="32">
        <f t="shared" si="95"/>
        <v>211812.69000000006</v>
      </c>
      <c r="EN24" s="32">
        <f t="shared" si="96"/>
        <v>427513.08000000019</v>
      </c>
      <c r="EO24" s="32">
        <f t="shared" si="97"/>
        <v>325738.83999999997</v>
      </c>
      <c r="EP24" s="32">
        <f t="shared" si="98"/>
        <v>238324.56999999998</v>
      </c>
      <c r="EQ24" s="32">
        <f t="shared" si="99"/>
        <v>364223.71999999991</v>
      </c>
      <c r="ER24" s="32">
        <f t="shared" si="100"/>
        <v>193922.45999999993</v>
      </c>
    </row>
    <row r="25" spans="1:148" x14ac:dyDescent="0.25">
      <c r="A25" t="s">
        <v>446</v>
      </c>
      <c r="B25" s="1" t="s">
        <v>13</v>
      </c>
      <c r="C25" t="str">
        <f t="shared" ca="1" si="161"/>
        <v>BR4</v>
      </c>
      <c r="D25" t="str">
        <f t="shared" ca="1" si="1"/>
        <v>Battle River #4</v>
      </c>
      <c r="E25" s="51">
        <v>100036.8811042</v>
      </c>
      <c r="F25" s="51">
        <v>90861.1839645</v>
      </c>
      <c r="G25" s="51">
        <v>105543.7667543</v>
      </c>
      <c r="H25" s="51">
        <v>103912.43834560001</v>
      </c>
      <c r="I25" s="51">
        <v>91558.805511099999</v>
      </c>
      <c r="J25" s="51">
        <v>99944.159595699995</v>
      </c>
      <c r="K25" s="51">
        <v>89458.925825300001</v>
      </c>
      <c r="L25" s="51">
        <v>76468.736165599999</v>
      </c>
      <c r="M25" s="51">
        <v>7762.0594202000002</v>
      </c>
      <c r="N25" s="51">
        <v>100061.50220990001</v>
      </c>
      <c r="O25" s="51">
        <v>91886.390888900001</v>
      </c>
      <c r="P25" s="51">
        <v>100119.7566049</v>
      </c>
      <c r="Q25" s="32">
        <v>8002427.46</v>
      </c>
      <c r="R25" s="32">
        <v>12473247.359999999</v>
      </c>
      <c r="S25" s="32">
        <v>5312700.4000000004</v>
      </c>
      <c r="T25" s="32">
        <v>5665356.6799999997</v>
      </c>
      <c r="U25" s="32">
        <v>3208830.93</v>
      </c>
      <c r="V25" s="32">
        <v>7738898.2300000004</v>
      </c>
      <c r="W25" s="32">
        <v>6301244.71</v>
      </c>
      <c r="X25" s="32">
        <v>9460967.5600000005</v>
      </c>
      <c r="Y25" s="32">
        <v>433506.7</v>
      </c>
      <c r="Z25" s="32">
        <v>7097736.0800000001</v>
      </c>
      <c r="AA25" s="32">
        <v>10956983.75</v>
      </c>
      <c r="AB25" s="32">
        <v>5441446.9500000002</v>
      </c>
      <c r="AC25" s="2">
        <v>4.92</v>
      </c>
      <c r="AD25" s="2">
        <v>4.92</v>
      </c>
      <c r="AE25" s="2">
        <v>4.92</v>
      </c>
      <c r="AF25" s="2">
        <v>4.92</v>
      </c>
      <c r="AG25" s="2">
        <v>4.92</v>
      </c>
      <c r="AH25" s="2">
        <v>4.92</v>
      </c>
      <c r="AI25" s="2">
        <v>6.39</v>
      </c>
      <c r="AJ25" s="2">
        <v>6.39</v>
      </c>
      <c r="AK25" s="2">
        <v>6.39</v>
      </c>
      <c r="AL25" s="2">
        <v>6.39</v>
      </c>
      <c r="AM25" s="2">
        <v>6.39</v>
      </c>
      <c r="AN25" s="2">
        <v>6.39</v>
      </c>
      <c r="AO25" s="33">
        <v>393719.43</v>
      </c>
      <c r="AP25" s="33">
        <v>613683.77</v>
      </c>
      <c r="AQ25" s="33">
        <v>261384.86</v>
      </c>
      <c r="AR25" s="33">
        <v>278735.55</v>
      </c>
      <c r="AS25" s="33">
        <v>157874.48000000001</v>
      </c>
      <c r="AT25" s="33">
        <v>380753.79</v>
      </c>
      <c r="AU25" s="33">
        <v>402649.54</v>
      </c>
      <c r="AV25" s="33">
        <v>604555.82999999996</v>
      </c>
      <c r="AW25" s="33">
        <v>27701.08</v>
      </c>
      <c r="AX25" s="33">
        <v>453545.34</v>
      </c>
      <c r="AY25" s="33">
        <v>700151.26</v>
      </c>
      <c r="AZ25" s="33">
        <v>347708.46</v>
      </c>
      <c r="BA25" s="31">
        <f t="shared" si="41"/>
        <v>-3200.97</v>
      </c>
      <c r="BB25" s="31">
        <f t="shared" si="42"/>
        <v>-4989.3</v>
      </c>
      <c r="BC25" s="31">
        <f t="shared" si="43"/>
        <v>-2125.08</v>
      </c>
      <c r="BD25" s="31">
        <f t="shared" si="44"/>
        <v>32859.07</v>
      </c>
      <c r="BE25" s="31">
        <f t="shared" si="45"/>
        <v>18611.22</v>
      </c>
      <c r="BF25" s="31">
        <f t="shared" si="46"/>
        <v>44885.61</v>
      </c>
      <c r="BG25" s="31">
        <f t="shared" si="47"/>
        <v>4410.87</v>
      </c>
      <c r="BH25" s="31">
        <f t="shared" si="48"/>
        <v>6622.68</v>
      </c>
      <c r="BI25" s="31">
        <f t="shared" si="49"/>
        <v>303.45</v>
      </c>
      <c r="BJ25" s="31">
        <f t="shared" si="50"/>
        <v>-21293.21</v>
      </c>
      <c r="BK25" s="31">
        <f t="shared" si="51"/>
        <v>-32870.949999999997</v>
      </c>
      <c r="BL25" s="31">
        <f t="shared" si="52"/>
        <v>-16324.34</v>
      </c>
      <c r="BM25" s="6">
        <v>8.6400000000000005E-2</v>
      </c>
      <c r="BN25" s="6">
        <v>8.6400000000000005E-2</v>
      </c>
      <c r="BO25" s="6">
        <v>8.6400000000000005E-2</v>
      </c>
      <c r="BP25" s="6">
        <v>8.6400000000000005E-2</v>
      </c>
      <c r="BQ25" s="6">
        <v>8.6400000000000005E-2</v>
      </c>
      <c r="BR25" s="6">
        <v>8.6400000000000005E-2</v>
      </c>
      <c r="BS25" s="6">
        <v>8.6400000000000005E-2</v>
      </c>
      <c r="BT25" s="6">
        <v>8.6400000000000005E-2</v>
      </c>
      <c r="BU25" s="6">
        <v>8.6400000000000005E-2</v>
      </c>
      <c r="BV25" s="6">
        <v>8.6400000000000005E-2</v>
      </c>
      <c r="BW25" s="6">
        <v>8.6400000000000005E-2</v>
      </c>
      <c r="BX25" s="6">
        <v>8.6400000000000005E-2</v>
      </c>
      <c r="BY25" s="31">
        <v>691409.73</v>
      </c>
      <c r="BZ25" s="31">
        <v>1077688.57</v>
      </c>
      <c r="CA25" s="31">
        <v>459017.31</v>
      </c>
      <c r="CB25" s="31">
        <v>489486.82</v>
      </c>
      <c r="CC25" s="31">
        <v>277242.99</v>
      </c>
      <c r="CD25" s="31">
        <v>668640.81000000006</v>
      </c>
      <c r="CE25" s="31">
        <v>544427.54</v>
      </c>
      <c r="CF25" s="31">
        <v>817427.6</v>
      </c>
      <c r="CG25" s="31">
        <v>37454.980000000003</v>
      </c>
      <c r="CH25" s="31">
        <v>613244.4</v>
      </c>
      <c r="CI25" s="31">
        <v>946683.4</v>
      </c>
      <c r="CJ25" s="31">
        <v>470141.02</v>
      </c>
      <c r="CK25" s="32">
        <f t="shared" si="53"/>
        <v>12003.64</v>
      </c>
      <c r="CL25" s="32">
        <f t="shared" si="54"/>
        <v>18709.87</v>
      </c>
      <c r="CM25" s="32">
        <f t="shared" si="55"/>
        <v>7969.05</v>
      </c>
      <c r="CN25" s="32">
        <f t="shared" si="56"/>
        <v>8498.0400000000009</v>
      </c>
      <c r="CO25" s="32">
        <f t="shared" si="57"/>
        <v>4813.25</v>
      </c>
      <c r="CP25" s="32">
        <f t="shared" si="58"/>
        <v>11608.35</v>
      </c>
      <c r="CQ25" s="32">
        <f t="shared" si="59"/>
        <v>9451.8700000000008</v>
      </c>
      <c r="CR25" s="32">
        <f t="shared" si="60"/>
        <v>14191.45</v>
      </c>
      <c r="CS25" s="32">
        <f t="shared" si="61"/>
        <v>650.26</v>
      </c>
      <c r="CT25" s="32">
        <f t="shared" si="62"/>
        <v>10646.6</v>
      </c>
      <c r="CU25" s="32">
        <f t="shared" si="63"/>
        <v>16435.48</v>
      </c>
      <c r="CV25" s="32">
        <f t="shared" si="64"/>
        <v>8162.17</v>
      </c>
      <c r="CW25" s="31">
        <f t="shared" si="186"/>
        <v>312894.90999999997</v>
      </c>
      <c r="CX25" s="31">
        <f t="shared" si="187"/>
        <v>487703.97000000015</v>
      </c>
      <c r="CY25" s="31">
        <f t="shared" si="188"/>
        <v>207726.58</v>
      </c>
      <c r="CZ25" s="31">
        <f t="shared" si="189"/>
        <v>186390.24</v>
      </c>
      <c r="DA25" s="31">
        <f t="shared" si="190"/>
        <v>105570.53999999998</v>
      </c>
      <c r="DB25" s="31">
        <f t="shared" si="191"/>
        <v>254609.76000000007</v>
      </c>
      <c r="DC25" s="31">
        <f t="shared" si="192"/>
        <v>146819.00000000006</v>
      </c>
      <c r="DD25" s="31">
        <f t="shared" si="193"/>
        <v>220440.53999999998</v>
      </c>
      <c r="DE25" s="31">
        <f t="shared" si="194"/>
        <v>10100.710000000003</v>
      </c>
      <c r="DF25" s="31">
        <f t="shared" si="195"/>
        <v>191638.86999999997</v>
      </c>
      <c r="DG25" s="31">
        <f t="shared" si="196"/>
        <v>295838.57</v>
      </c>
      <c r="DH25" s="31">
        <f t="shared" si="197"/>
        <v>146919.06999999998</v>
      </c>
      <c r="DI25" s="32">
        <f t="shared" si="65"/>
        <v>15644.75</v>
      </c>
      <c r="DJ25" s="32">
        <f t="shared" si="66"/>
        <v>24385.200000000001</v>
      </c>
      <c r="DK25" s="32">
        <f t="shared" si="67"/>
        <v>10386.33</v>
      </c>
      <c r="DL25" s="32">
        <f t="shared" si="68"/>
        <v>9319.51</v>
      </c>
      <c r="DM25" s="32">
        <f t="shared" si="69"/>
        <v>5278.53</v>
      </c>
      <c r="DN25" s="32">
        <f t="shared" si="70"/>
        <v>12730.49</v>
      </c>
      <c r="DO25" s="32">
        <f t="shared" si="71"/>
        <v>7340.95</v>
      </c>
      <c r="DP25" s="32">
        <f t="shared" si="72"/>
        <v>11022.03</v>
      </c>
      <c r="DQ25" s="32">
        <f t="shared" si="73"/>
        <v>505.04</v>
      </c>
      <c r="DR25" s="32">
        <f t="shared" si="74"/>
        <v>9581.94</v>
      </c>
      <c r="DS25" s="32">
        <f t="shared" si="75"/>
        <v>14791.93</v>
      </c>
      <c r="DT25" s="32">
        <f t="shared" si="76"/>
        <v>7345.95</v>
      </c>
      <c r="DU25" s="31">
        <f t="shared" si="77"/>
        <v>85203.53</v>
      </c>
      <c r="DV25" s="31">
        <f t="shared" si="78"/>
        <v>131666.20000000001</v>
      </c>
      <c r="DW25" s="31">
        <f t="shared" si="79"/>
        <v>55642.05</v>
      </c>
      <c r="DX25" s="31">
        <f t="shared" si="80"/>
        <v>49491.519999999997</v>
      </c>
      <c r="DY25" s="31">
        <f t="shared" si="81"/>
        <v>27793.14</v>
      </c>
      <c r="DZ25" s="31">
        <f t="shared" si="82"/>
        <v>66435.44</v>
      </c>
      <c r="EA25" s="31">
        <f t="shared" si="83"/>
        <v>37977.699999999997</v>
      </c>
      <c r="EB25" s="31">
        <f t="shared" si="84"/>
        <v>56506.53</v>
      </c>
      <c r="EC25" s="31">
        <f t="shared" si="85"/>
        <v>2565.5700000000002</v>
      </c>
      <c r="ED25" s="31">
        <f t="shared" si="86"/>
        <v>48242.92</v>
      </c>
      <c r="EE25" s="31">
        <f t="shared" si="87"/>
        <v>73783.05</v>
      </c>
      <c r="EF25" s="31">
        <f t="shared" si="88"/>
        <v>36309.99</v>
      </c>
      <c r="EG25" s="32">
        <f t="shared" si="89"/>
        <v>413743.18999999994</v>
      </c>
      <c r="EH25" s="32">
        <f t="shared" si="90"/>
        <v>643755.37000000011</v>
      </c>
      <c r="EI25" s="32">
        <f t="shared" si="91"/>
        <v>273754.95999999996</v>
      </c>
      <c r="EJ25" s="32">
        <f t="shared" si="92"/>
        <v>245201.27</v>
      </c>
      <c r="EK25" s="32">
        <f t="shared" si="93"/>
        <v>138642.20999999996</v>
      </c>
      <c r="EL25" s="32">
        <f t="shared" si="94"/>
        <v>333775.69000000006</v>
      </c>
      <c r="EM25" s="32">
        <f t="shared" si="95"/>
        <v>192137.65000000008</v>
      </c>
      <c r="EN25" s="32">
        <f t="shared" si="96"/>
        <v>287969.09999999998</v>
      </c>
      <c r="EO25" s="32">
        <f t="shared" si="97"/>
        <v>13171.320000000003</v>
      </c>
      <c r="EP25" s="32">
        <f t="shared" si="98"/>
        <v>249463.72999999998</v>
      </c>
      <c r="EQ25" s="32">
        <f t="shared" si="99"/>
        <v>384413.55</v>
      </c>
      <c r="ER25" s="32">
        <f t="shared" si="100"/>
        <v>190575.00999999998</v>
      </c>
    </row>
    <row r="26" spans="1:148" x14ac:dyDescent="0.25">
      <c r="A26" t="s">
        <v>446</v>
      </c>
      <c r="B26" s="1" t="s">
        <v>25</v>
      </c>
      <c r="C26" t="str">
        <f t="shared" ca="1" si="161"/>
        <v>BR5</v>
      </c>
      <c r="D26" t="str">
        <f t="shared" ca="1" si="1"/>
        <v>Battle River #5</v>
      </c>
      <c r="E26" s="51">
        <v>258904.0820612</v>
      </c>
      <c r="F26" s="51">
        <v>239944.66698770001</v>
      </c>
      <c r="G26" s="51">
        <v>264182.40041499998</v>
      </c>
      <c r="H26" s="51">
        <v>239108.7595594</v>
      </c>
      <c r="I26" s="51">
        <v>253378.73429699999</v>
      </c>
      <c r="J26" s="51">
        <v>237103.3147935</v>
      </c>
      <c r="K26" s="51">
        <v>197048.3302544</v>
      </c>
      <c r="L26" s="51">
        <v>251478.05888960001</v>
      </c>
      <c r="M26" s="51">
        <v>262230.67702599999</v>
      </c>
      <c r="N26" s="51">
        <v>259672.16991570001</v>
      </c>
      <c r="O26" s="51">
        <v>245020.90645360001</v>
      </c>
      <c r="P26" s="51">
        <v>254256.1486818</v>
      </c>
      <c r="Q26" s="32">
        <v>21447133.120000001</v>
      </c>
      <c r="R26" s="32">
        <v>30857700.760000002</v>
      </c>
      <c r="S26" s="32">
        <v>13129419.279999999</v>
      </c>
      <c r="T26" s="32">
        <v>13210045.85</v>
      </c>
      <c r="U26" s="32">
        <v>8607966.1400000006</v>
      </c>
      <c r="V26" s="32">
        <v>17840241.149999999</v>
      </c>
      <c r="W26" s="32">
        <v>9618514.9100000001</v>
      </c>
      <c r="X26" s="32">
        <v>33571352.049999997</v>
      </c>
      <c r="Y26" s="32">
        <v>26185258.239999998</v>
      </c>
      <c r="Z26" s="32">
        <v>18888797.050000001</v>
      </c>
      <c r="AA26" s="32">
        <v>27806178.260000002</v>
      </c>
      <c r="AB26" s="32">
        <v>13281913.41</v>
      </c>
      <c r="AC26" s="2">
        <v>4.1500000000000004</v>
      </c>
      <c r="AD26" s="2">
        <v>4.1500000000000004</v>
      </c>
      <c r="AE26" s="2">
        <v>4.1500000000000004</v>
      </c>
      <c r="AF26" s="2">
        <v>4.1500000000000004</v>
      </c>
      <c r="AG26" s="2">
        <v>4.1500000000000004</v>
      </c>
      <c r="AH26" s="2">
        <v>4.1500000000000004</v>
      </c>
      <c r="AI26" s="2">
        <v>5.61</v>
      </c>
      <c r="AJ26" s="2">
        <v>5.61</v>
      </c>
      <c r="AK26" s="2">
        <v>5.61</v>
      </c>
      <c r="AL26" s="2">
        <v>5.61</v>
      </c>
      <c r="AM26" s="2">
        <v>5.61</v>
      </c>
      <c r="AN26" s="2">
        <v>5.61</v>
      </c>
      <c r="AO26" s="33">
        <v>890056.02</v>
      </c>
      <c r="AP26" s="33">
        <v>1280594.58</v>
      </c>
      <c r="AQ26" s="33">
        <v>544870.9</v>
      </c>
      <c r="AR26" s="33">
        <v>548216.9</v>
      </c>
      <c r="AS26" s="33">
        <v>357230.59</v>
      </c>
      <c r="AT26" s="33">
        <v>740370.01</v>
      </c>
      <c r="AU26" s="33">
        <v>539598.68999999994</v>
      </c>
      <c r="AV26" s="33">
        <v>1883352.85</v>
      </c>
      <c r="AW26" s="33">
        <v>1468992.99</v>
      </c>
      <c r="AX26" s="33">
        <v>1059661.51</v>
      </c>
      <c r="AY26" s="33">
        <v>1559926.6</v>
      </c>
      <c r="AZ26" s="33">
        <v>745115.34</v>
      </c>
      <c r="BA26" s="31">
        <f t="shared" si="41"/>
        <v>-8578.85</v>
      </c>
      <c r="BB26" s="31">
        <f t="shared" si="42"/>
        <v>-12343.08</v>
      </c>
      <c r="BC26" s="31">
        <f t="shared" si="43"/>
        <v>-5251.77</v>
      </c>
      <c r="BD26" s="31">
        <f t="shared" si="44"/>
        <v>76618.27</v>
      </c>
      <c r="BE26" s="31">
        <f t="shared" si="45"/>
        <v>49926.2</v>
      </c>
      <c r="BF26" s="31">
        <f t="shared" si="46"/>
        <v>103473.4</v>
      </c>
      <c r="BG26" s="31">
        <f t="shared" si="47"/>
        <v>6732.96</v>
      </c>
      <c r="BH26" s="31">
        <f t="shared" si="48"/>
        <v>23499.95</v>
      </c>
      <c r="BI26" s="31">
        <f t="shared" si="49"/>
        <v>18329.68</v>
      </c>
      <c r="BJ26" s="31">
        <f t="shared" si="50"/>
        <v>-56666.39</v>
      </c>
      <c r="BK26" s="31">
        <f t="shared" si="51"/>
        <v>-83418.53</v>
      </c>
      <c r="BL26" s="31">
        <f t="shared" si="52"/>
        <v>-39845.74</v>
      </c>
      <c r="BM26" s="6">
        <v>6.0900000000000003E-2</v>
      </c>
      <c r="BN26" s="6">
        <v>6.0900000000000003E-2</v>
      </c>
      <c r="BO26" s="6">
        <v>6.0900000000000003E-2</v>
      </c>
      <c r="BP26" s="6">
        <v>6.0900000000000003E-2</v>
      </c>
      <c r="BQ26" s="6">
        <v>6.0900000000000003E-2</v>
      </c>
      <c r="BR26" s="6">
        <v>6.0900000000000003E-2</v>
      </c>
      <c r="BS26" s="6">
        <v>6.0900000000000003E-2</v>
      </c>
      <c r="BT26" s="6">
        <v>6.0900000000000003E-2</v>
      </c>
      <c r="BU26" s="6">
        <v>6.0900000000000003E-2</v>
      </c>
      <c r="BV26" s="6">
        <v>6.0900000000000003E-2</v>
      </c>
      <c r="BW26" s="6">
        <v>6.0900000000000003E-2</v>
      </c>
      <c r="BX26" s="6">
        <v>6.0900000000000003E-2</v>
      </c>
      <c r="BY26" s="31">
        <v>1306130.4099999999</v>
      </c>
      <c r="BZ26" s="31">
        <v>1879233.98</v>
      </c>
      <c r="CA26" s="31">
        <v>799581.63</v>
      </c>
      <c r="CB26" s="31">
        <v>804491.79</v>
      </c>
      <c r="CC26" s="31">
        <v>524225.14</v>
      </c>
      <c r="CD26" s="31">
        <v>1086470.69</v>
      </c>
      <c r="CE26" s="31">
        <v>585767.56000000006</v>
      </c>
      <c r="CF26" s="31">
        <v>2044495.34</v>
      </c>
      <c r="CG26" s="31">
        <v>1594682.23</v>
      </c>
      <c r="CH26" s="31">
        <v>1150327.74</v>
      </c>
      <c r="CI26" s="31">
        <v>1693396.26</v>
      </c>
      <c r="CJ26" s="31">
        <v>808868.53</v>
      </c>
      <c r="CK26" s="32">
        <f t="shared" si="53"/>
        <v>32170.7</v>
      </c>
      <c r="CL26" s="32">
        <f t="shared" si="54"/>
        <v>46286.55</v>
      </c>
      <c r="CM26" s="32">
        <f t="shared" si="55"/>
        <v>19694.13</v>
      </c>
      <c r="CN26" s="32">
        <f t="shared" si="56"/>
        <v>19815.07</v>
      </c>
      <c r="CO26" s="32">
        <f t="shared" si="57"/>
        <v>12911.95</v>
      </c>
      <c r="CP26" s="32">
        <f t="shared" si="58"/>
        <v>26760.36</v>
      </c>
      <c r="CQ26" s="32">
        <f t="shared" si="59"/>
        <v>14427.77</v>
      </c>
      <c r="CR26" s="32">
        <f t="shared" si="60"/>
        <v>50357.03</v>
      </c>
      <c r="CS26" s="32">
        <f t="shared" si="61"/>
        <v>39277.89</v>
      </c>
      <c r="CT26" s="32">
        <f t="shared" si="62"/>
        <v>28333.200000000001</v>
      </c>
      <c r="CU26" s="32">
        <f t="shared" si="63"/>
        <v>41709.269999999997</v>
      </c>
      <c r="CV26" s="32">
        <f t="shared" si="64"/>
        <v>19922.87</v>
      </c>
      <c r="CW26" s="31">
        <f t="shared" si="186"/>
        <v>456823.93999999983</v>
      </c>
      <c r="CX26" s="31">
        <f t="shared" si="187"/>
        <v>657269.02999999991</v>
      </c>
      <c r="CY26" s="31">
        <f t="shared" si="188"/>
        <v>279656.63</v>
      </c>
      <c r="CZ26" s="31">
        <f t="shared" si="189"/>
        <v>199471.68999999994</v>
      </c>
      <c r="DA26" s="31">
        <f t="shared" si="190"/>
        <v>129980.29999999994</v>
      </c>
      <c r="DB26" s="31">
        <f t="shared" si="191"/>
        <v>269387.64</v>
      </c>
      <c r="DC26" s="31">
        <f t="shared" si="192"/>
        <v>53863.680000000131</v>
      </c>
      <c r="DD26" s="31">
        <f t="shared" si="193"/>
        <v>187999.57</v>
      </c>
      <c r="DE26" s="31">
        <f t="shared" si="194"/>
        <v>146637.4499999999</v>
      </c>
      <c r="DF26" s="31">
        <f t="shared" si="195"/>
        <v>175665.81999999995</v>
      </c>
      <c r="DG26" s="31">
        <f t="shared" si="196"/>
        <v>258597.45999999993</v>
      </c>
      <c r="DH26" s="31">
        <f t="shared" si="197"/>
        <v>123521.80000000005</v>
      </c>
      <c r="DI26" s="32">
        <f t="shared" si="65"/>
        <v>22841.200000000001</v>
      </c>
      <c r="DJ26" s="32">
        <f t="shared" si="66"/>
        <v>32863.449999999997</v>
      </c>
      <c r="DK26" s="32">
        <f t="shared" si="67"/>
        <v>13982.83</v>
      </c>
      <c r="DL26" s="32">
        <f t="shared" si="68"/>
        <v>9973.58</v>
      </c>
      <c r="DM26" s="32">
        <f t="shared" si="69"/>
        <v>6499.02</v>
      </c>
      <c r="DN26" s="32">
        <f t="shared" si="70"/>
        <v>13469.38</v>
      </c>
      <c r="DO26" s="32">
        <f t="shared" si="71"/>
        <v>2693.18</v>
      </c>
      <c r="DP26" s="32">
        <f t="shared" si="72"/>
        <v>9399.98</v>
      </c>
      <c r="DQ26" s="32">
        <f t="shared" si="73"/>
        <v>7331.87</v>
      </c>
      <c r="DR26" s="32">
        <f t="shared" si="74"/>
        <v>8783.2900000000009</v>
      </c>
      <c r="DS26" s="32">
        <f t="shared" si="75"/>
        <v>12929.87</v>
      </c>
      <c r="DT26" s="32">
        <f t="shared" si="76"/>
        <v>6176.09</v>
      </c>
      <c r="DU26" s="31">
        <f t="shared" si="77"/>
        <v>124396.43</v>
      </c>
      <c r="DV26" s="31">
        <f t="shared" si="78"/>
        <v>177443.94</v>
      </c>
      <c r="DW26" s="31">
        <f t="shared" si="79"/>
        <v>74909.37</v>
      </c>
      <c r="DX26" s="31">
        <f t="shared" si="80"/>
        <v>52964.99</v>
      </c>
      <c r="DY26" s="31">
        <f t="shared" si="81"/>
        <v>34219.4</v>
      </c>
      <c r="DZ26" s="31">
        <f t="shared" si="82"/>
        <v>70291.44</v>
      </c>
      <c r="EA26" s="31">
        <f t="shared" si="83"/>
        <v>13932.93</v>
      </c>
      <c r="EB26" s="31">
        <f t="shared" si="84"/>
        <v>48190.79</v>
      </c>
      <c r="EC26" s="31">
        <f t="shared" si="85"/>
        <v>37245.760000000002</v>
      </c>
      <c r="ED26" s="31">
        <f t="shared" si="86"/>
        <v>44221.88</v>
      </c>
      <c r="EE26" s="31">
        <f t="shared" si="87"/>
        <v>64495</v>
      </c>
      <c r="EF26" s="31">
        <f t="shared" si="88"/>
        <v>30527.52</v>
      </c>
      <c r="EG26" s="32">
        <f t="shared" si="89"/>
        <v>604061.56999999983</v>
      </c>
      <c r="EH26" s="32">
        <f t="shared" si="90"/>
        <v>867576.41999999993</v>
      </c>
      <c r="EI26" s="32">
        <f t="shared" si="91"/>
        <v>368548.83</v>
      </c>
      <c r="EJ26" s="32">
        <f t="shared" si="92"/>
        <v>262410.25999999995</v>
      </c>
      <c r="EK26" s="32">
        <f t="shared" si="93"/>
        <v>170698.71999999994</v>
      </c>
      <c r="EL26" s="32">
        <f t="shared" si="94"/>
        <v>353148.46</v>
      </c>
      <c r="EM26" s="32">
        <f t="shared" si="95"/>
        <v>70489.790000000125</v>
      </c>
      <c r="EN26" s="32">
        <f t="shared" si="96"/>
        <v>245590.34000000003</v>
      </c>
      <c r="EO26" s="32">
        <f t="shared" si="97"/>
        <v>191215.0799999999</v>
      </c>
      <c r="EP26" s="32">
        <f t="shared" si="98"/>
        <v>228670.98999999996</v>
      </c>
      <c r="EQ26" s="32">
        <f t="shared" si="99"/>
        <v>336022.32999999996</v>
      </c>
      <c r="ER26" s="32">
        <f t="shared" si="100"/>
        <v>160225.41000000003</v>
      </c>
    </row>
    <row r="27" spans="1:148" x14ac:dyDescent="0.25">
      <c r="A27" t="s">
        <v>444</v>
      </c>
      <c r="B27" s="1" t="s">
        <v>125</v>
      </c>
      <c r="C27" t="str">
        <f t="shared" ca="1" si="161"/>
        <v>BRA</v>
      </c>
      <c r="D27" t="str">
        <f t="shared" ca="1" si="1"/>
        <v>Brazeau Hydro Facility</v>
      </c>
      <c r="E27" s="51">
        <v>31615.2778125</v>
      </c>
      <c r="F27" s="51">
        <v>25804.057199399998</v>
      </c>
      <c r="G27" s="51">
        <v>25137.282163899999</v>
      </c>
      <c r="H27" s="51">
        <v>20237.217157899999</v>
      </c>
      <c r="I27" s="51">
        <v>37187.079149099998</v>
      </c>
      <c r="J27" s="51">
        <v>137768.039491</v>
      </c>
      <c r="K27" s="51">
        <v>95162.683003300001</v>
      </c>
      <c r="L27" s="51">
        <v>32820.993831</v>
      </c>
      <c r="M27" s="51">
        <v>16614.8015366</v>
      </c>
      <c r="N27" s="51">
        <v>15769.970517100001</v>
      </c>
      <c r="O27" s="51">
        <v>20508.2003033</v>
      </c>
      <c r="P27" s="51">
        <v>17615.934220399999</v>
      </c>
      <c r="Q27" s="32">
        <v>4440672.8600000003</v>
      </c>
      <c r="R27" s="32">
        <v>6439423.2800000003</v>
      </c>
      <c r="S27" s="32">
        <v>2090104.68</v>
      </c>
      <c r="T27" s="32">
        <v>1463816.34</v>
      </c>
      <c r="U27" s="32">
        <v>1685095.37</v>
      </c>
      <c r="V27" s="32">
        <v>13433488.93</v>
      </c>
      <c r="W27" s="32">
        <v>8754079.1500000004</v>
      </c>
      <c r="X27" s="32">
        <v>6553843.0599999996</v>
      </c>
      <c r="Y27" s="32">
        <v>3180422.13</v>
      </c>
      <c r="Z27" s="32">
        <v>1601772.61</v>
      </c>
      <c r="AA27" s="32">
        <v>4507675.42</v>
      </c>
      <c r="AB27" s="32">
        <v>1966227.81</v>
      </c>
      <c r="AC27" s="2">
        <v>1.57</v>
      </c>
      <c r="AD27" s="2">
        <v>1.57</v>
      </c>
      <c r="AE27" s="2">
        <v>1.57</v>
      </c>
      <c r="AF27" s="2">
        <v>1.57</v>
      </c>
      <c r="AG27" s="2">
        <v>1.57</v>
      </c>
      <c r="AH27" s="2">
        <v>1.57</v>
      </c>
      <c r="AI27" s="2">
        <v>2.2000000000000002</v>
      </c>
      <c r="AJ27" s="2">
        <v>2.2000000000000002</v>
      </c>
      <c r="AK27" s="2">
        <v>2.2000000000000002</v>
      </c>
      <c r="AL27" s="2">
        <v>2.2000000000000002</v>
      </c>
      <c r="AM27" s="2">
        <v>2.2000000000000002</v>
      </c>
      <c r="AN27" s="2">
        <v>2.2000000000000002</v>
      </c>
      <c r="AO27" s="33">
        <v>69718.559999999998</v>
      </c>
      <c r="AP27" s="33">
        <v>101098.95</v>
      </c>
      <c r="AQ27" s="33">
        <v>32814.639999999999</v>
      </c>
      <c r="AR27" s="33">
        <v>22981.919999999998</v>
      </c>
      <c r="AS27" s="33">
        <v>26456</v>
      </c>
      <c r="AT27" s="33">
        <v>210905.78</v>
      </c>
      <c r="AU27" s="33">
        <v>192589.74</v>
      </c>
      <c r="AV27" s="33">
        <v>144184.54999999999</v>
      </c>
      <c r="AW27" s="33">
        <v>69969.289999999994</v>
      </c>
      <c r="AX27" s="33">
        <v>35239</v>
      </c>
      <c r="AY27" s="33">
        <v>99168.86</v>
      </c>
      <c r="AZ27" s="33">
        <v>43257.01</v>
      </c>
      <c r="BA27" s="31">
        <f t="shared" si="41"/>
        <v>-1776.27</v>
      </c>
      <c r="BB27" s="31">
        <f t="shared" si="42"/>
        <v>-2575.77</v>
      </c>
      <c r="BC27" s="31">
        <f t="shared" si="43"/>
        <v>-836.04</v>
      </c>
      <c r="BD27" s="31">
        <f t="shared" si="44"/>
        <v>8490.1299999999992</v>
      </c>
      <c r="BE27" s="31">
        <f t="shared" si="45"/>
        <v>9773.5499999999993</v>
      </c>
      <c r="BF27" s="31">
        <f t="shared" si="46"/>
        <v>77914.240000000005</v>
      </c>
      <c r="BG27" s="31">
        <f t="shared" si="47"/>
        <v>6127.86</v>
      </c>
      <c r="BH27" s="31">
        <f t="shared" si="48"/>
        <v>4587.6899999999996</v>
      </c>
      <c r="BI27" s="31">
        <f t="shared" si="49"/>
        <v>2226.3000000000002</v>
      </c>
      <c r="BJ27" s="31">
        <f t="shared" si="50"/>
        <v>-4805.32</v>
      </c>
      <c r="BK27" s="31">
        <f t="shared" si="51"/>
        <v>-13523.03</v>
      </c>
      <c r="BL27" s="31">
        <f t="shared" si="52"/>
        <v>-5898.68</v>
      </c>
      <c r="BM27" s="6">
        <v>3.09E-2</v>
      </c>
      <c r="BN27" s="6">
        <v>3.09E-2</v>
      </c>
      <c r="BO27" s="6">
        <v>3.09E-2</v>
      </c>
      <c r="BP27" s="6">
        <v>3.09E-2</v>
      </c>
      <c r="BQ27" s="6">
        <v>3.09E-2</v>
      </c>
      <c r="BR27" s="6">
        <v>3.09E-2</v>
      </c>
      <c r="BS27" s="6">
        <v>3.09E-2</v>
      </c>
      <c r="BT27" s="6">
        <v>3.09E-2</v>
      </c>
      <c r="BU27" s="6">
        <v>3.09E-2</v>
      </c>
      <c r="BV27" s="6">
        <v>3.09E-2</v>
      </c>
      <c r="BW27" s="6">
        <v>3.09E-2</v>
      </c>
      <c r="BX27" s="6">
        <v>3.09E-2</v>
      </c>
      <c r="BY27" s="31">
        <v>137216.79</v>
      </c>
      <c r="BZ27" s="31">
        <v>198978.18</v>
      </c>
      <c r="CA27" s="31">
        <v>64584.23</v>
      </c>
      <c r="CB27" s="31">
        <v>45231.92</v>
      </c>
      <c r="CC27" s="31">
        <v>52069.45</v>
      </c>
      <c r="CD27" s="31">
        <v>415094.81</v>
      </c>
      <c r="CE27" s="31">
        <v>270501.05</v>
      </c>
      <c r="CF27" s="31">
        <v>202513.75</v>
      </c>
      <c r="CG27" s="31">
        <v>98275.04</v>
      </c>
      <c r="CH27" s="31">
        <v>49494.77</v>
      </c>
      <c r="CI27" s="31">
        <v>139287.17000000001</v>
      </c>
      <c r="CJ27" s="31">
        <v>60756.44</v>
      </c>
      <c r="CK27" s="32">
        <f t="shared" si="53"/>
        <v>6661.01</v>
      </c>
      <c r="CL27" s="32">
        <f t="shared" si="54"/>
        <v>9659.1299999999992</v>
      </c>
      <c r="CM27" s="32">
        <f t="shared" si="55"/>
        <v>3135.16</v>
      </c>
      <c r="CN27" s="32">
        <f t="shared" si="56"/>
        <v>2195.7199999999998</v>
      </c>
      <c r="CO27" s="32">
        <f t="shared" si="57"/>
        <v>2527.64</v>
      </c>
      <c r="CP27" s="32">
        <f t="shared" si="58"/>
        <v>20150.23</v>
      </c>
      <c r="CQ27" s="32">
        <f t="shared" si="59"/>
        <v>13131.12</v>
      </c>
      <c r="CR27" s="32">
        <f t="shared" si="60"/>
        <v>9830.76</v>
      </c>
      <c r="CS27" s="32">
        <f t="shared" si="61"/>
        <v>4770.63</v>
      </c>
      <c r="CT27" s="32">
        <f t="shared" si="62"/>
        <v>2402.66</v>
      </c>
      <c r="CU27" s="32">
        <f t="shared" si="63"/>
        <v>6761.51</v>
      </c>
      <c r="CV27" s="32">
        <f t="shared" si="64"/>
        <v>2949.34</v>
      </c>
      <c r="CW27" s="31">
        <f t="shared" si="186"/>
        <v>75935.510000000024</v>
      </c>
      <c r="CX27" s="31">
        <f t="shared" si="187"/>
        <v>110114.13</v>
      </c>
      <c r="CY27" s="31">
        <f t="shared" si="188"/>
        <v>35740.79</v>
      </c>
      <c r="CZ27" s="31">
        <f t="shared" si="189"/>
        <v>15955.590000000002</v>
      </c>
      <c r="DA27" s="31">
        <f t="shared" si="190"/>
        <v>18367.539999999997</v>
      </c>
      <c r="DB27" s="31">
        <f t="shared" si="191"/>
        <v>146425.01999999996</v>
      </c>
      <c r="DC27" s="31">
        <f t="shared" si="192"/>
        <v>84914.569999999992</v>
      </c>
      <c r="DD27" s="31">
        <f t="shared" si="193"/>
        <v>63572.270000000019</v>
      </c>
      <c r="DE27" s="31">
        <f t="shared" si="194"/>
        <v>30850.080000000005</v>
      </c>
      <c r="DF27" s="31">
        <f t="shared" si="195"/>
        <v>21463.749999999993</v>
      </c>
      <c r="DG27" s="31">
        <f t="shared" si="196"/>
        <v>60402.85000000002</v>
      </c>
      <c r="DH27" s="31">
        <f t="shared" si="197"/>
        <v>26347.449999999997</v>
      </c>
      <c r="DI27" s="32">
        <f t="shared" si="65"/>
        <v>3796.78</v>
      </c>
      <c r="DJ27" s="32">
        <f t="shared" si="66"/>
        <v>5505.71</v>
      </c>
      <c r="DK27" s="32">
        <f t="shared" si="67"/>
        <v>1787.04</v>
      </c>
      <c r="DL27" s="32">
        <f t="shared" si="68"/>
        <v>797.78</v>
      </c>
      <c r="DM27" s="32">
        <f t="shared" si="69"/>
        <v>918.38</v>
      </c>
      <c r="DN27" s="32">
        <f t="shared" si="70"/>
        <v>7321.25</v>
      </c>
      <c r="DO27" s="32">
        <f t="shared" si="71"/>
        <v>4245.7299999999996</v>
      </c>
      <c r="DP27" s="32">
        <f t="shared" si="72"/>
        <v>3178.61</v>
      </c>
      <c r="DQ27" s="32">
        <f t="shared" si="73"/>
        <v>1542.5</v>
      </c>
      <c r="DR27" s="32">
        <f t="shared" si="74"/>
        <v>1073.19</v>
      </c>
      <c r="DS27" s="32">
        <f t="shared" si="75"/>
        <v>3020.14</v>
      </c>
      <c r="DT27" s="32">
        <f t="shared" si="76"/>
        <v>1317.37</v>
      </c>
      <c r="DU27" s="31">
        <f t="shared" si="77"/>
        <v>20677.78</v>
      </c>
      <c r="DV27" s="31">
        <f t="shared" si="78"/>
        <v>29727.68</v>
      </c>
      <c r="DW27" s="31">
        <f t="shared" si="79"/>
        <v>9573.6</v>
      </c>
      <c r="DX27" s="31">
        <f t="shared" si="80"/>
        <v>4236.63</v>
      </c>
      <c r="DY27" s="31">
        <f t="shared" si="81"/>
        <v>4835.55</v>
      </c>
      <c r="DZ27" s="31">
        <f t="shared" si="82"/>
        <v>38206.75</v>
      </c>
      <c r="EA27" s="31">
        <f t="shared" si="83"/>
        <v>21964.87</v>
      </c>
      <c r="EB27" s="31">
        <f t="shared" si="84"/>
        <v>16295.77</v>
      </c>
      <c r="EC27" s="31">
        <f t="shared" si="85"/>
        <v>7835.89</v>
      </c>
      <c r="ED27" s="31">
        <f t="shared" si="86"/>
        <v>5403.26</v>
      </c>
      <c r="EE27" s="31">
        <f t="shared" si="87"/>
        <v>15064.66</v>
      </c>
      <c r="EF27" s="31">
        <f t="shared" si="88"/>
        <v>6511.58</v>
      </c>
      <c r="EG27" s="32">
        <f t="shared" si="89"/>
        <v>100410.07000000002</v>
      </c>
      <c r="EH27" s="32">
        <f t="shared" si="90"/>
        <v>145347.52000000002</v>
      </c>
      <c r="EI27" s="32">
        <f t="shared" si="91"/>
        <v>47101.43</v>
      </c>
      <c r="EJ27" s="32">
        <f t="shared" si="92"/>
        <v>20990.000000000004</v>
      </c>
      <c r="EK27" s="32">
        <f t="shared" si="93"/>
        <v>24121.469999999998</v>
      </c>
      <c r="EL27" s="32">
        <f t="shared" si="94"/>
        <v>191953.01999999996</v>
      </c>
      <c r="EM27" s="32">
        <f t="shared" si="95"/>
        <v>111125.16999999998</v>
      </c>
      <c r="EN27" s="32">
        <f t="shared" si="96"/>
        <v>83046.650000000023</v>
      </c>
      <c r="EO27" s="32">
        <f t="shared" si="97"/>
        <v>40228.470000000008</v>
      </c>
      <c r="EP27" s="32">
        <f t="shared" si="98"/>
        <v>27940.19999999999</v>
      </c>
      <c r="EQ27" s="32">
        <f t="shared" si="99"/>
        <v>78487.650000000023</v>
      </c>
      <c r="ER27" s="32">
        <f t="shared" si="100"/>
        <v>34176.399999999994</v>
      </c>
    </row>
    <row r="28" spans="1:148" x14ac:dyDescent="0.25">
      <c r="A28" t="s">
        <v>443</v>
      </c>
      <c r="B28" s="1" t="s">
        <v>158</v>
      </c>
      <c r="C28" t="str">
        <f t="shared" ca="1" si="161"/>
        <v>BTR1</v>
      </c>
      <c r="D28" t="str">
        <f t="shared" ca="1" si="1"/>
        <v>Blue Trail Wind Facility</v>
      </c>
      <c r="E28" s="51">
        <v>18876.428800000002</v>
      </c>
      <c r="F28" s="51">
        <v>14864.0038</v>
      </c>
      <c r="G28" s="51">
        <v>10730.753500000001</v>
      </c>
      <c r="H28" s="51">
        <v>17433.3596</v>
      </c>
      <c r="I28" s="51">
        <v>13144.818300000001</v>
      </c>
      <c r="J28" s="51">
        <v>14938.3159</v>
      </c>
      <c r="K28" s="51">
        <v>14794.340099999999</v>
      </c>
      <c r="L28" s="51">
        <v>9816.7857999999997</v>
      </c>
      <c r="M28" s="51">
        <v>15069.3856</v>
      </c>
      <c r="N28" s="51">
        <v>19613.162499999999</v>
      </c>
      <c r="O28" s="51">
        <v>22726.3593</v>
      </c>
      <c r="P28" s="51">
        <v>23688.1957</v>
      </c>
      <c r="Q28" s="32">
        <v>669825.97</v>
      </c>
      <c r="R28" s="32">
        <v>705148.75</v>
      </c>
      <c r="S28" s="32">
        <v>301611.13</v>
      </c>
      <c r="T28" s="32">
        <v>664414.82999999996</v>
      </c>
      <c r="U28" s="32">
        <v>301827.40000000002</v>
      </c>
      <c r="V28" s="32">
        <v>825485.08</v>
      </c>
      <c r="W28" s="32">
        <v>457733.42</v>
      </c>
      <c r="X28" s="32">
        <v>1044203.14</v>
      </c>
      <c r="Y28" s="32">
        <v>747185.73</v>
      </c>
      <c r="Z28" s="32">
        <v>916617.33</v>
      </c>
      <c r="AA28" s="32">
        <v>2075325.7</v>
      </c>
      <c r="AB28" s="32">
        <v>856860.27</v>
      </c>
      <c r="AC28" s="2">
        <v>1.06</v>
      </c>
      <c r="AD28" s="2">
        <v>1.06</v>
      </c>
      <c r="AE28" s="2">
        <v>1.06</v>
      </c>
      <c r="AF28" s="2">
        <v>1.06</v>
      </c>
      <c r="AG28" s="2">
        <v>1.06</v>
      </c>
      <c r="AH28" s="2">
        <v>1.06</v>
      </c>
      <c r="AI28" s="2">
        <v>2.54</v>
      </c>
      <c r="AJ28" s="2">
        <v>2.54</v>
      </c>
      <c r="AK28" s="2">
        <v>2.54</v>
      </c>
      <c r="AL28" s="2">
        <v>2.54</v>
      </c>
      <c r="AM28" s="2">
        <v>2.54</v>
      </c>
      <c r="AN28" s="2">
        <v>2.54</v>
      </c>
      <c r="AO28" s="33">
        <v>7100.16</v>
      </c>
      <c r="AP28" s="33">
        <v>7474.58</v>
      </c>
      <c r="AQ28" s="33">
        <v>3197.08</v>
      </c>
      <c r="AR28" s="33">
        <v>7042.8</v>
      </c>
      <c r="AS28" s="33">
        <v>3199.37</v>
      </c>
      <c r="AT28" s="33">
        <v>8750.14</v>
      </c>
      <c r="AU28" s="33">
        <v>11626.43</v>
      </c>
      <c r="AV28" s="33">
        <v>26522.76</v>
      </c>
      <c r="AW28" s="33">
        <v>18978.52</v>
      </c>
      <c r="AX28" s="33">
        <v>23282.080000000002</v>
      </c>
      <c r="AY28" s="33">
        <v>52713.27</v>
      </c>
      <c r="AZ28" s="33">
        <v>21764.25</v>
      </c>
      <c r="BA28" s="31">
        <f t="shared" si="41"/>
        <v>-267.93</v>
      </c>
      <c r="BB28" s="31">
        <f t="shared" si="42"/>
        <v>-282.06</v>
      </c>
      <c r="BC28" s="31">
        <f t="shared" si="43"/>
        <v>-120.64</v>
      </c>
      <c r="BD28" s="31">
        <f t="shared" si="44"/>
        <v>3853.61</v>
      </c>
      <c r="BE28" s="31">
        <f t="shared" si="45"/>
        <v>1750.6</v>
      </c>
      <c r="BF28" s="31">
        <f t="shared" si="46"/>
        <v>4787.8100000000004</v>
      </c>
      <c r="BG28" s="31">
        <f t="shared" si="47"/>
        <v>320.41000000000003</v>
      </c>
      <c r="BH28" s="31">
        <f t="shared" si="48"/>
        <v>730.94</v>
      </c>
      <c r="BI28" s="31">
        <f t="shared" si="49"/>
        <v>523.03</v>
      </c>
      <c r="BJ28" s="31">
        <f t="shared" si="50"/>
        <v>-2749.85</v>
      </c>
      <c r="BK28" s="31">
        <f t="shared" si="51"/>
        <v>-6225.98</v>
      </c>
      <c r="BL28" s="31">
        <f t="shared" si="52"/>
        <v>-2570.58</v>
      </c>
      <c r="BM28" s="6">
        <v>5.6800000000000003E-2</v>
      </c>
      <c r="BN28" s="6">
        <v>5.6800000000000003E-2</v>
      </c>
      <c r="BO28" s="6">
        <v>5.6800000000000003E-2</v>
      </c>
      <c r="BP28" s="6">
        <v>5.6800000000000003E-2</v>
      </c>
      <c r="BQ28" s="6">
        <v>5.6800000000000003E-2</v>
      </c>
      <c r="BR28" s="6">
        <v>5.6800000000000003E-2</v>
      </c>
      <c r="BS28" s="6">
        <v>5.6800000000000003E-2</v>
      </c>
      <c r="BT28" s="6">
        <v>5.6800000000000003E-2</v>
      </c>
      <c r="BU28" s="6">
        <v>5.6800000000000003E-2</v>
      </c>
      <c r="BV28" s="6">
        <v>5.6800000000000003E-2</v>
      </c>
      <c r="BW28" s="6">
        <v>5.6800000000000003E-2</v>
      </c>
      <c r="BX28" s="6">
        <v>5.6800000000000003E-2</v>
      </c>
      <c r="BY28" s="31">
        <v>38046.120000000003</v>
      </c>
      <c r="BZ28" s="31">
        <v>40052.449999999997</v>
      </c>
      <c r="CA28" s="31">
        <v>17131.509999999998</v>
      </c>
      <c r="CB28" s="31">
        <v>37738.76</v>
      </c>
      <c r="CC28" s="31">
        <v>17143.8</v>
      </c>
      <c r="CD28" s="31">
        <v>46887.55</v>
      </c>
      <c r="CE28" s="31">
        <v>25999.26</v>
      </c>
      <c r="CF28" s="31">
        <v>59310.74</v>
      </c>
      <c r="CG28" s="31">
        <v>42440.15</v>
      </c>
      <c r="CH28" s="31">
        <v>52063.86</v>
      </c>
      <c r="CI28" s="31">
        <v>117878.5</v>
      </c>
      <c r="CJ28" s="31">
        <v>48669.66</v>
      </c>
      <c r="CK28" s="32">
        <f t="shared" si="53"/>
        <v>1004.74</v>
      </c>
      <c r="CL28" s="32">
        <f t="shared" si="54"/>
        <v>1057.72</v>
      </c>
      <c r="CM28" s="32">
        <f t="shared" si="55"/>
        <v>452.42</v>
      </c>
      <c r="CN28" s="32">
        <f t="shared" si="56"/>
        <v>996.62</v>
      </c>
      <c r="CO28" s="32">
        <f t="shared" si="57"/>
        <v>452.74</v>
      </c>
      <c r="CP28" s="32">
        <f t="shared" si="58"/>
        <v>1238.23</v>
      </c>
      <c r="CQ28" s="32">
        <f t="shared" si="59"/>
        <v>686.6</v>
      </c>
      <c r="CR28" s="32">
        <f t="shared" si="60"/>
        <v>1566.3</v>
      </c>
      <c r="CS28" s="32">
        <f t="shared" si="61"/>
        <v>1120.78</v>
      </c>
      <c r="CT28" s="32">
        <f t="shared" si="62"/>
        <v>1374.93</v>
      </c>
      <c r="CU28" s="32">
        <f t="shared" si="63"/>
        <v>3112.99</v>
      </c>
      <c r="CV28" s="32">
        <f t="shared" si="64"/>
        <v>1285.29</v>
      </c>
      <c r="CW28" s="31">
        <f t="shared" si="186"/>
        <v>32218.63</v>
      </c>
      <c r="CX28" s="31">
        <f t="shared" si="187"/>
        <v>33917.649999999994</v>
      </c>
      <c r="CY28" s="31">
        <f t="shared" si="188"/>
        <v>14507.489999999996</v>
      </c>
      <c r="CZ28" s="31">
        <f t="shared" si="189"/>
        <v>27838.970000000005</v>
      </c>
      <c r="DA28" s="31">
        <f t="shared" si="190"/>
        <v>12646.570000000002</v>
      </c>
      <c r="DB28" s="31">
        <f t="shared" si="191"/>
        <v>34587.830000000009</v>
      </c>
      <c r="DC28" s="31">
        <f t="shared" si="192"/>
        <v>14739.019999999997</v>
      </c>
      <c r="DD28" s="31">
        <f t="shared" si="193"/>
        <v>33623.339999999997</v>
      </c>
      <c r="DE28" s="31">
        <f t="shared" si="194"/>
        <v>24059.38</v>
      </c>
      <c r="DF28" s="31">
        <f t="shared" si="195"/>
        <v>32906.559999999998</v>
      </c>
      <c r="DG28" s="31">
        <f t="shared" si="196"/>
        <v>74504.2</v>
      </c>
      <c r="DH28" s="31">
        <f t="shared" si="197"/>
        <v>30761.280000000006</v>
      </c>
      <c r="DI28" s="32">
        <f t="shared" si="65"/>
        <v>1610.93</v>
      </c>
      <c r="DJ28" s="32">
        <f t="shared" si="66"/>
        <v>1695.88</v>
      </c>
      <c r="DK28" s="32">
        <f t="shared" si="67"/>
        <v>725.37</v>
      </c>
      <c r="DL28" s="32">
        <f t="shared" si="68"/>
        <v>1391.95</v>
      </c>
      <c r="DM28" s="32">
        <f t="shared" si="69"/>
        <v>632.33000000000004</v>
      </c>
      <c r="DN28" s="32">
        <f t="shared" si="70"/>
        <v>1729.39</v>
      </c>
      <c r="DO28" s="32">
        <f t="shared" si="71"/>
        <v>736.95</v>
      </c>
      <c r="DP28" s="32">
        <f t="shared" si="72"/>
        <v>1681.17</v>
      </c>
      <c r="DQ28" s="32">
        <f t="shared" si="73"/>
        <v>1202.97</v>
      </c>
      <c r="DR28" s="32">
        <f t="shared" si="74"/>
        <v>1645.33</v>
      </c>
      <c r="DS28" s="32">
        <f t="shared" si="75"/>
        <v>3725.21</v>
      </c>
      <c r="DT28" s="32">
        <f t="shared" si="76"/>
        <v>1538.06</v>
      </c>
      <c r="DU28" s="31">
        <f t="shared" si="77"/>
        <v>8773.36</v>
      </c>
      <c r="DV28" s="31">
        <f t="shared" si="78"/>
        <v>9156.7999999999993</v>
      </c>
      <c r="DW28" s="31">
        <f t="shared" si="79"/>
        <v>3886</v>
      </c>
      <c r="DX28" s="31">
        <f t="shared" si="80"/>
        <v>7391.98</v>
      </c>
      <c r="DY28" s="31">
        <f t="shared" si="81"/>
        <v>3329.41</v>
      </c>
      <c r="DZ28" s="31">
        <f t="shared" si="82"/>
        <v>9025.02</v>
      </c>
      <c r="EA28" s="31">
        <f t="shared" si="83"/>
        <v>3812.55</v>
      </c>
      <c r="EB28" s="31">
        <f t="shared" si="84"/>
        <v>8618.82</v>
      </c>
      <c r="EC28" s="31">
        <f t="shared" si="85"/>
        <v>6111.06</v>
      </c>
      <c r="ED28" s="31">
        <f t="shared" si="86"/>
        <v>8283.85</v>
      </c>
      <c r="EE28" s="31">
        <f t="shared" si="87"/>
        <v>18581.580000000002</v>
      </c>
      <c r="EF28" s="31">
        <f t="shared" si="88"/>
        <v>7602.43</v>
      </c>
      <c r="EG28" s="32">
        <f t="shared" si="89"/>
        <v>42602.92</v>
      </c>
      <c r="EH28" s="32">
        <f t="shared" si="90"/>
        <v>44770.329999999987</v>
      </c>
      <c r="EI28" s="32">
        <f t="shared" si="91"/>
        <v>19118.859999999997</v>
      </c>
      <c r="EJ28" s="32">
        <f t="shared" si="92"/>
        <v>36622.900000000009</v>
      </c>
      <c r="EK28" s="32">
        <f t="shared" si="93"/>
        <v>16608.310000000001</v>
      </c>
      <c r="EL28" s="32">
        <f t="shared" si="94"/>
        <v>45342.240000000005</v>
      </c>
      <c r="EM28" s="32">
        <f t="shared" si="95"/>
        <v>19288.519999999997</v>
      </c>
      <c r="EN28" s="32">
        <f t="shared" si="96"/>
        <v>43923.329999999994</v>
      </c>
      <c r="EO28" s="32">
        <f t="shared" si="97"/>
        <v>31373.410000000003</v>
      </c>
      <c r="EP28" s="32">
        <f t="shared" si="98"/>
        <v>42835.74</v>
      </c>
      <c r="EQ28" s="32">
        <f t="shared" si="99"/>
        <v>96810.99</v>
      </c>
      <c r="ER28" s="32">
        <f t="shared" si="100"/>
        <v>39901.770000000004</v>
      </c>
    </row>
    <row r="29" spans="1:148" x14ac:dyDescent="0.25">
      <c r="A29" t="s">
        <v>543</v>
      </c>
      <c r="B29" s="1" t="s">
        <v>368</v>
      </c>
      <c r="C29" t="str">
        <f t="shared" ca="1" si="161"/>
        <v>BCHIMP</v>
      </c>
      <c r="D29" t="str">
        <f t="shared" ca="1" si="1"/>
        <v>Alberta-BC Intertie - Import</v>
      </c>
      <c r="E29" s="51">
        <v>104</v>
      </c>
      <c r="Q29" s="32">
        <v>4327.55</v>
      </c>
      <c r="R29" s="32"/>
      <c r="S29" s="32"/>
      <c r="T29" s="32"/>
      <c r="U29" s="32"/>
      <c r="V29" s="32"/>
      <c r="W29" s="32"/>
      <c r="X29" s="32"/>
      <c r="Y29" s="32"/>
      <c r="Z29" s="32"/>
      <c r="AA29" s="32"/>
      <c r="AB29" s="32"/>
      <c r="AC29" s="2">
        <v>0.53</v>
      </c>
      <c r="AO29" s="33">
        <v>22.94</v>
      </c>
      <c r="AP29" s="33"/>
      <c r="AQ29" s="33"/>
      <c r="AR29" s="33"/>
      <c r="AS29" s="33"/>
      <c r="AT29" s="33"/>
      <c r="AU29" s="33"/>
      <c r="AV29" s="33"/>
      <c r="AW29" s="33"/>
      <c r="AX29" s="33"/>
      <c r="AY29" s="33"/>
      <c r="AZ29" s="33"/>
      <c r="BA29" s="31">
        <f t="shared" si="41"/>
        <v>-1.73</v>
      </c>
      <c r="BB29" s="31">
        <f t="shared" si="42"/>
        <v>0</v>
      </c>
      <c r="BC29" s="31">
        <f t="shared" si="43"/>
        <v>0</v>
      </c>
      <c r="BD29" s="31">
        <f t="shared" si="44"/>
        <v>0</v>
      </c>
      <c r="BE29" s="31">
        <f t="shared" si="45"/>
        <v>0</v>
      </c>
      <c r="BF29" s="31">
        <f t="shared" si="46"/>
        <v>0</v>
      </c>
      <c r="BG29" s="31">
        <f t="shared" si="47"/>
        <v>0</v>
      </c>
      <c r="BH29" s="31">
        <f t="shared" si="48"/>
        <v>0</v>
      </c>
      <c r="BI29" s="31">
        <f t="shared" si="49"/>
        <v>0</v>
      </c>
      <c r="BJ29" s="31">
        <f t="shared" si="50"/>
        <v>0</v>
      </c>
      <c r="BK29" s="31">
        <f t="shared" si="51"/>
        <v>0</v>
      </c>
      <c r="BL29" s="31">
        <f t="shared" si="52"/>
        <v>0</v>
      </c>
      <c r="BM29" s="6">
        <v>1.09E-2</v>
      </c>
      <c r="BN29" s="6">
        <v>1.09E-2</v>
      </c>
      <c r="BO29" s="6">
        <v>1.09E-2</v>
      </c>
      <c r="BP29" s="6">
        <v>1.09E-2</v>
      </c>
      <c r="BQ29" s="6">
        <v>1.09E-2</v>
      </c>
      <c r="BR29" s="6">
        <v>1.09E-2</v>
      </c>
      <c r="BS29" s="6">
        <v>1.09E-2</v>
      </c>
      <c r="BT29" s="6">
        <v>1.09E-2</v>
      </c>
      <c r="BU29" s="6">
        <v>1.09E-2</v>
      </c>
      <c r="BV29" s="6">
        <v>1.09E-2</v>
      </c>
      <c r="BW29" s="6">
        <v>1.09E-2</v>
      </c>
      <c r="BX29" s="6">
        <v>1.09E-2</v>
      </c>
      <c r="BY29" s="31">
        <v>47.17</v>
      </c>
      <c r="BZ29" s="31">
        <v>0</v>
      </c>
      <c r="CA29" s="31">
        <v>0</v>
      </c>
      <c r="CB29" s="31">
        <v>0</v>
      </c>
      <c r="CC29" s="31">
        <v>0</v>
      </c>
      <c r="CD29" s="31">
        <v>0</v>
      </c>
      <c r="CE29" s="31">
        <v>0</v>
      </c>
      <c r="CF29" s="31">
        <v>0</v>
      </c>
      <c r="CG29" s="31">
        <v>0</v>
      </c>
      <c r="CH29" s="31">
        <v>0</v>
      </c>
      <c r="CI29" s="31">
        <v>0</v>
      </c>
      <c r="CJ29" s="31">
        <v>0</v>
      </c>
      <c r="CK29" s="32">
        <f t="shared" si="53"/>
        <v>6.49</v>
      </c>
      <c r="CL29" s="32">
        <f t="shared" si="54"/>
        <v>0</v>
      </c>
      <c r="CM29" s="32">
        <f t="shared" si="55"/>
        <v>0</v>
      </c>
      <c r="CN29" s="32">
        <f t="shared" si="56"/>
        <v>0</v>
      </c>
      <c r="CO29" s="32">
        <f t="shared" si="57"/>
        <v>0</v>
      </c>
      <c r="CP29" s="32">
        <f t="shared" si="58"/>
        <v>0</v>
      </c>
      <c r="CQ29" s="32">
        <f t="shared" si="59"/>
        <v>0</v>
      </c>
      <c r="CR29" s="32">
        <f t="shared" si="60"/>
        <v>0</v>
      </c>
      <c r="CS29" s="32">
        <f t="shared" si="61"/>
        <v>0</v>
      </c>
      <c r="CT29" s="32">
        <f t="shared" si="62"/>
        <v>0</v>
      </c>
      <c r="CU29" s="32">
        <f t="shared" si="63"/>
        <v>0</v>
      </c>
      <c r="CV29" s="32">
        <f t="shared" si="64"/>
        <v>0</v>
      </c>
      <c r="CW29" s="31">
        <f t="shared" si="186"/>
        <v>32.450000000000003</v>
      </c>
      <c r="CX29" s="31">
        <f t="shared" si="187"/>
        <v>0</v>
      </c>
      <c r="CY29" s="31">
        <f t="shared" si="188"/>
        <v>0</v>
      </c>
      <c r="CZ29" s="31">
        <f t="shared" si="189"/>
        <v>0</v>
      </c>
      <c r="DA29" s="31">
        <f t="shared" si="190"/>
        <v>0</v>
      </c>
      <c r="DB29" s="31">
        <f t="shared" si="191"/>
        <v>0</v>
      </c>
      <c r="DC29" s="31">
        <f t="shared" si="192"/>
        <v>0</v>
      </c>
      <c r="DD29" s="31">
        <f t="shared" si="193"/>
        <v>0</v>
      </c>
      <c r="DE29" s="31">
        <f t="shared" si="194"/>
        <v>0</v>
      </c>
      <c r="DF29" s="31">
        <f t="shared" si="195"/>
        <v>0</v>
      </c>
      <c r="DG29" s="31">
        <f t="shared" si="196"/>
        <v>0</v>
      </c>
      <c r="DH29" s="31">
        <f t="shared" si="197"/>
        <v>0</v>
      </c>
      <c r="DI29" s="32">
        <f t="shared" si="65"/>
        <v>1.62</v>
      </c>
      <c r="DJ29" s="32">
        <f t="shared" si="66"/>
        <v>0</v>
      </c>
      <c r="DK29" s="32">
        <f t="shared" si="67"/>
        <v>0</v>
      </c>
      <c r="DL29" s="32">
        <f t="shared" si="68"/>
        <v>0</v>
      </c>
      <c r="DM29" s="32">
        <f t="shared" si="69"/>
        <v>0</v>
      </c>
      <c r="DN29" s="32">
        <f t="shared" si="70"/>
        <v>0</v>
      </c>
      <c r="DO29" s="32">
        <f t="shared" si="71"/>
        <v>0</v>
      </c>
      <c r="DP29" s="32">
        <f t="shared" si="72"/>
        <v>0</v>
      </c>
      <c r="DQ29" s="32">
        <f t="shared" si="73"/>
        <v>0</v>
      </c>
      <c r="DR29" s="32">
        <f t="shared" si="74"/>
        <v>0</v>
      </c>
      <c r="DS29" s="32">
        <f t="shared" si="75"/>
        <v>0</v>
      </c>
      <c r="DT29" s="32">
        <f t="shared" si="76"/>
        <v>0</v>
      </c>
      <c r="DU29" s="31">
        <f t="shared" si="77"/>
        <v>8.84</v>
      </c>
      <c r="DV29" s="31">
        <f t="shared" si="78"/>
        <v>0</v>
      </c>
      <c r="DW29" s="31">
        <f t="shared" si="79"/>
        <v>0</v>
      </c>
      <c r="DX29" s="31">
        <f t="shared" si="80"/>
        <v>0</v>
      </c>
      <c r="DY29" s="31">
        <f t="shared" si="81"/>
        <v>0</v>
      </c>
      <c r="DZ29" s="31">
        <f t="shared" si="82"/>
        <v>0</v>
      </c>
      <c r="EA29" s="31">
        <f t="shared" si="83"/>
        <v>0</v>
      </c>
      <c r="EB29" s="31">
        <f t="shared" si="84"/>
        <v>0</v>
      </c>
      <c r="EC29" s="31">
        <f t="shared" si="85"/>
        <v>0</v>
      </c>
      <c r="ED29" s="31">
        <f t="shared" si="86"/>
        <v>0</v>
      </c>
      <c r="EE29" s="31">
        <f t="shared" si="87"/>
        <v>0</v>
      </c>
      <c r="EF29" s="31">
        <f t="shared" si="88"/>
        <v>0</v>
      </c>
      <c r="EG29" s="32">
        <f t="shared" si="89"/>
        <v>42.91</v>
      </c>
      <c r="EH29" s="32">
        <f t="shared" si="90"/>
        <v>0</v>
      </c>
      <c r="EI29" s="32">
        <f t="shared" si="91"/>
        <v>0</v>
      </c>
      <c r="EJ29" s="32">
        <f t="shared" si="92"/>
        <v>0</v>
      </c>
      <c r="EK29" s="32">
        <f t="shared" si="93"/>
        <v>0</v>
      </c>
      <c r="EL29" s="32">
        <f t="shared" si="94"/>
        <v>0</v>
      </c>
      <c r="EM29" s="32">
        <f t="shared" si="95"/>
        <v>0</v>
      </c>
      <c r="EN29" s="32">
        <f t="shared" si="96"/>
        <v>0</v>
      </c>
      <c r="EO29" s="32">
        <f t="shared" si="97"/>
        <v>0</v>
      </c>
      <c r="EP29" s="32">
        <f t="shared" si="98"/>
        <v>0</v>
      </c>
      <c r="EQ29" s="32">
        <f t="shared" si="99"/>
        <v>0</v>
      </c>
      <c r="ER29" s="32">
        <f t="shared" si="100"/>
        <v>0</v>
      </c>
    </row>
    <row r="30" spans="1:148" x14ac:dyDescent="0.25">
      <c r="A30" t="s">
        <v>444</v>
      </c>
      <c r="B30" s="1" t="s">
        <v>126</v>
      </c>
      <c r="C30" t="str">
        <f t="shared" ca="1" si="161"/>
        <v>CAS</v>
      </c>
      <c r="D30" t="str">
        <f t="shared" ca="1" si="1"/>
        <v>Cascade Hydro Facility</v>
      </c>
      <c r="E30" s="51">
        <v>7621.7601358000002</v>
      </c>
      <c r="F30" s="51">
        <v>6245.8846061000004</v>
      </c>
      <c r="G30" s="51">
        <v>8624.7757160000001</v>
      </c>
      <c r="H30" s="51">
        <v>5634.9384937000004</v>
      </c>
      <c r="I30" s="51">
        <v>4063.9857803</v>
      </c>
      <c r="J30" s="51">
        <v>4340.1703858999999</v>
      </c>
      <c r="K30" s="51">
        <v>6630.2733566999996</v>
      </c>
      <c r="L30" s="51">
        <v>5561.7561175999999</v>
      </c>
      <c r="M30" s="51">
        <v>4122.7815659999997</v>
      </c>
      <c r="N30" s="51">
        <v>4822.5228069000004</v>
      </c>
      <c r="O30" s="51">
        <v>5455.5917474999997</v>
      </c>
      <c r="P30" s="51">
        <v>5931.8058117999999</v>
      </c>
      <c r="Q30" s="32">
        <v>819283.84</v>
      </c>
      <c r="R30" s="32">
        <v>1273882.44</v>
      </c>
      <c r="S30" s="32">
        <v>562464.15</v>
      </c>
      <c r="T30" s="32">
        <v>440201.31</v>
      </c>
      <c r="U30" s="32">
        <v>166045.85999999999</v>
      </c>
      <c r="V30" s="32">
        <v>667435.65</v>
      </c>
      <c r="W30" s="32">
        <v>675716.37</v>
      </c>
      <c r="X30" s="32">
        <v>1206895.55</v>
      </c>
      <c r="Y30" s="32">
        <v>663948.15</v>
      </c>
      <c r="Z30" s="32">
        <v>430311.98</v>
      </c>
      <c r="AA30" s="32">
        <v>823860.48</v>
      </c>
      <c r="AB30" s="32">
        <v>370187.67</v>
      </c>
      <c r="AC30" s="2">
        <v>-2.08</v>
      </c>
      <c r="AD30" s="2">
        <v>-2.08</v>
      </c>
      <c r="AE30" s="2">
        <v>-2.08</v>
      </c>
      <c r="AF30" s="2">
        <v>-2.08</v>
      </c>
      <c r="AG30" s="2">
        <v>-2.08</v>
      </c>
      <c r="AH30" s="2">
        <v>-2.08</v>
      </c>
      <c r="AI30" s="2">
        <v>-0.62</v>
      </c>
      <c r="AJ30" s="2">
        <v>-0.62</v>
      </c>
      <c r="AK30" s="2">
        <v>-0.62</v>
      </c>
      <c r="AL30" s="2">
        <v>-0.62</v>
      </c>
      <c r="AM30" s="2">
        <v>-0.62</v>
      </c>
      <c r="AN30" s="2">
        <v>-0.62</v>
      </c>
      <c r="AO30" s="33">
        <v>-17041.099999999999</v>
      </c>
      <c r="AP30" s="33">
        <v>-26496.75</v>
      </c>
      <c r="AQ30" s="33">
        <v>-11699.25</v>
      </c>
      <c r="AR30" s="33">
        <v>-9156.19</v>
      </c>
      <c r="AS30" s="33">
        <v>-3453.75</v>
      </c>
      <c r="AT30" s="33">
        <v>-13882.66</v>
      </c>
      <c r="AU30" s="33">
        <v>-4189.4399999999996</v>
      </c>
      <c r="AV30" s="33">
        <v>-7482.75</v>
      </c>
      <c r="AW30" s="33">
        <v>-4116.4799999999996</v>
      </c>
      <c r="AX30" s="33">
        <v>-2667.93</v>
      </c>
      <c r="AY30" s="33">
        <v>-5107.9399999999996</v>
      </c>
      <c r="AZ30" s="33">
        <v>-2295.16</v>
      </c>
      <c r="BA30" s="31">
        <f t="shared" si="41"/>
        <v>-327.71</v>
      </c>
      <c r="BB30" s="31">
        <f t="shared" si="42"/>
        <v>-509.55</v>
      </c>
      <c r="BC30" s="31">
        <f t="shared" si="43"/>
        <v>-224.99</v>
      </c>
      <c r="BD30" s="31">
        <f t="shared" si="44"/>
        <v>2553.17</v>
      </c>
      <c r="BE30" s="31">
        <f t="shared" si="45"/>
        <v>963.07</v>
      </c>
      <c r="BF30" s="31">
        <f t="shared" si="46"/>
        <v>3871.13</v>
      </c>
      <c r="BG30" s="31">
        <f t="shared" si="47"/>
        <v>473</v>
      </c>
      <c r="BH30" s="31">
        <f t="shared" si="48"/>
        <v>844.83</v>
      </c>
      <c r="BI30" s="31">
        <f t="shared" si="49"/>
        <v>464.76</v>
      </c>
      <c r="BJ30" s="31">
        <f t="shared" si="50"/>
        <v>-1290.94</v>
      </c>
      <c r="BK30" s="31">
        <f t="shared" si="51"/>
        <v>-2471.58</v>
      </c>
      <c r="BL30" s="31">
        <f t="shared" si="52"/>
        <v>-1110.56</v>
      </c>
      <c r="BM30" s="6">
        <v>-1.9599999999999999E-2</v>
      </c>
      <c r="BN30" s="6">
        <v>-1.9599999999999999E-2</v>
      </c>
      <c r="BO30" s="6">
        <v>-1.9599999999999999E-2</v>
      </c>
      <c r="BP30" s="6">
        <v>-1.9599999999999999E-2</v>
      </c>
      <c r="BQ30" s="6">
        <v>-1.9599999999999999E-2</v>
      </c>
      <c r="BR30" s="6">
        <v>-1.9599999999999999E-2</v>
      </c>
      <c r="BS30" s="6">
        <v>-1.9599999999999999E-2</v>
      </c>
      <c r="BT30" s="6">
        <v>-1.9599999999999999E-2</v>
      </c>
      <c r="BU30" s="6">
        <v>-1.9599999999999999E-2</v>
      </c>
      <c r="BV30" s="6">
        <v>-1.9599999999999999E-2</v>
      </c>
      <c r="BW30" s="6">
        <v>-1.9599999999999999E-2</v>
      </c>
      <c r="BX30" s="6">
        <v>-1.9599999999999999E-2</v>
      </c>
      <c r="BY30" s="31">
        <v>-16057.96</v>
      </c>
      <c r="BZ30" s="31">
        <v>-24968.1</v>
      </c>
      <c r="CA30" s="31">
        <v>-11024.3</v>
      </c>
      <c r="CB30" s="31">
        <v>-8627.9500000000007</v>
      </c>
      <c r="CC30" s="31">
        <v>-3254.5</v>
      </c>
      <c r="CD30" s="31">
        <v>-13081.74</v>
      </c>
      <c r="CE30" s="31">
        <v>-13244.04</v>
      </c>
      <c r="CF30" s="31">
        <v>-23655.15</v>
      </c>
      <c r="CG30" s="31">
        <v>-13013.38</v>
      </c>
      <c r="CH30" s="31">
        <v>-8434.11</v>
      </c>
      <c r="CI30" s="31">
        <v>-16147.67</v>
      </c>
      <c r="CJ30" s="31">
        <v>-7255.68</v>
      </c>
      <c r="CK30" s="32">
        <f t="shared" si="53"/>
        <v>1228.93</v>
      </c>
      <c r="CL30" s="32">
        <f t="shared" si="54"/>
        <v>1910.82</v>
      </c>
      <c r="CM30" s="32">
        <f t="shared" si="55"/>
        <v>843.7</v>
      </c>
      <c r="CN30" s="32">
        <f t="shared" si="56"/>
        <v>660.3</v>
      </c>
      <c r="CO30" s="32">
        <f t="shared" si="57"/>
        <v>249.07</v>
      </c>
      <c r="CP30" s="32">
        <f t="shared" si="58"/>
        <v>1001.15</v>
      </c>
      <c r="CQ30" s="32">
        <f t="shared" si="59"/>
        <v>1013.57</v>
      </c>
      <c r="CR30" s="32">
        <f t="shared" si="60"/>
        <v>1810.34</v>
      </c>
      <c r="CS30" s="32">
        <f t="shared" si="61"/>
        <v>995.92</v>
      </c>
      <c r="CT30" s="32">
        <f t="shared" si="62"/>
        <v>645.47</v>
      </c>
      <c r="CU30" s="32">
        <f t="shared" si="63"/>
        <v>1235.79</v>
      </c>
      <c r="CV30" s="32">
        <f t="shared" si="64"/>
        <v>555.28</v>
      </c>
      <c r="CW30" s="31">
        <f t="shared" si="186"/>
        <v>2539.7799999999997</v>
      </c>
      <c r="CX30" s="31">
        <f t="shared" si="187"/>
        <v>3949.0200000000013</v>
      </c>
      <c r="CY30" s="31">
        <f t="shared" si="188"/>
        <v>1743.6400000000015</v>
      </c>
      <c r="CZ30" s="31">
        <f t="shared" si="189"/>
        <v>-1364.63</v>
      </c>
      <c r="DA30" s="31">
        <f t="shared" si="190"/>
        <v>-514.74999999999989</v>
      </c>
      <c r="DB30" s="31">
        <f t="shared" si="191"/>
        <v>-2069.0600000000004</v>
      </c>
      <c r="DC30" s="31">
        <f t="shared" si="192"/>
        <v>-8514.0300000000025</v>
      </c>
      <c r="DD30" s="31">
        <f t="shared" si="193"/>
        <v>-15206.890000000001</v>
      </c>
      <c r="DE30" s="31">
        <f t="shared" si="194"/>
        <v>-8365.74</v>
      </c>
      <c r="DF30" s="31">
        <f t="shared" si="195"/>
        <v>-3829.7700000000009</v>
      </c>
      <c r="DG30" s="31">
        <f t="shared" si="196"/>
        <v>-7332.3600000000024</v>
      </c>
      <c r="DH30" s="31">
        <f t="shared" si="197"/>
        <v>-3294.6800000000007</v>
      </c>
      <c r="DI30" s="32">
        <f t="shared" si="65"/>
        <v>126.99</v>
      </c>
      <c r="DJ30" s="32">
        <f t="shared" si="66"/>
        <v>197.45</v>
      </c>
      <c r="DK30" s="32">
        <f t="shared" si="67"/>
        <v>87.18</v>
      </c>
      <c r="DL30" s="32">
        <f t="shared" si="68"/>
        <v>-68.23</v>
      </c>
      <c r="DM30" s="32">
        <f t="shared" si="69"/>
        <v>-25.74</v>
      </c>
      <c r="DN30" s="32">
        <f t="shared" si="70"/>
        <v>-103.45</v>
      </c>
      <c r="DO30" s="32">
        <f t="shared" si="71"/>
        <v>-425.7</v>
      </c>
      <c r="DP30" s="32">
        <f t="shared" si="72"/>
        <v>-760.34</v>
      </c>
      <c r="DQ30" s="32">
        <f t="shared" si="73"/>
        <v>-418.29</v>
      </c>
      <c r="DR30" s="32">
        <f t="shared" si="74"/>
        <v>-191.49</v>
      </c>
      <c r="DS30" s="32">
        <f t="shared" si="75"/>
        <v>-366.62</v>
      </c>
      <c r="DT30" s="32">
        <f t="shared" si="76"/>
        <v>-164.73</v>
      </c>
      <c r="DU30" s="31">
        <f t="shared" si="77"/>
        <v>691.6</v>
      </c>
      <c r="DV30" s="31">
        <f t="shared" si="78"/>
        <v>1066.1199999999999</v>
      </c>
      <c r="DW30" s="31">
        <f t="shared" si="79"/>
        <v>467.05</v>
      </c>
      <c r="DX30" s="31">
        <f t="shared" si="80"/>
        <v>-362.35</v>
      </c>
      <c r="DY30" s="31">
        <f t="shared" si="81"/>
        <v>-135.52000000000001</v>
      </c>
      <c r="DZ30" s="31">
        <f t="shared" si="82"/>
        <v>-539.88</v>
      </c>
      <c r="EA30" s="31">
        <f t="shared" si="83"/>
        <v>-2202.33</v>
      </c>
      <c r="EB30" s="31">
        <f t="shared" si="84"/>
        <v>-3898.05</v>
      </c>
      <c r="EC30" s="31">
        <f t="shared" si="85"/>
        <v>-2124.89</v>
      </c>
      <c r="ED30" s="31">
        <f t="shared" si="86"/>
        <v>-964.1</v>
      </c>
      <c r="EE30" s="31">
        <f t="shared" si="87"/>
        <v>-1828.71</v>
      </c>
      <c r="EF30" s="31">
        <f t="shared" si="88"/>
        <v>-814.26</v>
      </c>
      <c r="EG30" s="32">
        <f t="shared" si="89"/>
        <v>3358.3699999999994</v>
      </c>
      <c r="EH30" s="32">
        <f t="shared" si="90"/>
        <v>5212.5900000000011</v>
      </c>
      <c r="EI30" s="32">
        <f t="shared" si="91"/>
        <v>2297.8700000000017</v>
      </c>
      <c r="EJ30" s="32">
        <f t="shared" si="92"/>
        <v>-1795.21</v>
      </c>
      <c r="EK30" s="32">
        <f t="shared" si="93"/>
        <v>-676.00999999999988</v>
      </c>
      <c r="EL30" s="32">
        <f t="shared" si="94"/>
        <v>-2712.3900000000003</v>
      </c>
      <c r="EM30" s="32">
        <f t="shared" si="95"/>
        <v>-11142.060000000003</v>
      </c>
      <c r="EN30" s="32">
        <f t="shared" si="96"/>
        <v>-19865.280000000002</v>
      </c>
      <c r="EO30" s="32">
        <f t="shared" si="97"/>
        <v>-10908.92</v>
      </c>
      <c r="EP30" s="32">
        <f t="shared" si="98"/>
        <v>-4985.3600000000015</v>
      </c>
      <c r="EQ30" s="32">
        <f t="shared" si="99"/>
        <v>-9527.6900000000023</v>
      </c>
      <c r="ER30" s="32">
        <f t="shared" si="100"/>
        <v>-4273.670000000001</v>
      </c>
    </row>
    <row r="31" spans="1:148" x14ac:dyDescent="0.25">
      <c r="A31" t="s">
        <v>543</v>
      </c>
      <c r="B31" s="1" t="s">
        <v>369</v>
      </c>
      <c r="C31" t="str">
        <f t="shared" ca="1" si="161"/>
        <v>SPCIMP</v>
      </c>
      <c r="D31" t="str">
        <f t="shared" ca="1" si="1"/>
        <v>Alberta-Saskatchewan Intertie - Import</v>
      </c>
      <c r="E31" s="51">
        <v>16</v>
      </c>
      <c r="Q31" s="32">
        <v>1085.76</v>
      </c>
      <c r="R31" s="32"/>
      <c r="S31" s="32"/>
      <c r="T31" s="32"/>
      <c r="U31" s="32"/>
      <c r="V31" s="32"/>
      <c r="W31" s="32"/>
      <c r="X31" s="32"/>
      <c r="Y31" s="32"/>
      <c r="Z31" s="32"/>
      <c r="AA31" s="32"/>
      <c r="AB31" s="32"/>
      <c r="AC31" s="2">
        <v>3.41</v>
      </c>
      <c r="AO31" s="33">
        <v>37.020000000000003</v>
      </c>
      <c r="AP31" s="33"/>
      <c r="AQ31" s="33"/>
      <c r="AR31" s="33"/>
      <c r="AS31" s="33"/>
      <c r="AT31" s="33"/>
      <c r="AU31" s="33"/>
      <c r="AV31" s="33"/>
      <c r="AW31" s="33"/>
      <c r="AX31" s="33"/>
      <c r="AY31" s="33"/>
      <c r="AZ31" s="33"/>
      <c r="BA31" s="31">
        <f t="shared" si="41"/>
        <v>-0.43</v>
      </c>
      <c r="BB31" s="31">
        <f t="shared" si="42"/>
        <v>0</v>
      </c>
      <c r="BC31" s="31">
        <f t="shared" si="43"/>
        <v>0</v>
      </c>
      <c r="BD31" s="31">
        <f t="shared" si="44"/>
        <v>0</v>
      </c>
      <c r="BE31" s="31">
        <f t="shared" si="45"/>
        <v>0</v>
      </c>
      <c r="BF31" s="31">
        <f t="shared" si="46"/>
        <v>0</v>
      </c>
      <c r="BG31" s="31">
        <f t="shared" si="47"/>
        <v>0</v>
      </c>
      <c r="BH31" s="31">
        <f t="shared" si="48"/>
        <v>0</v>
      </c>
      <c r="BI31" s="31">
        <f t="shared" si="49"/>
        <v>0</v>
      </c>
      <c r="BJ31" s="31">
        <f t="shared" si="50"/>
        <v>0</v>
      </c>
      <c r="BK31" s="31">
        <f t="shared" si="51"/>
        <v>0</v>
      </c>
      <c r="BL31" s="31">
        <f t="shared" si="52"/>
        <v>0</v>
      </c>
      <c r="BM31" s="6">
        <v>6.7100000000000007E-2</v>
      </c>
      <c r="BN31" s="6">
        <v>6.7100000000000007E-2</v>
      </c>
      <c r="BO31" s="6">
        <v>6.7100000000000007E-2</v>
      </c>
      <c r="BP31" s="6">
        <v>6.7100000000000007E-2</v>
      </c>
      <c r="BQ31" s="6">
        <v>6.7100000000000007E-2</v>
      </c>
      <c r="BR31" s="6">
        <v>6.7100000000000007E-2</v>
      </c>
      <c r="BS31" s="6">
        <v>6.7100000000000007E-2</v>
      </c>
      <c r="BT31" s="6">
        <v>6.7100000000000007E-2</v>
      </c>
      <c r="BU31" s="6">
        <v>6.7100000000000007E-2</v>
      </c>
      <c r="BV31" s="6">
        <v>6.7100000000000007E-2</v>
      </c>
      <c r="BW31" s="6">
        <v>6.7100000000000007E-2</v>
      </c>
      <c r="BX31" s="6">
        <v>6.7100000000000007E-2</v>
      </c>
      <c r="BY31" s="31">
        <v>72.849999999999994</v>
      </c>
      <c r="BZ31" s="31">
        <v>0</v>
      </c>
      <c r="CA31" s="31">
        <v>0</v>
      </c>
      <c r="CB31" s="31">
        <v>0</v>
      </c>
      <c r="CC31" s="31">
        <v>0</v>
      </c>
      <c r="CD31" s="31">
        <v>0</v>
      </c>
      <c r="CE31" s="31">
        <v>0</v>
      </c>
      <c r="CF31" s="31">
        <v>0</v>
      </c>
      <c r="CG31" s="31">
        <v>0</v>
      </c>
      <c r="CH31" s="31">
        <v>0</v>
      </c>
      <c r="CI31" s="31">
        <v>0</v>
      </c>
      <c r="CJ31" s="31">
        <v>0</v>
      </c>
      <c r="CK31" s="32">
        <f t="shared" si="53"/>
        <v>1.63</v>
      </c>
      <c r="CL31" s="32">
        <f t="shared" si="54"/>
        <v>0</v>
      </c>
      <c r="CM31" s="32">
        <f t="shared" si="55"/>
        <v>0</v>
      </c>
      <c r="CN31" s="32">
        <f t="shared" si="56"/>
        <v>0</v>
      </c>
      <c r="CO31" s="32">
        <f t="shared" si="57"/>
        <v>0</v>
      </c>
      <c r="CP31" s="32">
        <f t="shared" si="58"/>
        <v>0</v>
      </c>
      <c r="CQ31" s="32">
        <f t="shared" si="59"/>
        <v>0</v>
      </c>
      <c r="CR31" s="32">
        <f t="shared" si="60"/>
        <v>0</v>
      </c>
      <c r="CS31" s="32">
        <f t="shared" si="61"/>
        <v>0</v>
      </c>
      <c r="CT31" s="32">
        <f t="shared" si="62"/>
        <v>0</v>
      </c>
      <c r="CU31" s="32">
        <f t="shared" si="63"/>
        <v>0</v>
      </c>
      <c r="CV31" s="32">
        <f t="shared" si="64"/>
        <v>0</v>
      </c>
      <c r="CW31" s="31">
        <f t="shared" si="186"/>
        <v>37.889999999999986</v>
      </c>
      <c r="CX31" s="31">
        <f t="shared" si="187"/>
        <v>0</v>
      </c>
      <c r="CY31" s="31">
        <f t="shared" si="188"/>
        <v>0</v>
      </c>
      <c r="CZ31" s="31">
        <f t="shared" si="189"/>
        <v>0</v>
      </c>
      <c r="DA31" s="31">
        <f t="shared" si="190"/>
        <v>0</v>
      </c>
      <c r="DB31" s="31">
        <f t="shared" si="191"/>
        <v>0</v>
      </c>
      <c r="DC31" s="31">
        <f t="shared" si="192"/>
        <v>0</v>
      </c>
      <c r="DD31" s="31">
        <f t="shared" si="193"/>
        <v>0</v>
      </c>
      <c r="DE31" s="31">
        <f t="shared" si="194"/>
        <v>0</v>
      </c>
      <c r="DF31" s="31">
        <f t="shared" si="195"/>
        <v>0</v>
      </c>
      <c r="DG31" s="31">
        <f t="shared" si="196"/>
        <v>0</v>
      </c>
      <c r="DH31" s="31">
        <f t="shared" si="197"/>
        <v>0</v>
      </c>
      <c r="DI31" s="32">
        <f t="shared" si="65"/>
        <v>1.89</v>
      </c>
      <c r="DJ31" s="32">
        <f t="shared" si="66"/>
        <v>0</v>
      </c>
      <c r="DK31" s="32">
        <f t="shared" si="67"/>
        <v>0</v>
      </c>
      <c r="DL31" s="32">
        <f t="shared" si="68"/>
        <v>0</v>
      </c>
      <c r="DM31" s="32">
        <f t="shared" si="69"/>
        <v>0</v>
      </c>
      <c r="DN31" s="32">
        <f t="shared" si="70"/>
        <v>0</v>
      </c>
      <c r="DO31" s="32">
        <f t="shared" si="71"/>
        <v>0</v>
      </c>
      <c r="DP31" s="32">
        <f t="shared" si="72"/>
        <v>0</v>
      </c>
      <c r="DQ31" s="32">
        <f t="shared" si="73"/>
        <v>0</v>
      </c>
      <c r="DR31" s="32">
        <f t="shared" si="74"/>
        <v>0</v>
      </c>
      <c r="DS31" s="32">
        <f t="shared" si="75"/>
        <v>0</v>
      </c>
      <c r="DT31" s="32">
        <f t="shared" si="76"/>
        <v>0</v>
      </c>
      <c r="DU31" s="31">
        <f t="shared" si="77"/>
        <v>10.32</v>
      </c>
      <c r="DV31" s="31">
        <f t="shared" si="78"/>
        <v>0</v>
      </c>
      <c r="DW31" s="31">
        <f t="shared" si="79"/>
        <v>0</v>
      </c>
      <c r="DX31" s="31">
        <f t="shared" si="80"/>
        <v>0</v>
      </c>
      <c r="DY31" s="31">
        <f t="shared" si="81"/>
        <v>0</v>
      </c>
      <c r="DZ31" s="31">
        <f t="shared" si="82"/>
        <v>0</v>
      </c>
      <c r="EA31" s="31">
        <f t="shared" si="83"/>
        <v>0</v>
      </c>
      <c r="EB31" s="31">
        <f t="shared" si="84"/>
        <v>0</v>
      </c>
      <c r="EC31" s="31">
        <f t="shared" si="85"/>
        <v>0</v>
      </c>
      <c r="ED31" s="31">
        <f t="shared" si="86"/>
        <v>0</v>
      </c>
      <c r="EE31" s="31">
        <f t="shared" si="87"/>
        <v>0</v>
      </c>
      <c r="EF31" s="31">
        <f t="shared" si="88"/>
        <v>0</v>
      </c>
      <c r="EG31" s="32">
        <f t="shared" si="89"/>
        <v>50.099999999999987</v>
      </c>
      <c r="EH31" s="32">
        <f t="shared" si="90"/>
        <v>0</v>
      </c>
      <c r="EI31" s="32">
        <f t="shared" si="91"/>
        <v>0</v>
      </c>
      <c r="EJ31" s="32">
        <f t="shared" si="92"/>
        <v>0</v>
      </c>
      <c r="EK31" s="32">
        <f t="shared" si="93"/>
        <v>0</v>
      </c>
      <c r="EL31" s="32">
        <f t="shared" si="94"/>
        <v>0</v>
      </c>
      <c r="EM31" s="32">
        <f t="shared" si="95"/>
        <v>0</v>
      </c>
      <c r="EN31" s="32">
        <f t="shared" si="96"/>
        <v>0</v>
      </c>
      <c r="EO31" s="32">
        <f t="shared" si="97"/>
        <v>0</v>
      </c>
      <c r="EP31" s="32">
        <f t="shared" si="98"/>
        <v>0</v>
      </c>
      <c r="EQ31" s="32">
        <f t="shared" si="99"/>
        <v>0</v>
      </c>
      <c r="ER31" s="32">
        <f t="shared" si="100"/>
        <v>0</v>
      </c>
    </row>
    <row r="32" spans="1:148" x14ac:dyDescent="0.25">
      <c r="A32" t="s">
        <v>447</v>
      </c>
      <c r="B32" s="1" t="s">
        <v>34</v>
      </c>
      <c r="C32" t="str">
        <f t="shared" ca="1" si="161"/>
        <v>CES1/CES2</v>
      </c>
      <c r="D32" t="str">
        <f t="shared" ca="1" si="1"/>
        <v>Calgary Energy Centre</v>
      </c>
      <c r="E32" s="51">
        <v>62658.726900000001</v>
      </c>
      <c r="F32" s="51">
        <v>68391.709400000007</v>
      </c>
      <c r="G32" s="51">
        <v>67064.331000000006</v>
      </c>
      <c r="H32" s="51">
        <v>65477.932099999998</v>
      </c>
      <c r="I32" s="51">
        <v>29536.295999999998</v>
      </c>
      <c r="J32" s="51">
        <v>40249.946799999998</v>
      </c>
      <c r="K32" s="51">
        <v>36087.748</v>
      </c>
      <c r="L32" s="51">
        <v>68375.122600000002</v>
      </c>
      <c r="M32" s="51">
        <v>73436.0772</v>
      </c>
      <c r="N32" s="51">
        <v>49044.008999999998</v>
      </c>
      <c r="O32" s="51">
        <v>42039.0815</v>
      </c>
      <c r="P32" s="51">
        <v>56355.125999999997</v>
      </c>
      <c r="Q32" s="32">
        <v>8244920.1799999997</v>
      </c>
      <c r="R32" s="32">
        <v>13141458.98</v>
      </c>
      <c r="S32" s="32">
        <v>4363420.47</v>
      </c>
      <c r="T32" s="32">
        <v>4942386.25</v>
      </c>
      <c r="U32" s="32">
        <v>1011942.81</v>
      </c>
      <c r="V32" s="32">
        <v>6585815.46</v>
      </c>
      <c r="W32" s="32">
        <v>5025115.78</v>
      </c>
      <c r="X32" s="32">
        <v>13089454.630000001</v>
      </c>
      <c r="Y32" s="32">
        <v>9462157.4800000004</v>
      </c>
      <c r="Z32" s="32">
        <v>6448443.4500000002</v>
      </c>
      <c r="AA32" s="32">
        <v>7167174.0800000001</v>
      </c>
      <c r="AB32" s="32">
        <v>3700167.64</v>
      </c>
      <c r="AC32" s="2">
        <v>-7.0000000000000007E-2</v>
      </c>
      <c r="AD32" s="2">
        <v>-7.0000000000000007E-2</v>
      </c>
      <c r="AE32" s="2">
        <v>-7.0000000000000007E-2</v>
      </c>
      <c r="AF32" s="2">
        <v>-7.0000000000000007E-2</v>
      </c>
      <c r="AG32" s="2">
        <v>-7.0000000000000007E-2</v>
      </c>
      <c r="AH32" s="2">
        <v>-7.0000000000000007E-2</v>
      </c>
      <c r="AI32" s="2">
        <v>1.25</v>
      </c>
      <c r="AJ32" s="2">
        <v>1.25</v>
      </c>
      <c r="AK32" s="2">
        <v>1.25</v>
      </c>
      <c r="AL32" s="2">
        <v>1.25</v>
      </c>
      <c r="AM32" s="2">
        <v>1.25</v>
      </c>
      <c r="AN32" s="2">
        <v>1.25</v>
      </c>
      <c r="AO32" s="33">
        <v>-5771.44</v>
      </c>
      <c r="AP32" s="33">
        <v>-9199.02</v>
      </c>
      <c r="AQ32" s="33">
        <v>-3054.39</v>
      </c>
      <c r="AR32" s="33">
        <v>-3459.67</v>
      </c>
      <c r="AS32" s="33">
        <v>-708.36</v>
      </c>
      <c r="AT32" s="33">
        <v>-4610.07</v>
      </c>
      <c r="AU32" s="33">
        <v>62813.95</v>
      </c>
      <c r="AV32" s="33">
        <v>163618.18</v>
      </c>
      <c r="AW32" s="33">
        <v>118276.97</v>
      </c>
      <c r="AX32" s="33">
        <v>80605.539999999994</v>
      </c>
      <c r="AY32" s="33">
        <v>89589.68</v>
      </c>
      <c r="AZ32" s="33">
        <v>46252.1</v>
      </c>
      <c r="BA32" s="31">
        <f t="shared" si="41"/>
        <v>-3297.97</v>
      </c>
      <c r="BB32" s="31">
        <f t="shared" si="42"/>
        <v>-5256.58</v>
      </c>
      <c r="BC32" s="31">
        <f t="shared" si="43"/>
        <v>-1745.37</v>
      </c>
      <c r="BD32" s="31">
        <f t="shared" si="44"/>
        <v>28665.84</v>
      </c>
      <c r="BE32" s="31">
        <f t="shared" si="45"/>
        <v>5869.27</v>
      </c>
      <c r="BF32" s="31">
        <f t="shared" si="46"/>
        <v>38197.730000000003</v>
      </c>
      <c r="BG32" s="31">
        <f t="shared" si="47"/>
        <v>3517.58</v>
      </c>
      <c r="BH32" s="31">
        <f t="shared" si="48"/>
        <v>9162.6200000000008</v>
      </c>
      <c r="BI32" s="31">
        <f t="shared" si="49"/>
        <v>6623.51</v>
      </c>
      <c r="BJ32" s="31">
        <f t="shared" si="50"/>
        <v>-19345.330000000002</v>
      </c>
      <c r="BK32" s="31">
        <f t="shared" si="51"/>
        <v>-21501.52</v>
      </c>
      <c r="BL32" s="31">
        <f t="shared" si="52"/>
        <v>-11100.5</v>
      </c>
      <c r="BM32" s="6">
        <v>-6.4000000000000003E-3</v>
      </c>
      <c r="BN32" s="6">
        <v>-6.4000000000000003E-3</v>
      </c>
      <c r="BO32" s="6">
        <v>-6.4000000000000003E-3</v>
      </c>
      <c r="BP32" s="6">
        <v>-6.4000000000000003E-3</v>
      </c>
      <c r="BQ32" s="6">
        <v>-6.4000000000000003E-3</v>
      </c>
      <c r="BR32" s="6">
        <v>-6.4000000000000003E-3</v>
      </c>
      <c r="BS32" s="6">
        <v>-6.4000000000000003E-3</v>
      </c>
      <c r="BT32" s="6">
        <v>-6.4000000000000003E-3</v>
      </c>
      <c r="BU32" s="6">
        <v>-6.4000000000000003E-3</v>
      </c>
      <c r="BV32" s="6">
        <v>-6.4000000000000003E-3</v>
      </c>
      <c r="BW32" s="6">
        <v>-6.4000000000000003E-3</v>
      </c>
      <c r="BX32" s="6">
        <v>-6.4000000000000003E-3</v>
      </c>
      <c r="BY32" s="31">
        <v>-52767.49</v>
      </c>
      <c r="BZ32" s="31">
        <v>-84105.34</v>
      </c>
      <c r="CA32" s="31">
        <v>-27925.89</v>
      </c>
      <c r="CB32" s="31">
        <v>-31631.27</v>
      </c>
      <c r="CC32" s="31">
        <v>-6476.43</v>
      </c>
      <c r="CD32" s="31">
        <v>-42149.22</v>
      </c>
      <c r="CE32" s="31">
        <v>-32160.74</v>
      </c>
      <c r="CF32" s="31">
        <v>-83772.509999999995</v>
      </c>
      <c r="CG32" s="31">
        <v>-60557.81</v>
      </c>
      <c r="CH32" s="31">
        <v>-41270.04</v>
      </c>
      <c r="CI32" s="31">
        <v>-45869.91</v>
      </c>
      <c r="CJ32" s="31">
        <v>-23681.07</v>
      </c>
      <c r="CK32" s="32">
        <f t="shared" si="53"/>
        <v>12367.38</v>
      </c>
      <c r="CL32" s="32">
        <f t="shared" si="54"/>
        <v>19712.189999999999</v>
      </c>
      <c r="CM32" s="32">
        <f t="shared" si="55"/>
        <v>6545.13</v>
      </c>
      <c r="CN32" s="32">
        <f t="shared" si="56"/>
        <v>7413.58</v>
      </c>
      <c r="CO32" s="32">
        <f t="shared" si="57"/>
        <v>1517.91</v>
      </c>
      <c r="CP32" s="32">
        <f t="shared" si="58"/>
        <v>9878.7199999999993</v>
      </c>
      <c r="CQ32" s="32">
        <f t="shared" si="59"/>
        <v>7537.67</v>
      </c>
      <c r="CR32" s="32">
        <f t="shared" si="60"/>
        <v>19634.18</v>
      </c>
      <c r="CS32" s="32">
        <f t="shared" si="61"/>
        <v>14193.24</v>
      </c>
      <c r="CT32" s="32">
        <f t="shared" si="62"/>
        <v>9672.67</v>
      </c>
      <c r="CU32" s="32">
        <f t="shared" si="63"/>
        <v>10750.76</v>
      </c>
      <c r="CV32" s="32">
        <f t="shared" si="64"/>
        <v>5550.25</v>
      </c>
      <c r="CW32" s="31">
        <f t="shared" si="186"/>
        <v>-31330.699999999997</v>
      </c>
      <c r="CX32" s="31">
        <f t="shared" si="187"/>
        <v>-49937.549999999988</v>
      </c>
      <c r="CY32" s="31">
        <f t="shared" si="188"/>
        <v>-16581</v>
      </c>
      <c r="CZ32" s="31">
        <f t="shared" si="189"/>
        <v>-49423.86</v>
      </c>
      <c r="DA32" s="31">
        <f t="shared" si="190"/>
        <v>-10119.43</v>
      </c>
      <c r="DB32" s="31">
        <f t="shared" si="191"/>
        <v>-65858.16</v>
      </c>
      <c r="DC32" s="31">
        <f t="shared" si="192"/>
        <v>-90954.599999999991</v>
      </c>
      <c r="DD32" s="31">
        <f t="shared" si="193"/>
        <v>-236919.12999999998</v>
      </c>
      <c r="DE32" s="31">
        <f t="shared" si="194"/>
        <v>-171265.05000000002</v>
      </c>
      <c r="DF32" s="31">
        <f t="shared" si="195"/>
        <v>-92857.58</v>
      </c>
      <c r="DG32" s="31">
        <f t="shared" si="196"/>
        <v>-103207.30999999998</v>
      </c>
      <c r="DH32" s="31">
        <f t="shared" si="197"/>
        <v>-53282.42</v>
      </c>
      <c r="DI32" s="32">
        <f t="shared" si="65"/>
        <v>-1566.54</v>
      </c>
      <c r="DJ32" s="32">
        <f t="shared" si="66"/>
        <v>-2496.88</v>
      </c>
      <c r="DK32" s="32">
        <f t="shared" si="67"/>
        <v>-829.05</v>
      </c>
      <c r="DL32" s="32">
        <f t="shared" si="68"/>
        <v>-2471.19</v>
      </c>
      <c r="DM32" s="32">
        <f t="shared" si="69"/>
        <v>-505.97</v>
      </c>
      <c r="DN32" s="32">
        <f t="shared" si="70"/>
        <v>-3292.91</v>
      </c>
      <c r="DO32" s="32">
        <f t="shared" si="71"/>
        <v>-4547.7299999999996</v>
      </c>
      <c r="DP32" s="32">
        <f t="shared" si="72"/>
        <v>-11845.96</v>
      </c>
      <c r="DQ32" s="32">
        <f t="shared" si="73"/>
        <v>-8563.25</v>
      </c>
      <c r="DR32" s="32">
        <f t="shared" si="74"/>
        <v>-4642.88</v>
      </c>
      <c r="DS32" s="32">
        <f t="shared" si="75"/>
        <v>-5160.37</v>
      </c>
      <c r="DT32" s="32">
        <f t="shared" si="76"/>
        <v>-2664.12</v>
      </c>
      <c r="DU32" s="31">
        <f t="shared" si="77"/>
        <v>-8531.57</v>
      </c>
      <c r="DV32" s="31">
        <f t="shared" si="78"/>
        <v>-13481.72</v>
      </c>
      <c r="DW32" s="31">
        <f t="shared" si="79"/>
        <v>-4441.42</v>
      </c>
      <c r="DX32" s="31">
        <f t="shared" si="80"/>
        <v>-13123.34</v>
      </c>
      <c r="DY32" s="31">
        <f t="shared" si="81"/>
        <v>-2664.1</v>
      </c>
      <c r="DZ32" s="31">
        <f t="shared" si="82"/>
        <v>-17184.400000000001</v>
      </c>
      <c r="EA32" s="31">
        <f t="shared" si="83"/>
        <v>-23527.24</v>
      </c>
      <c r="EB32" s="31">
        <f t="shared" si="84"/>
        <v>-60730.559999999998</v>
      </c>
      <c r="EC32" s="31">
        <f t="shared" si="85"/>
        <v>-43501.14</v>
      </c>
      <c r="ED32" s="31">
        <f t="shared" si="86"/>
        <v>-23375.84</v>
      </c>
      <c r="EE32" s="31">
        <f t="shared" si="87"/>
        <v>-25740.22</v>
      </c>
      <c r="EF32" s="31">
        <f t="shared" si="88"/>
        <v>-13168.37</v>
      </c>
      <c r="EG32" s="32">
        <f t="shared" si="89"/>
        <v>-41428.81</v>
      </c>
      <c r="EH32" s="32">
        <f t="shared" si="90"/>
        <v>-65916.14999999998</v>
      </c>
      <c r="EI32" s="32">
        <f t="shared" si="91"/>
        <v>-21851.47</v>
      </c>
      <c r="EJ32" s="32">
        <f t="shared" si="92"/>
        <v>-65018.39</v>
      </c>
      <c r="EK32" s="32">
        <f t="shared" si="93"/>
        <v>-13289.5</v>
      </c>
      <c r="EL32" s="32">
        <f t="shared" si="94"/>
        <v>-86335.47</v>
      </c>
      <c r="EM32" s="32">
        <f t="shared" si="95"/>
        <v>-119029.56999999999</v>
      </c>
      <c r="EN32" s="32">
        <f t="shared" si="96"/>
        <v>-309495.64999999997</v>
      </c>
      <c r="EO32" s="32">
        <f t="shared" si="97"/>
        <v>-223329.44</v>
      </c>
      <c r="EP32" s="32">
        <f t="shared" si="98"/>
        <v>-120876.3</v>
      </c>
      <c r="EQ32" s="32">
        <f t="shared" si="99"/>
        <v>-134107.89999999997</v>
      </c>
      <c r="ER32" s="32">
        <f t="shared" si="100"/>
        <v>-69114.91</v>
      </c>
    </row>
    <row r="33" spans="1:148" x14ac:dyDescent="0.25">
      <c r="A33" t="s">
        <v>447</v>
      </c>
      <c r="B33" s="1" t="s">
        <v>35</v>
      </c>
      <c r="C33" t="str">
        <f t="shared" ca="1" si="161"/>
        <v>CES1/CES2</v>
      </c>
      <c r="D33" t="str">
        <f t="shared" ca="1" si="1"/>
        <v>Calgary Energy Centre</v>
      </c>
      <c r="E33" s="51">
        <v>37759.64</v>
      </c>
      <c r="F33" s="51">
        <v>41935.2958</v>
      </c>
      <c r="G33" s="51">
        <v>40379.012000000002</v>
      </c>
      <c r="H33" s="51">
        <v>40321.590900000003</v>
      </c>
      <c r="I33" s="51">
        <v>17954.883999999998</v>
      </c>
      <c r="J33" s="51">
        <v>25535.835999999999</v>
      </c>
      <c r="K33" s="51">
        <v>23195.02</v>
      </c>
      <c r="L33" s="51">
        <v>45868.451800000003</v>
      </c>
      <c r="M33" s="51">
        <v>48929.96</v>
      </c>
      <c r="N33" s="51">
        <v>31375.670699999999</v>
      </c>
      <c r="O33" s="51">
        <v>25892.553</v>
      </c>
      <c r="P33" s="51">
        <v>34090.771999999997</v>
      </c>
      <c r="Q33" s="32">
        <v>5205538.25</v>
      </c>
      <c r="R33" s="32">
        <v>8557985.25</v>
      </c>
      <c r="S33" s="32">
        <v>2743225.62</v>
      </c>
      <c r="T33" s="32">
        <v>3263608.5</v>
      </c>
      <c r="U33" s="32">
        <v>631080.05000000005</v>
      </c>
      <c r="V33" s="32">
        <v>4578191.88</v>
      </c>
      <c r="W33" s="32">
        <v>3557985.46</v>
      </c>
      <c r="X33" s="32">
        <v>9222487.3599999994</v>
      </c>
      <c r="Y33" s="32">
        <v>6597447.5099999998</v>
      </c>
      <c r="Z33" s="32">
        <v>4458567.09</v>
      </c>
      <c r="AA33" s="32">
        <v>4729909.59</v>
      </c>
      <c r="AB33" s="32">
        <v>2387791.11</v>
      </c>
      <c r="AC33" s="2">
        <v>-7.0000000000000007E-2</v>
      </c>
      <c r="AD33" s="2">
        <v>-7.0000000000000007E-2</v>
      </c>
      <c r="AE33" s="2">
        <v>-7.0000000000000007E-2</v>
      </c>
      <c r="AF33" s="2">
        <v>-7.0000000000000007E-2</v>
      </c>
      <c r="AG33" s="2">
        <v>-7.0000000000000007E-2</v>
      </c>
      <c r="AH33" s="2">
        <v>-7.0000000000000007E-2</v>
      </c>
      <c r="AI33" s="2">
        <v>1.25</v>
      </c>
      <c r="AJ33" s="2">
        <v>1.25</v>
      </c>
      <c r="AK33" s="2">
        <v>1.25</v>
      </c>
      <c r="AL33" s="2">
        <v>1.25</v>
      </c>
      <c r="AM33" s="2">
        <v>1.25</v>
      </c>
      <c r="AN33" s="2">
        <v>1.25</v>
      </c>
      <c r="AO33" s="33">
        <v>-3643.88</v>
      </c>
      <c r="AP33" s="33">
        <v>-5990.59</v>
      </c>
      <c r="AQ33" s="33">
        <v>-1920.26</v>
      </c>
      <c r="AR33" s="33">
        <v>-2284.5300000000002</v>
      </c>
      <c r="AS33" s="33">
        <v>-441.76</v>
      </c>
      <c r="AT33" s="33">
        <v>-3204.73</v>
      </c>
      <c r="AU33" s="33">
        <v>44474.82</v>
      </c>
      <c r="AV33" s="33">
        <v>115281.09</v>
      </c>
      <c r="AW33" s="33">
        <v>82468.09</v>
      </c>
      <c r="AX33" s="33">
        <v>55732.09</v>
      </c>
      <c r="AY33" s="33">
        <v>59123.87</v>
      </c>
      <c r="AZ33" s="33">
        <v>29847.39</v>
      </c>
      <c r="BA33" s="31">
        <f t="shared" si="41"/>
        <v>-2082.2199999999998</v>
      </c>
      <c r="BB33" s="31">
        <f t="shared" si="42"/>
        <v>-3423.19</v>
      </c>
      <c r="BC33" s="31">
        <f t="shared" si="43"/>
        <v>-1097.29</v>
      </c>
      <c r="BD33" s="31">
        <f t="shared" si="44"/>
        <v>18928.93</v>
      </c>
      <c r="BE33" s="31">
        <f t="shared" si="45"/>
        <v>3660.26</v>
      </c>
      <c r="BF33" s="31">
        <f t="shared" si="46"/>
        <v>26553.51</v>
      </c>
      <c r="BG33" s="31">
        <f t="shared" si="47"/>
        <v>2490.59</v>
      </c>
      <c r="BH33" s="31">
        <f t="shared" si="48"/>
        <v>6455.74</v>
      </c>
      <c r="BI33" s="31">
        <f t="shared" si="49"/>
        <v>4618.21</v>
      </c>
      <c r="BJ33" s="31">
        <f t="shared" si="50"/>
        <v>-13375.7</v>
      </c>
      <c r="BK33" s="31">
        <f t="shared" si="51"/>
        <v>-14189.73</v>
      </c>
      <c r="BL33" s="31">
        <f t="shared" si="52"/>
        <v>-7163.37</v>
      </c>
      <c r="BM33" s="6">
        <v>-6.4000000000000003E-3</v>
      </c>
      <c r="BN33" s="6">
        <v>-6.4000000000000003E-3</v>
      </c>
      <c r="BO33" s="6">
        <v>-6.4000000000000003E-3</v>
      </c>
      <c r="BP33" s="6">
        <v>-6.4000000000000003E-3</v>
      </c>
      <c r="BQ33" s="6">
        <v>-6.4000000000000003E-3</v>
      </c>
      <c r="BR33" s="6">
        <v>-6.4000000000000003E-3</v>
      </c>
      <c r="BS33" s="6">
        <v>-6.4000000000000003E-3</v>
      </c>
      <c r="BT33" s="6">
        <v>-6.4000000000000003E-3</v>
      </c>
      <c r="BU33" s="6">
        <v>-6.4000000000000003E-3</v>
      </c>
      <c r="BV33" s="6">
        <v>-6.4000000000000003E-3</v>
      </c>
      <c r="BW33" s="6">
        <v>-6.4000000000000003E-3</v>
      </c>
      <c r="BX33" s="6">
        <v>-6.4000000000000003E-3</v>
      </c>
      <c r="BY33" s="31">
        <v>-33315.440000000002</v>
      </c>
      <c r="BZ33" s="31">
        <v>-54771.11</v>
      </c>
      <c r="CA33" s="31">
        <v>-17556.64</v>
      </c>
      <c r="CB33" s="31">
        <v>-20887.09</v>
      </c>
      <c r="CC33" s="31">
        <v>-4038.91</v>
      </c>
      <c r="CD33" s="31">
        <v>-29300.43</v>
      </c>
      <c r="CE33" s="31">
        <v>-22771.11</v>
      </c>
      <c r="CF33" s="31">
        <v>-59023.92</v>
      </c>
      <c r="CG33" s="31">
        <v>-42223.66</v>
      </c>
      <c r="CH33" s="31">
        <v>-28534.83</v>
      </c>
      <c r="CI33" s="31">
        <v>-30271.42</v>
      </c>
      <c r="CJ33" s="31">
        <v>-15281.86</v>
      </c>
      <c r="CK33" s="32">
        <f t="shared" si="53"/>
        <v>7808.31</v>
      </c>
      <c r="CL33" s="32">
        <f t="shared" si="54"/>
        <v>12836.98</v>
      </c>
      <c r="CM33" s="32">
        <f t="shared" si="55"/>
        <v>4114.84</v>
      </c>
      <c r="CN33" s="32">
        <f t="shared" si="56"/>
        <v>4895.41</v>
      </c>
      <c r="CO33" s="32">
        <f t="shared" si="57"/>
        <v>946.62</v>
      </c>
      <c r="CP33" s="32">
        <f t="shared" si="58"/>
        <v>6867.29</v>
      </c>
      <c r="CQ33" s="32">
        <f t="shared" si="59"/>
        <v>5336.98</v>
      </c>
      <c r="CR33" s="32">
        <f t="shared" si="60"/>
        <v>13833.73</v>
      </c>
      <c r="CS33" s="32">
        <f t="shared" si="61"/>
        <v>9896.17</v>
      </c>
      <c r="CT33" s="32">
        <f t="shared" si="62"/>
        <v>6687.85</v>
      </c>
      <c r="CU33" s="32">
        <f t="shared" si="63"/>
        <v>7094.86</v>
      </c>
      <c r="CV33" s="32">
        <f t="shared" si="64"/>
        <v>3581.69</v>
      </c>
      <c r="CW33" s="31">
        <f t="shared" si="186"/>
        <v>-19781.03</v>
      </c>
      <c r="CX33" s="31">
        <f t="shared" si="187"/>
        <v>-32520.350000000009</v>
      </c>
      <c r="CY33" s="31">
        <f t="shared" si="188"/>
        <v>-10424.25</v>
      </c>
      <c r="CZ33" s="31">
        <f t="shared" si="189"/>
        <v>-32636.080000000002</v>
      </c>
      <c r="DA33" s="31">
        <f t="shared" si="190"/>
        <v>-6310.79</v>
      </c>
      <c r="DB33" s="31">
        <f t="shared" si="191"/>
        <v>-45781.919999999998</v>
      </c>
      <c r="DC33" s="31">
        <f t="shared" si="192"/>
        <v>-64399.539999999994</v>
      </c>
      <c r="DD33" s="31">
        <f t="shared" si="193"/>
        <v>-166927.01999999999</v>
      </c>
      <c r="DE33" s="31">
        <f t="shared" si="194"/>
        <v>-119413.79000000001</v>
      </c>
      <c r="DF33" s="31">
        <f t="shared" si="195"/>
        <v>-64203.37000000001</v>
      </c>
      <c r="DG33" s="31">
        <f t="shared" si="196"/>
        <v>-68110.7</v>
      </c>
      <c r="DH33" s="31">
        <f t="shared" si="197"/>
        <v>-34384.189999999995</v>
      </c>
      <c r="DI33" s="32">
        <f t="shared" si="65"/>
        <v>-989.05</v>
      </c>
      <c r="DJ33" s="32">
        <f t="shared" si="66"/>
        <v>-1626.02</v>
      </c>
      <c r="DK33" s="32">
        <f t="shared" si="67"/>
        <v>-521.21</v>
      </c>
      <c r="DL33" s="32">
        <f t="shared" si="68"/>
        <v>-1631.8</v>
      </c>
      <c r="DM33" s="32">
        <f t="shared" si="69"/>
        <v>-315.54000000000002</v>
      </c>
      <c r="DN33" s="32">
        <f t="shared" si="70"/>
        <v>-2289.1</v>
      </c>
      <c r="DO33" s="32">
        <f t="shared" si="71"/>
        <v>-3219.98</v>
      </c>
      <c r="DP33" s="32">
        <f t="shared" si="72"/>
        <v>-8346.35</v>
      </c>
      <c r="DQ33" s="32">
        <f t="shared" si="73"/>
        <v>-5970.69</v>
      </c>
      <c r="DR33" s="32">
        <f t="shared" si="74"/>
        <v>-3210.17</v>
      </c>
      <c r="DS33" s="32">
        <f t="shared" si="75"/>
        <v>-3405.54</v>
      </c>
      <c r="DT33" s="32">
        <f t="shared" si="76"/>
        <v>-1719.21</v>
      </c>
      <c r="DU33" s="31">
        <f t="shared" si="77"/>
        <v>-5386.52</v>
      </c>
      <c r="DV33" s="31">
        <f t="shared" si="78"/>
        <v>-8779.57</v>
      </c>
      <c r="DW33" s="31">
        <f t="shared" si="79"/>
        <v>-2792.26</v>
      </c>
      <c r="DX33" s="31">
        <f t="shared" si="80"/>
        <v>-8665.74</v>
      </c>
      <c r="DY33" s="31">
        <f t="shared" si="81"/>
        <v>-1661.42</v>
      </c>
      <c r="DZ33" s="31">
        <f t="shared" si="82"/>
        <v>-11945.9</v>
      </c>
      <c r="EA33" s="31">
        <f t="shared" si="83"/>
        <v>-16658.240000000002</v>
      </c>
      <c r="EB33" s="31">
        <f t="shared" si="84"/>
        <v>-42789.17</v>
      </c>
      <c r="EC33" s="31">
        <f t="shared" si="85"/>
        <v>-30330.98</v>
      </c>
      <c r="ED33" s="31">
        <f t="shared" si="86"/>
        <v>-16162.47</v>
      </c>
      <c r="EE33" s="31">
        <f t="shared" si="87"/>
        <v>-16987.02</v>
      </c>
      <c r="EF33" s="31">
        <f t="shared" si="88"/>
        <v>-8497.7999999999993</v>
      </c>
      <c r="EG33" s="32">
        <f t="shared" si="89"/>
        <v>-26156.6</v>
      </c>
      <c r="EH33" s="32">
        <f t="shared" si="90"/>
        <v>-42925.94000000001</v>
      </c>
      <c r="EI33" s="32">
        <f t="shared" si="91"/>
        <v>-13737.72</v>
      </c>
      <c r="EJ33" s="32">
        <f t="shared" si="92"/>
        <v>-42933.62</v>
      </c>
      <c r="EK33" s="32">
        <f t="shared" si="93"/>
        <v>-8287.75</v>
      </c>
      <c r="EL33" s="32">
        <f t="shared" si="94"/>
        <v>-60016.92</v>
      </c>
      <c r="EM33" s="32">
        <f t="shared" si="95"/>
        <v>-84277.759999999995</v>
      </c>
      <c r="EN33" s="32">
        <f t="shared" si="96"/>
        <v>-218062.53999999998</v>
      </c>
      <c r="EO33" s="32">
        <f t="shared" si="97"/>
        <v>-155715.46000000002</v>
      </c>
      <c r="EP33" s="32">
        <f t="shared" si="98"/>
        <v>-83576.010000000009</v>
      </c>
      <c r="EQ33" s="32">
        <f t="shared" si="99"/>
        <v>-88503.26</v>
      </c>
      <c r="ER33" s="32">
        <f t="shared" si="100"/>
        <v>-44601.2</v>
      </c>
    </row>
    <row r="34" spans="1:148" x14ac:dyDescent="0.25">
      <c r="A34" t="s">
        <v>448</v>
      </c>
      <c r="B34" s="1" t="s">
        <v>44</v>
      </c>
      <c r="C34" t="str">
        <f t="shared" ca="1" si="161"/>
        <v>CMH1</v>
      </c>
      <c r="D34" t="str">
        <f t="shared" ca="1" si="1"/>
        <v>City of Medicine Hat</v>
      </c>
      <c r="E34" s="51">
        <v>16366.494199999999</v>
      </c>
      <c r="F34" s="51">
        <v>24444.404999999999</v>
      </c>
      <c r="G34" s="51">
        <v>10732.8058</v>
      </c>
      <c r="H34" s="51">
        <v>10940.263199999999</v>
      </c>
      <c r="I34" s="51">
        <v>3547.4679999999998</v>
      </c>
      <c r="J34" s="51">
        <v>9779.1514999999999</v>
      </c>
      <c r="K34" s="51">
        <v>9592.4115000000002</v>
      </c>
      <c r="L34" s="51">
        <v>21537.8914</v>
      </c>
      <c r="M34" s="51">
        <v>17761.367999999999</v>
      </c>
      <c r="N34" s="51">
        <v>9888.6394999999993</v>
      </c>
      <c r="O34" s="51">
        <v>17083.173699999999</v>
      </c>
      <c r="P34" s="51">
        <v>10697.884899999999</v>
      </c>
      <c r="Q34" s="32">
        <v>2704110.24</v>
      </c>
      <c r="R34" s="32">
        <v>6254208.6200000001</v>
      </c>
      <c r="S34" s="32">
        <v>757439.12</v>
      </c>
      <c r="T34" s="32">
        <v>1192750.6399999999</v>
      </c>
      <c r="U34" s="32">
        <v>191966.3</v>
      </c>
      <c r="V34" s="32">
        <v>2571378.08</v>
      </c>
      <c r="W34" s="32">
        <v>1425839.52</v>
      </c>
      <c r="X34" s="32">
        <v>5273299.0599999996</v>
      </c>
      <c r="Y34" s="32">
        <v>3826582.88</v>
      </c>
      <c r="Z34" s="32">
        <v>1665993.19</v>
      </c>
      <c r="AA34" s="32">
        <v>3783036.72</v>
      </c>
      <c r="AB34" s="32">
        <v>1373976.12</v>
      </c>
      <c r="AC34" s="2">
        <v>-0.66</v>
      </c>
      <c r="AD34" s="2">
        <v>-0.66</v>
      </c>
      <c r="AE34" s="2">
        <v>-0.66</v>
      </c>
      <c r="AF34" s="2">
        <v>-0.66</v>
      </c>
      <c r="AG34" s="2">
        <v>-0.66</v>
      </c>
      <c r="AH34" s="2">
        <v>-0.66</v>
      </c>
      <c r="AI34" s="2">
        <v>1.24</v>
      </c>
      <c r="AJ34" s="2">
        <v>1.24</v>
      </c>
      <c r="AK34" s="2">
        <v>1.24</v>
      </c>
      <c r="AL34" s="2">
        <v>1.24</v>
      </c>
      <c r="AM34" s="2">
        <v>1.24</v>
      </c>
      <c r="AN34" s="2">
        <v>1.24</v>
      </c>
      <c r="AO34" s="33">
        <v>-17847.13</v>
      </c>
      <c r="AP34" s="33">
        <v>-41277.78</v>
      </c>
      <c r="AQ34" s="33">
        <v>-4999.1000000000004</v>
      </c>
      <c r="AR34" s="33">
        <v>-7872.15</v>
      </c>
      <c r="AS34" s="33">
        <v>-1266.98</v>
      </c>
      <c r="AT34" s="33">
        <v>-16971.099999999999</v>
      </c>
      <c r="AU34" s="33">
        <v>17680.41</v>
      </c>
      <c r="AV34" s="33">
        <v>65388.91</v>
      </c>
      <c r="AW34" s="33">
        <v>47449.63</v>
      </c>
      <c r="AX34" s="33">
        <v>20658.32</v>
      </c>
      <c r="AY34" s="33">
        <v>46909.66</v>
      </c>
      <c r="AZ34" s="33">
        <v>17037.3</v>
      </c>
      <c r="BA34" s="31">
        <f t="shared" si="41"/>
        <v>-1081.6400000000001</v>
      </c>
      <c r="BB34" s="31">
        <f t="shared" si="42"/>
        <v>-2501.6799999999998</v>
      </c>
      <c r="BC34" s="31">
        <f t="shared" si="43"/>
        <v>-302.98</v>
      </c>
      <c r="BD34" s="31">
        <f t="shared" si="44"/>
        <v>6917.95</v>
      </c>
      <c r="BE34" s="31">
        <f t="shared" si="45"/>
        <v>1113.4000000000001</v>
      </c>
      <c r="BF34" s="31">
        <f t="shared" si="46"/>
        <v>14913.99</v>
      </c>
      <c r="BG34" s="31">
        <f t="shared" si="47"/>
        <v>998.09</v>
      </c>
      <c r="BH34" s="31">
        <f t="shared" si="48"/>
        <v>3691.31</v>
      </c>
      <c r="BI34" s="31">
        <f t="shared" si="49"/>
        <v>2678.61</v>
      </c>
      <c r="BJ34" s="31">
        <f t="shared" si="50"/>
        <v>-4997.9799999999996</v>
      </c>
      <c r="BK34" s="31">
        <f t="shared" si="51"/>
        <v>-11349.11</v>
      </c>
      <c r="BL34" s="31">
        <f t="shared" si="52"/>
        <v>-4121.93</v>
      </c>
      <c r="BM34" s="6">
        <v>3.5000000000000003E-2</v>
      </c>
      <c r="BN34" s="6">
        <v>3.5000000000000003E-2</v>
      </c>
      <c r="BO34" s="6">
        <v>3.5000000000000003E-2</v>
      </c>
      <c r="BP34" s="6">
        <v>3.5000000000000003E-2</v>
      </c>
      <c r="BQ34" s="6">
        <v>3.5000000000000003E-2</v>
      </c>
      <c r="BR34" s="6">
        <v>3.5000000000000003E-2</v>
      </c>
      <c r="BS34" s="6">
        <v>3.5000000000000003E-2</v>
      </c>
      <c r="BT34" s="6">
        <v>3.5000000000000003E-2</v>
      </c>
      <c r="BU34" s="6">
        <v>3.5000000000000003E-2</v>
      </c>
      <c r="BV34" s="6">
        <v>3.5000000000000003E-2</v>
      </c>
      <c r="BW34" s="6">
        <v>3.5000000000000003E-2</v>
      </c>
      <c r="BX34" s="6">
        <v>3.5000000000000003E-2</v>
      </c>
      <c r="BY34" s="31">
        <v>94643.86</v>
      </c>
      <c r="BZ34" s="31">
        <v>218897.3</v>
      </c>
      <c r="CA34" s="31">
        <v>26510.37</v>
      </c>
      <c r="CB34" s="31">
        <v>41746.269999999997</v>
      </c>
      <c r="CC34" s="31">
        <v>6718.82</v>
      </c>
      <c r="CD34" s="31">
        <v>89998.23</v>
      </c>
      <c r="CE34" s="31">
        <v>49904.38</v>
      </c>
      <c r="CF34" s="31">
        <v>184565.47</v>
      </c>
      <c r="CG34" s="31">
        <v>133930.4</v>
      </c>
      <c r="CH34" s="31">
        <v>58309.760000000002</v>
      </c>
      <c r="CI34" s="31">
        <v>132406.29</v>
      </c>
      <c r="CJ34" s="31">
        <v>48089.16</v>
      </c>
      <c r="CK34" s="32">
        <f t="shared" si="53"/>
        <v>4056.17</v>
      </c>
      <c r="CL34" s="32">
        <f t="shared" si="54"/>
        <v>9381.31</v>
      </c>
      <c r="CM34" s="32">
        <f t="shared" si="55"/>
        <v>1136.1600000000001</v>
      </c>
      <c r="CN34" s="32">
        <f t="shared" si="56"/>
        <v>1789.13</v>
      </c>
      <c r="CO34" s="32">
        <f t="shared" si="57"/>
        <v>287.95</v>
      </c>
      <c r="CP34" s="32">
        <f t="shared" si="58"/>
        <v>3857.07</v>
      </c>
      <c r="CQ34" s="32">
        <f t="shared" si="59"/>
        <v>2138.7600000000002</v>
      </c>
      <c r="CR34" s="32">
        <f t="shared" si="60"/>
        <v>7909.95</v>
      </c>
      <c r="CS34" s="32">
        <f t="shared" si="61"/>
        <v>5739.87</v>
      </c>
      <c r="CT34" s="32">
        <f t="shared" si="62"/>
        <v>2498.9899999999998</v>
      </c>
      <c r="CU34" s="32">
        <f t="shared" si="63"/>
        <v>5674.56</v>
      </c>
      <c r="CV34" s="32">
        <f t="shared" si="64"/>
        <v>2060.96</v>
      </c>
      <c r="CW34" s="31">
        <f t="shared" si="186"/>
        <v>117628.8</v>
      </c>
      <c r="CX34" s="31">
        <f t="shared" si="187"/>
        <v>272058.07</v>
      </c>
      <c r="CY34" s="31">
        <f t="shared" si="188"/>
        <v>32948.61</v>
      </c>
      <c r="CZ34" s="31">
        <f t="shared" si="189"/>
        <v>44489.599999999999</v>
      </c>
      <c r="DA34" s="31">
        <f t="shared" si="190"/>
        <v>7160.35</v>
      </c>
      <c r="DB34" s="31">
        <f t="shared" si="191"/>
        <v>95912.409999999989</v>
      </c>
      <c r="DC34" s="31">
        <f t="shared" si="192"/>
        <v>33364.639999999999</v>
      </c>
      <c r="DD34" s="31">
        <f t="shared" si="193"/>
        <v>123395.20000000001</v>
      </c>
      <c r="DE34" s="31">
        <f t="shared" si="194"/>
        <v>89542.029999999984</v>
      </c>
      <c r="DF34" s="31">
        <f t="shared" si="195"/>
        <v>45148.41</v>
      </c>
      <c r="DG34" s="31">
        <f t="shared" si="196"/>
        <v>102520.3</v>
      </c>
      <c r="DH34" s="31">
        <f t="shared" si="197"/>
        <v>37234.750000000007</v>
      </c>
      <c r="DI34" s="32">
        <f t="shared" si="65"/>
        <v>5881.44</v>
      </c>
      <c r="DJ34" s="32">
        <f t="shared" si="66"/>
        <v>13602.9</v>
      </c>
      <c r="DK34" s="32">
        <f t="shared" si="67"/>
        <v>1647.43</v>
      </c>
      <c r="DL34" s="32">
        <f t="shared" si="68"/>
        <v>2224.48</v>
      </c>
      <c r="DM34" s="32">
        <f t="shared" si="69"/>
        <v>358.02</v>
      </c>
      <c r="DN34" s="32">
        <f t="shared" si="70"/>
        <v>4795.62</v>
      </c>
      <c r="DO34" s="32">
        <f t="shared" si="71"/>
        <v>1668.23</v>
      </c>
      <c r="DP34" s="32">
        <f t="shared" si="72"/>
        <v>6169.76</v>
      </c>
      <c r="DQ34" s="32">
        <f t="shared" si="73"/>
        <v>4477.1000000000004</v>
      </c>
      <c r="DR34" s="32">
        <f t="shared" si="74"/>
        <v>2257.42</v>
      </c>
      <c r="DS34" s="32">
        <f t="shared" si="75"/>
        <v>5126.0200000000004</v>
      </c>
      <c r="DT34" s="32">
        <f t="shared" si="76"/>
        <v>1861.74</v>
      </c>
      <c r="DU34" s="31">
        <f t="shared" si="77"/>
        <v>32031.17</v>
      </c>
      <c r="DV34" s="31">
        <f t="shared" si="78"/>
        <v>73447.94</v>
      </c>
      <c r="DW34" s="31">
        <f t="shared" si="79"/>
        <v>8825.68</v>
      </c>
      <c r="DX34" s="31">
        <f t="shared" si="80"/>
        <v>11813.16</v>
      </c>
      <c r="DY34" s="31">
        <f t="shared" si="81"/>
        <v>1885.08</v>
      </c>
      <c r="DZ34" s="31">
        <f t="shared" si="82"/>
        <v>25026.47</v>
      </c>
      <c r="EA34" s="31">
        <f t="shared" si="83"/>
        <v>8630.44</v>
      </c>
      <c r="EB34" s="31">
        <f t="shared" si="84"/>
        <v>31630.46</v>
      </c>
      <c r="EC34" s="31">
        <f t="shared" si="85"/>
        <v>22743.58</v>
      </c>
      <c r="ED34" s="31">
        <f t="shared" si="86"/>
        <v>11365.6</v>
      </c>
      <c r="EE34" s="31">
        <f t="shared" si="87"/>
        <v>25568.880000000001</v>
      </c>
      <c r="EF34" s="31">
        <f t="shared" si="88"/>
        <v>9202.2999999999993</v>
      </c>
      <c r="EG34" s="32">
        <f t="shared" si="89"/>
        <v>155541.41</v>
      </c>
      <c r="EH34" s="32">
        <f t="shared" si="90"/>
        <v>359108.91000000003</v>
      </c>
      <c r="EI34" s="32">
        <f t="shared" si="91"/>
        <v>43421.72</v>
      </c>
      <c r="EJ34" s="32">
        <f t="shared" si="92"/>
        <v>58527.240000000005</v>
      </c>
      <c r="EK34" s="32">
        <f t="shared" si="93"/>
        <v>9403.4500000000007</v>
      </c>
      <c r="EL34" s="32">
        <f t="shared" si="94"/>
        <v>125734.49999999999</v>
      </c>
      <c r="EM34" s="32">
        <f t="shared" si="95"/>
        <v>43663.310000000005</v>
      </c>
      <c r="EN34" s="32">
        <f t="shared" si="96"/>
        <v>161195.42000000001</v>
      </c>
      <c r="EO34" s="32">
        <f t="shared" si="97"/>
        <v>116762.70999999999</v>
      </c>
      <c r="EP34" s="32">
        <f t="shared" si="98"/>
        <v>58771.43</v>
      </c>
      <c r="EQ34" s="32">
        <f t="shared" si="99"/>
        <v>133215.20000000001</v>
      </c>
      <c r="ER34" s="32">
        <f t="shared" si="100"/>
        <v>48298.790000000008</v>
      </c>
    </row>
    <row r="35" spans="1:148" x14ac:dyDescent="0.25">
      <c r="A35" t="s">
        <v>449</v>
      </c>
      <c r="B35" s="1" t="s">
        <v>45</v>
      </c>
      <c r="C35" t="str">
        <f t="shared" ca="1" si="161"/>
        <v>CNR5</v>
      </c>
      <c r="D35" t="str">
        <f t="shared" ca="1" si="1"/>
        <v>CNRL Horizon Industrial System</v>
      </c>
      <c r="E35" s="51">
        <v>11399.984</v>
      </c>
      <c r="F35" s="51">
        <v>12218.647999999999</v>
      </c>
      <c r="G35" s="51">
        <v>0</v>
      </c>
      <c r="H35" s="51">
        <v>0</v>
      </c>
      <c r="I35" s="51">
        <v>0</v>
      </c>
      <c r="J35" s="51">
        <v>11990.691999999999</v>
      </c>
      <c r="K35" s="51">
        <v>5477.9480000000003</v>
      </c>
      <c r="L35" s="51">
        <v>7959.8239999999996</v>
      </c>
      <c r="M35" s="51">
        <v>1468.9079999999999</v>
      </c>
      <c r="N35" s="51">
        <v>3213.2559999999999</v>
      </c>
      <c r="O35" s="51">
        <v>1419.8119999999999</v>
      </c>
      <c r="P35" s="51">
        <v>1716.4960000000001</v>
      </c>
      <c r="Q35" s="32">
        <v>1030774.45</v>
      </c>
      <c r="R35" s="32">
        <v>1894327.29</v>
      </c>
      <c r="S35" s="32">
        <v>0</v>
      </c>
      <c r="T35" s="32">
        <v>0</v>
      </c>
      <c r="U35" s="32">
        <v>0</v>
      </c>
      <c r="V35" s="32">
        <v>629042.5</v>
      </c>
      <c r="W35" s="32">
        <v>194429.77</v>
      </c>
      <c r="X35" s="32">
        <v>634835.38</v>
      </c>
      <c r="Y35" s="32">
        <v>96468.82</v>
      </c>
      <c r="Z35" s="32">
        <v>286882.23</v>
      </c>
      <c r="AA35" s="32">
        <v>248918.8</v>
      </c>
      <c r="AB35" s="32">
        <v>147570.1</v>
      </c>
      <c r="AC35" s="2">
        <v>4.8600000000000003</v>
      </c>
      <c r="AD35" s="2">
        <v>4.8600000000000003</v>
      </c>
      <c r="AE35" s="2">
        <v>4.8600000000000003</v>
      </c>
      <c r="AF35" s="2">
        <v>4.8600000000000003</v>
      </c>
      <c r="AG35" s="2">
        <v>4.8600000000000003</v>
      </c>
      <c r="AH35" s="2">
        <v>4.8600000000000003</v>
      </c>
      <c r="AI35" s="2">
        <v>5.55</v>
      </c>
      <c r="AJ35" s="2">
        <v>5.55</v>
      </c>
      <c r="AK35" s="2">
        <v>5.55</v>
      </c>
      <c r="AL35" s="2">
        <v>5.55</v>
      </c>
      <c r="AM35" s="2">
        <v>5.55</v>
      </c>
      <c r="AN35" s="2">
        <v>5.55</v>
      </c>
      <c r="AO35" s="33">
        <v>50095.64</v>
      </c>
      <c r="AP35" s="33">
        <v>92064.31</v>
      </c>
      <c r="AQ35" s="33">
        <v>0</v>
      </c>
      <c r="AR35" s="33">
        <v>0</v>
      </c>
      <c r="AS35" s="33">
        <v>0</v>
      </c>
      <c r="AT35" s="33">
        <v>30571.47</v>
      </c>
      <c r="AU35" s="33">
        <v>10790.85</v>
      </c>
      <c r="AV35" s="33">
        <v>35233.360000000001</v>
      </c>
      <c r="AW35" s="33">
        <v>5354.02</v>
      </c>
      <c r="AX35" s="33">
        <v>15921.96</v>
      </c>
      <c r="AY35" s="33">
        <v>13814.99</v>
      </c>
      <c r="AZ35" s="33">
        <v>8190.14</v>
      </c>
      <c r="BA35" s="31">
        <f t="shared" si="41"/>
        <v>-412.31</v>
      </c>
      <c r="BB35" s="31">
        <f t="shared" si="42"/>
        <v>-757.73</v>
      </c>
      <c r="BC35" s="31">
        <f t="shared" si="43"/>
        <v>0</v>
      </c>
      <c r="BD35" s="31">
        <f t="shared" si="44"/>
        <v>0</v>
      </c>
      <c r="BE35" s="31">
        <f t="shared" si="45"/>
        <v>0</v>
      </c>
      <c r="BF35" s="31">
        <f t="shared" si="46"/>
        <v>3648.45</v>
      </c>
      <c r="BG35" s="31">
        <f t="shared" si="47"/>
        <v>136.1</v>
      </c>
      <c r="BH35" s="31">
        <f t="shared" si="48"/>
        <v>444.38</v>
      </c>
      <c r="BI35" s="31">
        <f t="shared" si="49"/>
        <v>67.53</v>
      </c>
      <c r="BJ35" s="31">
        <f t="shared" si="50"/>
        <v>-860.65</v>
      </c>
      <c r="BK35" s="31">
        <f t="shared" si="51"/>
        <v>-746.76</v>
      </c>
      <c r="BL35" s="31">
        <f t="shared" si="52"/>
        <v>-442.71</v>
      </c>
      <c r="BM35" s="6">
        <v>3.8300000000000001E-2</v>
      </c>
      <c r="BN35" s="6">
        <v>3.8300000000000001E-2</v>
      </c>
      <c r="BO35" s="6">
        <v>3.8300000000000001E-2</v>
      </c>
      <c r="BP35" s="6">
        <v>3.8300000000000001E-2</v>
      </c>
      <c r="BQ35" s="6">
        <v>3.8300000000000001E-2</v>
      </c>
      <c r="BR35" s="6">
        <v>3.8300000000000001E-2</v>
      </c>
      <c r="BS35" s="6">
        <v>3.8300000000000001E-2</v>
      </c>
      <c r="BT35" s="6">
        <v>3.8300000000000001E-2</v>
      </c>
      <c r="BU35" s="6">
        <v>3.8300000000000001E-2</v>
      </c>
      <c r="BV35" s="6">
        <v>3.8300000000000001E-2</v>
      </c>
      <c r="BW35" s="6">
        <v>3.8300000000000001E-2</v>
      </c>
      <c r="BX35" s="6">
        <v>3.8300000000000001E-2</v>
      </c>
      <c r="BY35" s="31">
        <v>39478.660000000003</v>
      </c>
      <c r="BZ35" s="31">
        <v>72552.740000000005</v>
      </c>
      <c r="CA35" s="31">
        <v>0</v>
      </c>
      <c r="CB35" s="31">
        <v>0</v>
      </c>
      <c r="CC35" s="31">
        <v>0</v>
      </c>
      <c r="CD35" s="31">
        <v>24092.33</v>
      </c>
      <c r="CE35" s="31">
        <v>7446.66</v>
      </c>
      <c r="CF35" s="31">
        <v>24314.2</v>
      </c>
      <c r="CG35" s="31">
        <v>3694.76</v>
      </c>
      <c r="CH35" s="31">
        <v>10987.59</v>
      </c>
      <c r="CI35" s="31">
        <v>9533.59</v>
      </c>
      <c r="CJ35" s="31">
        <v>5651.93</v>
      </c>
      <c r="CK35" s="32">
        <f t="shared" si="53"/>
        <v>1546.16</v>
      </c>
      <c r="CL35" s="32">
        <f t="shared" si="54"/>
        <v>2841.49</v>
      </c>
      <c r="CM35" s="32">
        <f t="shared" si="55"/>
        <v>0</v>
      </c>
      <c r="CN35" s="32">
        <f t="shared" si="56"/>
        <v>0</v>
      </c>
      <c r="CO35" s="32">
        <f t="shared" si="57"/>
        <v>0</v>
      </c>
      <c r="CP35" s="32">
        <f t="shared" si="58"/>
        <v>943.56</v>
      </c>
      <c r="CQ35" s="32">
        <f t="shared" si="59"/>
        <v>291.64</v>
      </c>
      <c r="CR35" s="32">
        <f t="shared" si="60"/>
        <v>952.25</v>
      </c>
      <c r="CS35" s="32">
        <f t="shared" si="61"/>
        <v>144.69999999999999</v>
      </c>
      <c r="CT35" s="32">
        <f t="shared" si="62"/>
        <v>430.32</v>
      </c>
      <c r="CU35" s="32">
        <f t="shared" si="63"/>
        <v>373.38</v>
      </c>
      <c r="CV35" s="32">
        <f t="shared" si="64"/>
        <v>221.36</v>
      </c>
      <c r="CW35" s="31">
        <f t="shared" si="186"/>
        <v>-8658.5099999999929</v>
      </c>
      <c r="CX35" s="31">
        <f t="shared" si="187"/>
        <v>-15912.349999999988</v>
      </c>
      <c r="CY35" s="31">
        <f t="shared" si="188"/>
        <v>0</v>
      </c>
      <c r="CZ35" s="31">
        <f t="shared" si="189"/>
        <v>0</v>
      </c>
      <c r="DA35" s="31">
        <f t="shared" si="190"/>
        <v>0</v>
      </c>
      <c r="DB35" s="31">
        <f t="shared" si="191"/>
        <v>-9184.0299999999988</v>
      </c>
      <c r="DC35" s="31">
        <f t="shared" si="192"/>
        <v>-3188.65</v>
      </c>
      <c r="DD35" s="31">
        <f t="shared" si="193"/>
        <v>-10411.289999999999</v>
      </c>
      <c r="DE35" s="31">
        <f t="shared" si="194"/>
        <v>-1582.0900000000004</v>
      </c>
      <c r="DF35" s="31">
        <f t="shared" si="195"/>
        <v>-3643.3999999999992</v>
      </c>
      <c r="DG35" s="31">
        <f t="shared" si="196"/>
        <v>-3161.26</v>
      </c>
      <c r="DH35" s="31">
        <f t="shared" si="197"/>
        <v>-1874.1400000000003</v>
      </c>
      <c r="DI35" s="32">
        <f t="shared" si="65"/>
        <v>-432.93</v>
      </c>
      <c r="DJ35" s="32">
        <f t="shared" si="66"/>
        <v>-795.62</v>
      </c>
      <c r="DK35" s="32">
        <f t="shared" si="67"/>
        <v>0</v>
      </c>
      <c r="DL35" s="32">
        <f t="shared" si="68"/>
        <v>0</v>
      </c>
      <c r="DM35" s="32">
        <f t="shared" si="69"/>
        <v>0</v>
      </c>
      <c r="DN35" s="32">
        <f t="shared" si="70"/>
        <v>-459.2</v>
      </c>
      <c r="DO35" s="32">
        <f t="shared" si="71"/>
        <v>-159.43</v>
      </c>
      <c r="DP35" s="32">
        <f t="shared" si="72"/>
        <v>-520.55999999999995</v>
      </c>
      <c r="DQ35" s="32">
        <f t="shared" si="73"/>
        <v>-79.099999999999994</v>
      </c>
      <c r="DR35" s="32">
        <f t="shared" si="74"/>
        <v>-182.17</v>
      </c>
      <c r="DS35" s="32">
        <f t="shared" si="75"/>
        <v>-158.06</v>
      </c>
      <c r="DT35" s="32">
        <f t="shared" si="76"/>
        <v>-93.71</v>
      </c>
      <c r="DU35" s="31">
        <f t="shared" si="77"/>
        <v>-2357.77</v>
      </c>
      <c r="DV35" s="31">
        <f t="shared" si="78"/>
        <v>-4295.88</v>
      </c>
      <c r="DW35" s="31">
        <f t="shared" si="79"/>
        <v>0</v>
      </c>
      <c r="DX35" s="31">
        <f t="shared" si="80"/>
        <v>0</v>
      </c>
      <c r="DY35" s="31">
        <f t="shared" si="81"/>
        <v>0</v>
      </c>
      <c r="DZ35" s="31">
        <f t="shared" si="82"/>
        <v>-2396.39</v>
      </c>
      <c r="EA35" s="31">
        <f t="shared" si="83"/>
        <v>-824.81</v>
      </c>
      <c r="EB35" s="31">
        <f t="shared" si="84"/>
        <v>-2668.77</v>
      </c>
      <c r="EC35" s="31">
        <f t="shared" si="85"/>
        <v>-401.85</v>
      </c>
      <c r="ED35" s="31">
        <f t="shared" si="86"/>
        <v>-917.18</v>
      </c>
      <c r="EE35" s="31">
        <f t="shared" si="87"/>
        <v>-788.43</v>
      </c>
      <c r="EF35" s="31">
        <f t="shared" si="88"/>
        <v>-463.18</v>
      </c>
      <c r="EG35" s="32">
        <f t="shared" si="89"/>
        <v>-11449.209999999994</v>
      </c>
      <c r="EH35" s="32">
        <f t="shared" si="90"/>
        <v>-21003.849999999988</v>
      </c>
      <c r="EI35" s="32">
        <f t="shared" si="91"/>
        <v>0</v>
      </c>
      <c r="EJ35" s="32">
        <f t="shared" si="92"/>
        <v>0</v>
      </c>
      <c r="EK35" s="32">
        <f t="shared" si="93"/>
        <v>0</v>
      </c>
      <c r="EL35" s="32">
        <f t="shared" si="94"/>
        <v>-12039.619999999999</v>
      </c>
      <c r="EM35" s="32">
        <f t="shared" si="95"/>
        <v>-4172.8899999999994</v>
      </c>
      <c r="EN35" s="32">
        <f t="shared" si="96"/>
        <v>-13600.619999999999</v>
      </c>
      <c r="EO35" s="32">
        <f t="shared" si="97"/>
        <v>-2063.0400000000004</v>
      </c>
      <c r="EP35" s="32">
        <f t="shared" si="98"/>
        <v>-4742.7499999999991</v>
      </c>
      <c r="EQ35" s="32">
        <f t="shared" si="99"/>
        <v>-4107.75</v>
      </c>
      <c r="ER35" s="32">
        <f t="shared" si="100"/>
        <v>-2431.0300000000002</v>
      </c>
    </row>
    <row r="36" spans="1:148" x14ac:dyDescent="0.25">
      <c r="A36" t="s">
        <v>443</v>
      </c>
      <c r="B36" s="1" t="s">
        <v>159</v>
      </c>
      <c r="C36" t="str">
        <f t="shared" ca="1" si="161"/>
        <v>CR1</v>
      </c>
      <c r="D36" t="str">
        <f t="shared" ca="1" si="1"/>
        <v>Castle River #1 Wind Facility</v>
      </c>
      <c r="E36" s="51">
        <v>11307.309800000001</v>
      </c>
      <c r="F36" s="51">
        <v>10596.815399999999</v>
      </c>
      <c r="G36" s="51">
        <v>7282.5348999999997</v>
      </c>
      <c r="H36" s="51">
        <v>9194.8158000000003</v>
      </c>
      <c r="I36" s="51">
        <v>6220.1543510000001</v>
      </c>
      <c r="J36" s="51">
        <v>8492.7017980000001</v>
      </c>
      <c r="K36" s="51">
        <v>7711.1048479999999</v>
      </c>
      <c r="L36" s="51">
        <v>5062.7386560000004</v>
      </c>
      <c r="M36" s="51">
        <v>8294.0242269999999</v>
      </c>
      <c r="N36" s="51">
        <v>11142.417097</v>
      </c>
      <c r="O36" s="51">
        <v>13212.456393</v>
      </c>
      <c r="P36" s="51">
        <v>15768.931699999999</v>
      </c>
      <c r="Q36" s="32">
        <v>508468.77</v>
      </c>
      <c r="R36" s="32">
        <v>402750.98</v>
      </c>
      <c r="S36" s="32">
        <v>216153.62</v>
      </c>
      <c r="T36" s="32">
        <v>407368.04</v>
      </c>
      <c r="U36" s="32">
        <v>139802.85</v>
      </c>
      <c r="V36" s="32">
        <v>570678.12</v>
      </c>
      <c r="W36" s="32">
        <v>236058.48</v>
      </c>
      <c r="X36" s="32">
        <v>852640.7</v>
      </c>
      <c r="Y36" s="32">
        <v>489752</v>
      </c>
      <c r="Z36" s="32">
        <v>358080.99</v>
      </c>
      <c r="AA36" s="32">
        <v>1243743.92</v>
      </c>
      <c r="AB36" s="32">
        <v>581017.78</v>
      </c>
      <c r="AC36" s="2">
        <v>0.59</v>
      </c>
      <c r="AD36" s="2">
        <v>0.59</v>
      </c>
      <c r="AE36" s="2">
        <v>0.59</v>
      </c>
      <c r="AF36" s="2">
        <v>0.59</v>
      </c>
      <c r="AG36" s="2">
        <v>0.59</v>
      </c>
      <c r="AH36" s="2">
        <v>0.59</v>
      </c>
      <c r="AI36" s="2">
        <v>2.0499999999999998</v>
      </c>
      <c r="AJ36" s="2">
        <v>2.0499999999999998</v>
      </c>
      <c r="AK36" s="2">
        <v>2.0499999999999998</v>
      </c>
      <c r="AL36" s="2">
        <v>2.0499999999999998</v>
      </c>
      <c r="AM36" s="2">
        <v>2.0499999999999998</v>
      </c>
      <c r="AN36" s="2">
        <v>2.0499999999999998</v>
      </c>
      <c r="AO36" s="33">
        <v>2999.97</v>
      </c>
      <c r="AP36" s="33">
        <v>2376.23</v>
      </c>
      <c r="AQ36" s="33">
        <v>1275.31</v>
      </c>
      <c r="AR36" s="33">
        <v>2403.4699999999998</v>
      </c>
      <c r="AS36" s="33">
        <v>824.84</v>
      </c>
      <c r="AT36" s="33">
        <v>3367</v>
      </c>
      <c r="AU36" s="33">
        <v>4839.2</v>
      </c>
      <c r="AV36" s="33">
        <v>17479.13</v>
      </c>
      <c r="AW36" s="33">
        <v>10039.92</v>
      </c>
      <c r="AX36" s="33">
        <v>7340.66</v>
      </c>
      <c r="AY36" s="33">
        <v>25496.75</v>
      </c>
      <c r="AZ36" s="33">
        <v>11910.86</v>
      </c>
      <c r="BA36" s="31">
        <f t="shared" si="41"/>
        <v>-203.39</v>
      </c>
      <c r="BB36" s="31">
        <f t="shared" si="42"/>
        <v>-161.1</v>
      </c>
      <c r="BC36" s="31">
        <f t="shared" si="43"/>
        <v>-86.46</v>
      </c>
      <c r="BD36" s="31">
        <f t="shared" si="44"/>
        <v>2362.73</v>
      </c>
      <c r="BE36" s="31">
        <f t="shared" si="45"/>
        <v>810.86</v>
      </c>
      <c r="BF36" s="31">
        <f t="shared" si="46"/>
        <v>3309.93</v>
      </c>
      <c r="BG36" s="31">
        <f t="shared" si="47"/>
        <v>165.24</v>
      </c>
      <c r="BH36" s="31">
        <f t="shared" si="48"/>
        <v>596.85</v>
      </c>
      <c r="BI36" s="31">
        <f t="shared" si="49"/>
        <v>342.83</v>
      </c>
      <c r="BJ36" s="31">
        <f t="shared" si="50"/>
        <v>-1074.24</v>
      </c>
      <c r="BK36" s="31">
        <f t="shared" si="51"/>
        <v>-3731.23</v>
      </c>
      <c r="BL36" s="31">
        <f t="shared" si="52"/>
        <v>-1743.05</v>
      </c>
      <c r="BM36" s="6">
        <v>4.5199999999999997E-2</v>
      </c>
      <c r="BN36" s="6">
        <v>4.5199999999999997E-2</v>
      </c>
      <c r="BO36" s="6">
        <v>4.5199999999999997E-2</v>
      </c>
      <c r="BP36" s="6">
        <v>4.5199999999999997E-2</v>
      </c>
      <c r="BQ36" s="6">
        <v>4.5199999999999997E-2</v>
      </c>
      <c r="BR36" s="6">
        <v>4.5199999999999997E-2</v>
      </c>
      <c r="BS36" s="6">
        <v>4.5199999999999997E-2</v>
      </c>
      <c r="BT36" s="6">
        <v>4.5199999999999997E-2</v>
      </c>
      <c r="BU36" s="6">
        <v>4.5199999999999997E-2</v>
      </c>
      <c r="BV36" s="6">
        <v>4.5199999999999997E-2</v>
      </c>
      <c r="BW36" s="6">
        <v>4.5199999999999997E-2</v>
      </c>
      <c r="BX36" s="6">
        <v>4.5199999999999997E-2</v>
      </c>
      <c r="BY36" s="31">
        <v>22982.79</v>
      </c>
      <c r="BZ36" s="31">
        <v>18204.34</v>
      </c>
      <c r="CA36" s="31">
        <v>9770.14</v>
      </c>
      <c r="CB36" s="31">
        <v>18413.04</v>
      </c>
      <c r="CC36" s="31">
        <v>6319.09</v>
      </c>
      <c r="CD36" s="31">
        <v>25794.65</v>
      </c>
      <c r="CE36" s="31">
        <v>10669.84</v>
      </c>
      <c r="CF36" s="31">
        <v>38539.360000000001</v>
      </c>
      <c r="CG36" s="31">
        <v>22136.79</v>
      </c>
      <c r="CH36" s="31">
        <v>16185.26</v>
      </c>
      <c r="CI36" s="31">
        <v>56217.23</v>
      </c>
      <c r="CJ36" s="31">
        <v>26262</v>
      </c>
      <c r="CK36" s="32">
        <f t="shared" si="53"/>
        <v>762.7</v>
      </c>
      <c r="CL36" s="32">
        <f t="shared" si="54"/>
        <v>604.13</v>
      </c>
      <c r="CM36" s="32">
        <f t="shared" si="55"/>
        <v>324.23</v>
      </c>
      <c r="CN36" s="32">
        <f t="shared" si="56"/>
        <v>611.04999999999995</v>
      </c>
      <c r="CO36" s="32">
        <f t="shared" si="57"/>
        <v>209.7</v>
      </c>
      <c r="CP36" s="32">
        <f t="shared" si="58"/>
        <v>856.02</v>
      </c>
      <c r="CQ36" s="32">
        <f t="shared" si="59"/>
        <v>354.09</v>
      </c>
      <c r="CR36" s="32">
        <f t="shared" si="60"/>
        <v>1278.96</v>
      </c>
      <c r="CS36" s="32">
        <f t="shared" si="61"/>
        <v>734.63</v>
      </c>
      <c r="CT36" s="32">
        <f t="shared" si="62"/>
        <v>537.12</v>
      </c>
      <c r="CU36" s="32">
        <f t="shared" si="63"/>
        <v>1865.62</v>
      </c>
      <c r="CV36" s="32">
        <f t="shared" si="64"/>
        <v>871.53</v>
      </c>
      <c r="CW36" s="31">
        <f t="shared" si="186"/>
        <v>20948.91</v>
      </c>
      <c r="CX36" s="31">
        <f t="shared" si="187"/>
        <v>16593.34</v>
      </c>
      <c r="CY36" s="31">
        <f t="shared" si="188"/>
        <v>8905.5199999999986</v>
      </c>
      <c r="CZ36" s="31">
        <f t="shared" si="189"/>
        <v>14257.89</v>
      </c>
      <c r="DA36" s="31">
        <f t="shared" si="190"/>
        <v>4893.09</v>
      </c>
      <c r="DB36" s="31">
        <f t="shared" si="191"/>
        <v>19973.740000000002</v>
      </c>
      <c r="DC36" s="31">
        <f t="shared" si="192"/>
        <v>6019.4900000000007</v>
      </c>
      <c r="DD36" s="31">
        <f t="shared" si="193"/>
        <v>21742.34</v>
      </c>
      <c r="DE36" s="31">
        <f t="shared" si="194"/>
        <v>12488.670000000002</v>
      </c>
      <c r="DF36" s="31">
        <f t="shared" si="195"/>
        <v>10455.960000000001</v>
      </c>
      <c r="DG36" s="31">
        <f t="shared" si="196"/>
        <v>36317.330000000009</v>
      </c>
      <c r="DH36" s="31">
        <f t="shared" si="197"/>
        <v>16965.719999999998</v>
      </c>
      <c r="DI36" s="32">
        <f t="shared" si="65"/>
        <v>1047.45</v>
      </c>
      <c r="DJ36" s="32">
        <f t="shared" si="66"/>
        <v>829.67</v>
      </c>
      <c r="DK36" s="32">
        <f t="shared" si="67"/>
        <v>445.28</v>
      </c>
      <c r="DL36" s="32">
        <f t="shared" si="68"/>
        <v>712.89</v>
      </c>
      <c r="DM36" s="32">
        <f t="shared" si="69"/>
        <v>244.65</v>
      </c>
      <c r="DN36" s="32">
        <f t="shared" si="70"/>
        <v>998.69</v>
      </c>
      <c r="DO36" s="32">
        <f t="shared" si="71"/>
        <v>300.97000000000003</v>
      </c>
      <c r="DP36" s="32">
        <f t="shared" si="72"/>
        <v>1087.1199999999999</v>
      </c>
      <c r="DQ36" s="32">
        <f t="shared" si="73"/>
        <v>624.42999999999995</v>
      </c>
      <c r="DR36" s="32">
        <f t="shared" si="74"/>
        <v>522.79999999999995</v>
      </c>
      <c r="DS36" s="32">
        <f t="shared" si="75"/>
        <v>1815.87</v>
      </c>
      <c r="DT36" s="32">
        <f t="shared" si="76"/>
        <v>848.29</v>
      </c>
      <c r="DU36" s="31">
        <f t="shared" si="77"/>
        <v>5704.54</v>
      </c>
      <c r="DV36" s="31">
        <f t="shared" si="78"/>
        <v>4479.7299999999996</v>
      </c>
      <c r="DW36" s="31">
        <f t="shared" si="79"/>
        <v>2385.4499999999998</v>
      </c>
      <c r="DX36" s="31">
        <f t="shared" si="80"/>
        <v>3785.85</v>
      </c>
      <c r="DY36" s="31">
        <f t="shared" si="81"/>
        <v>1288.18</v>
      </c>
      <c r="DZ36" s="31">
        <f t="shared" si="82"/>
        <v>5211.76</v>
      </c>
      <c r="EA36" s="31">
        <f t="shared" si="83"/>
        <v>1557.06</v>
      </c>
      <c r="EB36" s="31">
        <f t="shared" si="84"/>
        <v>5573.31</v>
      </c>
      <c r="EC36" s="31">
        <f t="shared" si="85"/>
        <v>3172.11</v>
      </c>
      <c r="ED36" s="31">
        <f t="shared" si="86"/>
        <v>2632.17</v>
      </c>
      <c r="EE36" s="31">
        <f t="shared" si="87"/>
        <v>9057.65</v>
      </c>
      <c r="EF36" s="31">
        <f t="shared" si="88"/>
        <v>4192.96</v>
      </c>
      <c r="EG36" s="32">
        <f t="shared" si="89"/>
        <v>27700.9</v>
      </c>
      <c r="EH36" s="32">
        <f t="shared" si="90"/>
        <v>21902.739999999998</v>
      </c>
      <c r="EI36" s="32">
        <f t="shared" si="91"/>
        <v>11736.25</v>
      </c>
      <c r="EJ36" s="32">
        <f t="shared" si="92"/>
        <v>18756.629999999997</v>
      </c>
      <c r="EK36" s="32">
        <f t="shared" si="93"/>
        <v>6425.92</v>
      </c>
      <c r="EL36" s="32">
        <f t="shared" si="94"/>
        <v>26184.190000000002</v>
      </c>
      <c r="EM36" s="32">
        <f t="shared" si="95"/>
        <v>7877.52</v>
      </c>
      <c r="EN36" s="32">
        <f t="shared" si="96"/>
        <v>28402.77</v>
      </c>
      <c r="EO36" s="32">
        <f t="shared" si="97"/>
        <v>16285.210000000003</v>
      </c>
      <c r="EP36" s="32">
        <f t="shared" si="98"/>
        <v>13610.93</v>
      </c>
      <c r="EQ36" s="32">
        <f t="shared" si="99"/>
        <v>47190.850000000013</v>
      </c>
      <c r="ER36" s="32">
        <f t="shared" si="100"/>
        <v>22006.969999999998</v>
      </c>
    </row>
    <row r="37" spans="1:148" x14ac:dyDescent="0.25">
      <c r="A37" t="s">
        <v>517</v>
      </c>
      <c r="B37" s="1" t="s">
        <v>230</v>
      </c>
      <c r="C37" t="str">
        <f t="shared" ca="1" si="161"/>
        <v>CRE1</v>
      </c>
      <c r="D37" t="str">
        <f t="shared" ca="1" si="1"/>
        <v>Cowley Ridge Expansion #1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2.42</v>
      </c>
      <c r="AD37" s="2">
        <v>2.42</v>
      </c>
      <c r="AE37" s="2">
        <v>2.42</v>
      </c>
      <c r="AF37" s="2">
        <v>2.42</v>
      </c>
      <c r="AG37" s="2">
        <v>2.42</v>
      </c>
      <c r="AH37" s="2">
        <v>2.42</v>
      </c>
      <c r="AI37" s="2">
        <v>3.85</v>
      </c>
      <c r="AJ37" s="2">
        <v>3.85</v>
      </c>
      <c r="AK37" s="2">
        <v>3.85</v>
      </c>
      <c r="AL37" s="2">
        <v>3.85</v>
      </c>
      <c r="AM37" s="2">
        <v>3.85</v>
      </c>
      <c r="AN37" s="2">
        <v>3.85</v>
      </c>
      <c r="AO37" s="33">
        <v>0</v>
      </c>
      <c r="AP37" s="33">
        <v>0</v>
      </c>
      <c r="AQ37" s="33">
        <v>0</v>
      </c>
      <c r="AR37" s="33">
        <v>0</v>
      </c>
      <c r="AS37" s="33">
        <v>0</v>
      </c>
      <c r="AT37" s="33">
        <v>0</v>
      </c>
      <c r="AU37" s="33">
        <v>0</v>
      </c>
      <c r="AV37" s="33">
        <v>0</v>
      </c>
      <c r="AW37" s="33">
        <v>0</v>
      </c>
      <c r="AX37" s="33">
        <v>0</v>
      </c>
      <c r="AY37" s="33">
        <v>0</v>
      </c>
      <c r="AZ37" s="33">
        <v>0</v>
      </c>
      <c r="BA37" s="31">
        <f t="shared" si="41"/>
        <v>0</v>
      </c>
      <c r="BB37" s="31">
        <f t="shared" si="42"/>
        <v>0</v>
      </c>
      <c r="BC37" s="31">
        <f t="shared" si="43"/>
        <v>0</v>
      </c>
      <c r="BD37" s="31">
        <f t="shared" si="44"/>
        <v>0</v>
      </c>
      <c r="BE37" s="31">
        <f t="shared" si="45"/>
        <v>0</v>
      </c>
      <c r="BF37" s="31">
        <f t="shared" si="46"/>
        <v>0</v>
      </c>
      <c r="BG37" s="31">
        <f t="shared" si="47"/>
        <v>0</v>
      </c>
      <c r="BH37" s="31">
        <f t="shared" si="48"/>
        <v>0</v>
      </c>
      <c r="BI37" s="31">
        <f t="shared" si="49"/>
        <v>0</v>
      </c>
      <c r="BJ37" s="31">
        <f t="shared" si="50"/>
        <v>0</v>
      </c>
      <c r="BK37" s="31">
        <f t="shared" si="51"/>
        <v>0</v>
      </c>
      <c r="BL37" s="31">
        <f t="shared" si="52"/>
        <v>0</v>
      </c>
      <c r="BM37" s="6">
        <v>0.12</v>
      </c>
      <c r="BN37" s="6">
        <v>0.12</v>
      </c>
      <c r="BO37" s="6">
        <v>0.12</v>
      </c>
      <c r="BP37" s="6">
        <v>0.12</v>
      </c>
      <c r="BQ37" s="6">
        <v>0.12</v>
      </c>
      <c r="BR37" s="6">
        <v>0.12</v>
      </c>
      <c r="BS37" s="6">
        <v>0.12</v>
      </c>
      <c r="BT37" s="6">
        <v>0.12</v>
      </c>
      <c r="BU37" s="6">
        <v>0.12</v>
      </c>
      <c r="BV37" s="6">
        <v>0.12</v>
      </c>
      <c r="BW37" s="6">
        <v>0.12</v>
      </c>
      <c r="BX37" s="6">
        <v>0.12</v>
      </c>
      <c r="BY37" s="31">
        <v>0</v>
      </c>
      <c r="BZ37" s="31">
        <v>0</v>
      </c>
      <c r="CA37" s="31">
        <v>0</v>
      </c>
      <c r="CB37" s="31">
        <v>0</v>
      </c>
      <c r="CC37" s="31">
        <v>0</v>
      </c>
      <c r="CD37" s="31">
        <v>0</v>
      </c>
      <c r="CE37" s="31">
        <v>0</v>
      </c>
      <c r="CF37" s="31">
        <v>0</v>
      </c>
      <c r="CG37" s="31">
        <v>0</v>
      </c>
      <c r="CH37" s="31">
        <v>0</v>
      </c>
      <c r="CI37" s="31">
        <v>0</v>
      </c>
      <c r="CJ37" s="31">
        <v>0</v>
      </c>
      <c r="CK37" s="32">
        <f t="shared" si="53"/>
        <v>0</v>
      </c>
      <c r="CL37" s="32">
        <f t="shared" si="54"/>
        <v>0</v>
      </c>
      <c r="CM37" s="32">
        <f t="shared" si="55"/>
        <v>0</v>
      </c>
      <c r="CN37" s="32">
        <f t="shared" si="56"/>
        <v>0</v>
      </c>
      <c r="CO37" s="32">
        <f t="shared" si="57"/>
        <v>0</v>
      </c>
      <c r="CP37" s="32">
        <f t="shared" si="58"/>
        <v>0</v>
      </c>
      <c r="CQ37" s="32">
        <f t="shared" si="59"/>
        <v>0</v>
      </c>
      <c r="CR37" s="32">
        <f t="shared" si="60"/>
        <v>0</v>
      </c>
      <c r="CS37" s="32">
        <f t="shared" si="61"/>
        <v>0</v>
      </c>
      <c r="CT37" s="32">
        <f t="shared" si="62"/>
        <v>0</v>
      </c>
      <c r="CU37" s="32">
        <f t="shared" si="63"/>
        <v>0</v>
      </c>
      <c r="CV37" s="32">
        <f t="shared" si="64"/>
        <v>0</v>
      </c>
      <c r="CW37" s="31">
        <f t="shared" si="186"/>
        <v>0</v>
      </c>
      <c r="CX37" s="31">
        <f t="shared" si="187"/>
        <v>0</v>
      </c>
      <c r="CY37" s="31">
        <f t="shared" si="188"/>
        <v>0</v>
      </c>
      <c r="CZ37" s="31">
        <f t="shared" si="189"/>
        <v>0</v>
      </c>
      <c r="DA37" s="31">
        <f t="shared" si="190"/>
        <v>0</v>
      </c>
      <c r="DB37" s="31">
        <f t="shared" si="191"/>
        <v>0</v>
      </c>
      <c r="DC37" s="31">
        <f t="shared" si="192"/>
        <v>0</v>
      </c>
      <c r="DD37" s="31">
        <f t="shared" si="193"/>
        <v>0</v>
      </c>
      <c r="DE37" s="31">
        <f t="shared" si="194"/>
        <v>0</v>
      </c>
      <c r="DF37" s="31">
        <f t="shared" si="195"/>
        <v>0</v>
      </c>
      <c r="DG37" s="31">
        <f t="shared" si="196"/>
        <v>0</v>
      </c>
      <c r="DH37" s="31">
        <f t="shared" si="197"/>
        <v>0</v>
      </c>
      <c r="DI37" s="32">
        <f t="shared" si="65"/>
        <v>0</v>
      </c>
      <c r="DJ37" s="32">
        <f t="shared" si="66"/>
        <v>0</v>
      </c>
      <c r="DK37" s="32">
        <f t="shared" si="67"/>
        <v>0</v>
      </c>
      <c r="DL37" s="32">
        <f t="shared" si="68"/>
        <v>0</v>
      </c>
      <c r="DM37" s="32">
        <f t="shared" si="69"/>
        <v>0</v>
      </c>
      <c r="DN37" s="32">
        <f t="shared" si="70"/>
        <v>0</v>
      </c>
      <c r="DO37" s="32">
        <f t="shared" si="71"/>
        <v>0</v>
      </c>
      <c r="DP37" s="32">
        <f t="shared" si="72"/>
        <v>0</v>
      </c>
      <c r="DQ37" s="32">
        <f t="shared" si="73"/>
        <v>0</v>
      </c>
      <c r="DR37" s="32">
        <f t="shared" si="74"/>
        <v>0</v>
      </c>
      <c r="DS37" s="32">
        <f t="shared" si="75"/>
        <v>0</v>
      </c>
      <c r="DT37" s="32">
        <f t="shared" si="76"/>
        <v>0</v>
      </c>
      <c r="DU37" s="31">
        <f t="shared" si="77"/>
        <v>0</v>
      </c>
      <c r="DV37" s="31">
        <f t="shared" si="78"/>
        <v>0</v>
      </c>
      <c r="DW37" s="31">
        <f t="shared" si="79"/>
        <v>0</v>
      </c>
      <c r="DX37" s="31">
        <f t="shared" si="80"/>
        <v>0</v>
      </c>
      <c r="DY37" s="31">
        <f t="shared" si="81"/>
        <v>0</v>
      </c>
      <c r="DZ37" s="31">
        <f t="shared" si="82"/>
        <v>0</v>
      </c>
      <c r="EA37" s="31">
        <f t="shared" si="83"/>
        <v>0</v>
      </c>
      <c r="EB37" s="31">
        <f t="shared" si="84"/>
        <v>0</v>
      </c>
      <c r="EC37" s="31">
        <f t="shared" si="85"/>
        <v>0</v>
      </c>
      <c r="ED37" s="31">
        <f t="shared" si="86"/>
        <v>0</v>
      </c>
      <c r="EE37" s="31">
        <f t="shared" si="87"/>
        <v>0</v>
      </c>
      <c r="EF37" s="31">
        <f t="shared" si="88"/>
        <v>0</v>
      </c>
      <c r="EG37" s="32">
        <f t="shared" si="89"/>
        <v>0</v>
      </c>
      <c r="EH37" s="32">
        <f t="shared" si="90"/>
        <v>0</v>
      </c>
      <c r="EI37" s="32">
        <f t="shared" si="91"/>
        <v>0</v>
      </c>
      <c r="EJ37" s="32">
        <f t="shared" si="92"/>
        <v>0</v>
      </c>
      <c r="EK37" s="32">
        <f t="shared" si="93"/>
        <v>0</v>
      </c>
      <c r="EL37" s="32">
        <f t="shared" si="94"/>
        <v>0</v>
      </c>
      <c r="EM37" s="32">
        <f t="shared" si="95"/>
        <v>0</v>
      </c>
      <c r="EN37" s="32">
        <f t="shared" si="96"/>
        <v>0</v>
      </c>
      <c r="EO37" s="32">
        <f t="shared" si="97"/>
        <v>0</v>
      </c>
      <c r="EP37" s="32">
        <f t="shared" si="98"/>
        <v>0</v>
      </c>
      <c r="EQ37" s="32">
        <f t="shared" si="99"/>
        <v>0</v>
      </c>
      <c r="ER37" s="32">
        <f t="shared" si="100"/>
        <v>0</v>
      </c>
    </row>
    <row r="38" spans="1:148" x14ac:dyDescent="0.25">
      <c r="A38" t="s">
        <v>517</v>
      </c>
      <c r="B38" s="1" t="s">
        <v>232</v>
      </c>
      <c r="C38" t="str">
        <f t="shared" ca="1" si="161"/>
        <v>CRE2</v>
      </c>
      <c r="D38" t="str">
        <f t="shared" ca="1" si="1"/>
        <v>Cowley Ridge Expansion #2 Wind Facility</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2.42</v>
      </c>
      <c r="AD38" s="2">
        <v>2.42</v>
      </c>
      <c r="AE38" s="2">
        <v>2.42</v>
      </c>
      <c r="AF38" s="2">
        <v>2.42</v>
      </c>
      <c r="AG38" s="2">
        <v>2.42</v>
      </c>
      <c r="AH38" s="2">
        <v>2.42</v>
      </c>
      <c r="AI38" s="2">
        <v>3.85</v>
      </c>
      <c r="AJ38" s="2">
        <v>3.85</v>
      </c>
      <c r="AK38" s="2">
        <v>3.85</v>
      </c>
      <c r="AL38" s="2">
        <v>3.85</v>
      </c>
      <c r="AM38" s="2">
        <v>3.85</v>
      </c>
      <c r="AN38" s="2">
        <v>3.85</v>
      </c>
      <c r="AO38" s="33">
        <v>0</v>
      </c>
      <c r="AP38" s="33">
        <v>0</v>
      </c>
      <c r="AQ38" s="33">
        <v>0</v>
      </c>
      <c r="AR38" s="33">
        <v>0</v>
      </c>
      <c r="AS38" s="33">
        <v>0</v>
      </c>
      <c r="AT38" s="33">
        <v>0</v>
      </c>
      <c r="AU38" s="33">
        <v>0</v>
      </c>
      <c r="AV38" s="33">
        <v>0</v>
      </c>
      <c r="AW38" s="33">
        <v>0</v>
      </c>
      <c r="AX38" s="33">
        <v>0</v>
      </c>
      <c r="AY38" s="33">
        <v>0</v>
      </c>
      <c r="AZ38" s="33">
        <v>0</v>
      </c>
      <c r="BA38" s="31">
        <f t="shared" si="41"/>
        <v>0</v>
      </c>
      <c r="BB38" s="31">
        <f t="shared" si="42"/>
        <v>0</v>
      </c>
      <c r="BC38" s="31">
        <f t="shared" si="43"/>
        <v>0</v>
      </c>
      <c r="BD38" s="31">
        <f t="shared" si="44"/>
        <v>0</v>
      </c>
      <c r="BE38" s="31">
        <f t="shared" si="45"/>
        <v>0</v>
      </c>
      <c r="BF38" s="31">
        <f t="shared" si="46"/>
        <v>0</v>
      </c>
      <c r="BG38" s="31">
        <f t="shared" si="47"/>
        <v>0</v>
      </c>
      <c r="BH38" s="31">
        <f t="shared" si="48"/>
        <v>0</v>
      </c>
      <c r="BI38" s="31">
        <f t="shared" si="49"/>
        <v>0</v>
      </c>
      <c r="BJ38" s="31">
        <f t="shared" si="50"/>
        <v>0</v>
      </c>
      <c r="BK38" s="31">
        <f t="shared" si="51"/>
        <v>0</v>
      </c>
      <c r="BL38" s="31">
        <f t="shared" si="52"/>
        <v>0</v>
      </c>
      <c r="BM38" s="6">
        <v>0.12</v>
      </c>
      <c r="BN38" s="6">
        <v>0.12</v>
      </c>
      <c r="BO38" s="6">
        <v>0.12</v>
      </c>
      <c r="BP38" s="6">
        <v>0.12</v>
      </c>
      <c r="BQ38" s="6">
        <v>0.12</v>
      </c>
      <c r="BR38" s="6">
        <v>0.12</v>
      </c>
      <c r="BS38" s="6">
        <v>0.12</v>
      </c>
      <c r="BT38" s="6">
        <v>0.12</v>
      </c>
      <c r="BU38" s="6">
        <v>0.12</v>
      </c>
      <c r="BV38" s="6">
        <v>0.12</v>
      </c>
      <c r="BW38" s="6">
        <v>0.12</v>
      </c>
      <c r="BX38" s="6">
        <v>0.12</v>
      </c>
      <c r="BY38" s="31">
        <v>0</v>
      </c>
      <c r="BZ38" s="31">
        <v>0</v>
      </c>
      <c r="CA38" s="31">
        <v>0</v>
      </c>
      <c r="CB38" s="31">
        <v>0</v>
      </c>
      <c r="CC38" s="31">
        <v>0</v>
      </c>
      <c r="CD38" s="31">
        <v>0</v>
      </c>
      <c r="CE38" s="31">
        <v>0</v>
      </c>
      <c r="CF38" s="31">
        <v>0</v>
      </c>
      <c r="CG38" s="31">
        <v>0</v>
      </c>
      <c r="CH38" s="31">
        <v>0</v>
      </c>
      <c r="CI38" s="31">
        <v>0</v>
      </c>
      <c r="CJ38" s="31">
        <v>0</v>
      </c>
      <c r="CK38" s="32">
        <f t="shared" si="53"/>
        <v>0</v>
      </c>
      <c r="CL38" s="32">
        <f t="shared" si="54"/>
        <v>0</v>
      </c>
      <c r="CM38" s="32">
        <f t="shared" si="55"/>
        <v>0</v>
      </c>
      <c r="CN38" s="32">
        <f t="shared" si="56"/>
        <v>0</v>
      </c>
      <c r="CO38" s="32">
        <f t="shared" si="57"/>
        <v>0</v>
      </c>
      <c r="CP38" s="32">
        <f t="shared" si="58"/>
        <v>0</v>
      </c>
      <c r="CQ38" s="32">
        <f t="shared" si="59"/>
        <v>0</v>
      </c>
      <c r="CR38" s="32">
        <f t="shared" si="60"/>
        <v>0</v>
      </c>
      <c r="CS38" s="32">
        <f t="shared" si="61"/>
        <v>0</v>
      </c>
      <c r="CT38" s="32">
        <f t="shared" si="62"/>
        <v>0</v>
      </c>
      <c r="CU38" s="32">
        <f t="shared" si="63"/>
        <v>0</v>
      </c>
      <c r="CV38" s="32">
        <f t="shared" si="64"/>
        <v>0</v>
      </c>
      <c r="CW38" s="31">
        <f t="shared" si="186"/>
        <v>0</v>
      </c>
      <c r="CX38" s="31">
        <f t="shared" si="187"/>
        <v>0</v>
      </c>
      <c r="CY38" s="31">
        <f t="shared" si="188"/>
        <v>0</v>
      </c>
      <c r="CZ38" s="31">
        <f t="shared" si="189"/>
        <v>0</v>
      </c>
      <c r="DA38" s="31">
        <f t="shared" si="190"/>
        <v>0</v>
      </c>
      <c r="DB38" s="31">
        <f t="shared" si="191"/>
        <v>0</v>
      </c>
      <c r="DC38" s="31">
        <f t="shared" si="192"/>
        <v>0</v>
      </c>
      <c r="DD38" s="31">
        <f t="shared" si="193"/>
        <v>0</v>
      </c>
      <c r="DE38" s="31">
        <f t="shared" si="194"/>
        <v>0</v>
      </c>
      <c r="DF38" s="31">
        <f t="shared" si="195"/>
        <v>0</v>
      </c>
      <c r="DG38" s="31">
        <f t="shared" si="196"/>
        <v>0</v>
      </c>
      <c r="DH38" s="31">
        <f t="shared" si="197"/>
        <v>0</v>
      </c>
      <c r="DI38" s="32">
        <f t="shared" si="65"/>
        <v>0</v>
      </c>
      <c r="DJ38" s="32">
        <f t="shared" si="66"/>
        <v>0</v>
      </c>
      <c r="DK38" s="32">
        <f t="shared" si="67"/>
        <v>0</v>
      </c>
      <c r="DL38" s="32">
        <f t="shared" si="68"/>
        <v>0</v>
      </c>
      <c r="DM38" s="32">
        <f t="shared" si="69"/>
        <v>0</v>
      </c>
      <c r="DN38" s="32">
        <f t="shared" si="70"/>
        <v>0</v>
      </c>
      <c r="DO38" s="32">
        <f t="shared" si="71"/>
        <v>0</v>
      </c>
      <c r="DP38" s="32">
        <f t="shared" si="72"/>
        <v>0</v>
      </c>
      <c r="DQ38" s="32">
        <f t="shared" si="73"/>
        <v>0</v>
      </c>
      <c r="DR38" s="32">
        <f t="shared" si="74"/>
        <v>0</v>
      </c>
      <c r="DS38" s="32">
        <f t="shared" si="75"/>
        <v>0</v>
      </c>
      <c r="DT38" s="32">
        <f t="shared" si="76"/>
        <v>0</v>
      </c>
      <c r="DU38" s="31">
        <f t="shared" si="77"/>
        <v>0</v>
      </c>
      <c r="DV38" s="31">
        <f t="shared" si="78"/>
        <v>0</v>
      </c>
      <c r="DW38" s="31">
        <f t="shared" si="79"/>
        <v>0</v>
      </c>
      <c r="DX38" s="31">
        <f t="shared" si="80"/>
        <v>0</v>
      </c>
      <c r="DY38" s="31">
        <f t="shared" si="81"/>
        <v>0</v>
      </c>
      <c r="DZ38" s="31">
        <f t="shared" si="82"/>
        <v>0</v>
      </c>
      <c r="EA38" s="31">
        <f t="shared" si="83"/>
        <v>0</v>
      </c>
      <c r="EB38" s="31">
        <f t="shared" si="84"/>
        <v>0</v>
      </c>
      <c r="EC38" s="31">
        <f t="shared" si="85"/>
        <v>0</v>
      </c>
      <c r="ED38" s="31">
        <f t="shared" si="86"/>
        <v>0</v>
      </c>
      <c r="EE38" s="31">
        <f t="shared" si="87"/>
        <v>0</v>
      </c>
      <c r="EF38" s="31">
        <f t="shared" si="88"/>
        <v>0</v>
      </c>
      <c r="EG38" s="32">
        <f t="shared" si="89"/>
        <v>0</v>
      </c>
      <c r="EH38" s="32">
        <f t="shared" si="90"/>
        <v>0</v>
      </c>
      <c r="EI38" s="32">
        <f t="shared" si="91"/>
        <v>0</v>
      </c>
      <c r="EJ38" s="32">
        <f t="shared" si="92"/>
        <v>0</v>
      </c>
      <c r="EK38" s="32">
        <f t="shared" si="93"/>
        <v>0</v>
      </c>
      <c r="EL38" s="32">
        <f t="shared" si="94"/>
        <v>0</v>
      </c>
      <c r="EM38" s="32">
        <f t="shared" si="95"/>
        <v>0</v>
      </c>
      <c r="EN38" s="32">
        <f t="shared" si="96"/>
        <v>0</v>
      </c>
      <c r="EO38" s="32">
        <f t="shared" si="97"/>
        <v>0</v>
      </c>
      <c r="EP38" s="32">
        <f t="shared" si="98"/>
        <v>0</v>
      </c>
      <c r="EQ38" s="32">
        <f t="shared" si="99"/>
        <v>0</v>
      </c>
      <c r="ER38" s="32">
        <f t="shared" si="100"/>
        <v>0</v>
      </c>
    </row>
    <row r="39" spans="1:148" x14ac:dyDescent="0.25">
      <c r="A39" t="s">
        <v>517</v>
      </c>
      <c r="B39" s="1" t="s">
        <v>160</v>
      </c>
      <c r="C39" t="str">
        <f t="shared" ca="1" si="161"/>
        <v>CRE3</v>
      </c>
      <c r="D39" t="str">
        <f t="shared" ca="1" si="1"/>
        <v>Cowley North Wind Facility</v>
      </c>
      <c r="E39" s="51">
        <v>4963.3334999999997</v>
      </c>
      <c r="F39" s="51">
        <v>4477.8325000000004</v>
      </c>
      <c r="G39" s="51">
        <v>3825.2721999999999</v>
      </c>
      <c r="H39" s="51">
        <v>4331.6062000000002</v>
      </c>
      <c r="I39" s="51">
        <v>3221.8188</v>
      </c>
      <c r="J39" s="51">
        <v>4467.3978999999999</v>
      </c>
      <c r="K39" s="51">
        <v>4051.4573999999998</v>
      </c>
      <c r="L39" s="51">
        <v>2692.3081000000002</v>
      </c>
      <c r="M39" s="51">
        <v>4162.6022000000003</v>
      </c>
      <c r="N39" s="51">
        <v>5079.5352999999996</v>
      </c>
      <c r="O39" s="51">
        <v>6374.2452000000003</v>
      </c>
      <c r="P39" s="51">
        <v>7586.9453999999996</v>
      </c>
      <c r="Q39" s="32">
        <v>223130.74</v>
      </c>
      <c r="R39" s="32">
        <v>210874.77</v>
      </c>
      <c r="S39" s="32">
        <v>123504.37</v>
      </c>
      <c r="T39" s="32">
        <v>200382.37</v>
      </c>
      <c r="U39" s="32">
        <v>74275.47</v>
      </c>
      <c r="V39" s="32">
        <v>334518.33</v>
      </c>
      <c r="W39" s="32">
        <v>146783.71</v>
      </c>
      <c r="X39" s="32">
        <v>416530.11</v>
      </c>
      <c r="Y39" s="32">
        <v>257578.39</v>
      </c>
      <c r="Z39" s="32">
        <v>169544.39</v>
      </c>
      <c r="AA39" s="32">
        <v>559415.67000000004</v>
      </c>
      <c r="AB39" s="32">
        <v>281400.08</v>
      </c>
      <c r="AC39" s="2">
        <v>2.42</v>
      </c>
      <c r="AD39" s="2">
        <v>2.42</v>
      </c>
      <c r="AE39" s="2">
        <v>2.42</v>
      </c>
      <c r="AF39" s="2">
        <v>2.42</v>
      </c>
      <c r="AG39" s="2">
        <v>2.42</v>
      </c>
      <c r="AH39" s="2">
        <v>2.42</v>
      </c>
      <c r="AI39" s="2">
        <v>3.85</v>
      </c>
      <c r="AJ39" s="2">
        <v>3.85</v>
      </c>
      <c r="AK39" s="2">
        <v>3.85</v>
      </c>
      <c r="AL39" s="2">
        <v>3.85</v>
      </c>
      <c r="AM39" s="2">
        <v>3.85</v>
      </c>
      <c r="AN39" s="2">
        <v>3.85</v>
      </c>
      <c r="AO39" s="33">
        <v>5399.76</v>
      </c>
      <c r="AP39" s="33">
        <v>5103.17</v>
      </c>
      <c r="AQ39" s="33">
        <v>2988.81</v>
      </c>
      <c r="AR39" s="33">
        <v>4849.25</v>
      </c>
      <c r="AS39" s="33">
        <v>1797.47</v>
      </c>
      <c r="AT39" s="33">
        <v>8095.34</v>
      </c>
      <c r="AU39" s="33">
        <v>5651.17</v>
      </c>
      <c r="AV39" s="33">
        <v>16036.41</v>
      </c>
      <c r="AW39" s="33">
        <v>9916.77</v>
      </c>
      <c r="AX39" s="33">
        <v>6527.46</v>
      </c>
      <c r="AY39" s="33">
        <v>21537.5</v>
      </c>
      <c r="AZ39" s="33">
        <v>10833.9</v>
      </c>
      <c r="BA39" s="31">
        <f t="shared" si="41"/>
        <v>-89.25</v>
      </c>
      <c r="BB39" s="31">
        <f t="shared" si="42"/>
        <v>-84.35</v>
      </c>
      <c r="BC39" s="31">
        <f t="shared" si="43"/>
        <v>-49.4</v>
      </c>
      <c r="BD39" s="31">
        <f t="shared" si="44"/>
        <v>1162.22</v>
      </c>
      <c r="BE39" s="31">
        <f t="shared" si="45"/>
        <v>430.8</v>
      </c>
      <c r="BF39" s="31">
        <f t="shared" si="46"/>
        <v>1940.21</v>
      </c>
      <c r="BG39" s="31">
        <f t="shared" si="47"/>
        <v>102.75</v>
      </c>
      <c r="BH39" s="31">
        <f t="shared" si="48"/>
        <v>291.57</v>
      </c>
      <c r="BI39" s="31">
        <f t="shared" si="49"/>
        <v>180.3</v>
      </c>
      <c r="BJ39" s="31">
        <f t="shared" si="50"/>
        <v>-508.63</v>
      </c>
      <c r="BK39" s="31">
        <f t="shared" si="51"/>
        <v>-1678.25</v>
      </c>
      <c r="BL39" s="31">
        <f t="shared" si="52"/>
        <v>-844.2</v>
      </c>
      <c r="BM39" s="6">
        <v>8.7599999999999997E-2</v>
      </c>
      <c r="BN39" s="6">
        <v>8.7599999999999997E-2</v>
      </c>
      <c r="BO39" s="6">
        <v>8.7599999999999997E-2</v>
      </c>
      <c r="BP39" s="6">
        <v>8.7599999999999997E-2</v>
      </c>
      <c r="BQ39" s="6">
        <v>8.7599999999999997E-2</v>
      </c>
      <c r="BR39" s="6">
        <v>8.7599999999999997E-2</v>
      </c>
      <c r="BS39" s="6">
        <v>8.7599999999999997E-2</v>
      </c>
      <c r="BT39" s="6">
        <v>8.7599999999999997E-2</v>
      </c>
      <c r="BU39" s="6">
        <v>8.7599999999999997E-2</v>
      </c>
      <c r="BV39" s="6">
        <v>8.7599999999999997E-2</v>
      </c>
      <c r="BW39" s="6">
        <v>8.7599999999999997E-2</v>
      </c>
      <c r="BX39" s="6">
        <v>8.7599999999999997E-2</v>
      </c>
      <c r="BY39" s="31">
        <v>19546.25</v>
      </c>
      <c r="BZ39" s="31">
        <v>18472.63</v>
      </c>
      <c r="CA39" s="31">
        <v>10818.98</v>
      </c>
      <c r="CB39" s="31">
        <v>17553.5</v>
      </c>
      <c r="CC39" s="31">
        <v>6506.53</v>
      </c>
      <c r="CD39" s="31">
        <v>29303.81</v>
      </c>
      <c r="CE39" s="31">
        <v>12858.25</v>
      </c>
      <c r="CF39" s="31">
        <v>36488.04</v>
      </c>
      <c r="CG39" s="31">
        <v>22563.87</v>
      </c>
      <c r="CH39" s="31">
        <v>14852.09</v>
      </c>
      <c r="CI39" s="31">
        <v>49004.81</v>
      </c>
      <c r="CJ39" s="31">
        <v>24650.65</v>
      </c>
      <c r="CK39" s="32">
        <f t="shared" si="53"/>
        <v>334.7</v>
      </c>
      <c r="CL39" s="32">
        <f t="shared" si="54"/>
        <v>316.31</v>
      </c>
      <c r="CM39" s="32">
        <f t="shared" si="55"/>
        <v>185.26</v>
      </c>
      <c r="CN39" s="32">
        <f t="shared" si="56"/>
        <v>300.57</v>
      </c>
      <c r="CO39" s="32">
        <f t="shared" si="57"/>
        <v>111.41</v>
      </c>
      <c r="CP39" s="32">
        <f t="shared" si="58"/>
        <v>501.78</v>
      </c>
      <c r="CQ39" s="32">
        <f t="shared" si="59"/>
        <v>220.18</v>
      </c>
      <c r="CR39" s="32">
        <f t="shared" si="60"/>
        <v>624.79999999999995</v>
      </c>
      <c r="CS39" s="32">
        <f t="shared" si="61"/>
        <v>386.37</v>
      </c>
      <c r="CT39" s="32">
        <f t="shared" si="62"/>
        <v>254.32</v>
      </c>
      <c r="CU39" s="32">
        <f t="shared" si="63"/>
        <v>839.12</v>
      </c>
      <c r="CV39" s="32">
        <f t="shared" si="64"/>
        <v>422.1</v>
      </c>
      <c r="CW39" s="31">
        <f t="shared" si="186"/>
        <v>14570.44</v>
      </c>
      <c r="CX39" s="31">
        <f t="shared" si="187"/>
        <v>13770.120000000003</v>
      </c>
      <c r="CY39" s="31">
        <f t="shared" si="188"/>
        <v>8064.83</v>
      </c>
      <c r="CZ39" s="31">
        <f t="shared" si="189"/>
        <v>11842.6</v>
      </c>
      <c r="DA39" s="31">
        <f t="shared" si="190"/>
        <v>4389.6699999999992</v>
      </c>
      <c r="DB39" s="31">
        <f t="shared" si="191"/>
        <v>19770.04</v>
      </c>
      <c r="DC39" s="31">
        <f t="shared" si="192"/>
        <v>7324.51</v>
      </c>
      <c r="DD39" s="31">
        <f t="shared" si="193"/>
        <v>20784.860000000004</v>
      </c>
      <c r="DE39" s="31">
        <f t="shared" si="194"/>
        <v>12853.169999999998</v>
      </c>
      <c r="DF39" s="31">
        <f t="shared" si="195"/>
        <v>9087.58</v>
      </c>
      <c r="DG39" s="31">
        <f t="shared" si="196"/>
        <v>29984.68</v>
      </c>
      <c r="DH39" s="31">
        <f t="shared" si="197"/>
        <v>15083.050000000001</v>
      </c>
      <c r="DI39" s="32">
        <f t="shared" si="65"/>
        <v>728.52</v>
      </c>
      <c r="DJ39" s="32">
        <f t="shared" si="66"/>
        <v>688.51</v>
      </c>
      <c r="DK39" s="32">
        <f t="shared" si="67"/>
        <v>403.24</v>
      </c>
      <c r="DL39" s="32">
        <f t="shared" si="68"/>
        <v>592.13</v>
      </c>
      <c r="DM39" s="32">
        <f t="shared" si="69"/>
        <v>219.48</v>
      </c>
      <c r="DN39" s="32">
        <f t="shared" si="70"/>
        <v>988.5</v>
      </c>
      <c r="DO39" s="32">
        <f t="shared" si="71"/>
        <v>366.23</v>
      </c>
      <c r="DP39" s="32">
        <f t="shared" si="72"/>
        <v>1039.24</v>
      </c>
      <c r="DQ39" s="32">
        <f t="shared" si="73"/>
        <v>642.66</v>
      </c>
      <c r="DR39" s="32">
        <f t="shared" si="74"/>
        <v>454.38</v>
      </c>
      <c r="DS39" s="32">
        <f t="shared" si="75"/>
        <v>1499.23</v>
      </c>
      <c r="DT39" s="32">
        <f t="shared" si="76"/>
        <v>754.15</v>
      </c>
      <c r="DU39" s="31">
        <f t="shared" si="77"/>
        <v>3967.64</v>
      </c>
      <c r="DV39" s="31">
        <f t="shared" si="78"/>
        <v>3717.54</v>
      </c>
      <c r="DW39" s="31">
        <f t="shared" si="79"/>
        <v>2160.2600000000002</v>
      </c>
      <c r="DX39" s="31">
        <f t="shared" si="80"/>
        <v>3144.52</v>
      </c>
      <c r="DY39" s="31">
        <f t="shared" si="81"/>
        <v>1155.6500000000001</v>
      </c>
      <c r="DZ39" s="31">
        <f t="shared" si="82"/>
        <v>5158.6099999999997</v>
      </c>
      <c r="EA39" s="31">
        <f t="shared" si="83"/>
        <v>1894.63</v>
      </c>
      <c r="EB39" s="31">
        <f t="shared" si="84"/>
        <v>5327.88</v>
      </c>
      <c r="EC39" s="31">
        <f t="shared" si="85"/>
        <v>3264.69</v>
      </c>
      <c r="ED39" s="31">
        <f t="shared" si="86"/>
        <v>2287.6999999999998</v>
      </c>
      <c r="EE39" s="31">
        <f t="shared" si="87"/>
        <v>7478.27</v>
      </c>
      <c r="EF39" s="31">
        <f t="shared" si="88"/>
        <v>3727.67</v>
      </c>
      <c r="EG39" s="32">
        <f t="shared" si="89"/>
        <v>19266.600000000002</v>
      </c>
      <c r="EH39" s="32">
        <f t="shared" si="90"/>
        <v>18176.170000000002</v>
      </c>
      <c r="EI39" s="32">
        <f t="shared" si="91"/>
        <v>10628.33</v>
      </c>
      <c r="EJ39" s="32">
        <f t="shared" si="92"/>
        <v>15579.25</v>
      </c>
      <c r="EK39" s="32">
        <f t="shared" si="93"/>
        <v>5764.7999999999993</v>
      </c>
      <c r="EL39" s="32">
        <f t="shared" si="94"/>
        <v>25917.15</v>
      </c>
      <c r="EM39" s="32">
        <f t="shared" si="95"/>
        <v>9585.369999999999</v>
      </c>
      <c r="EN39" s="32">
        <f t="shared" si="96"/>
        <v>27151.980000000007</v>
      </c>
      <c r="EO39" s="32">
        <f t="shared" si="97"/>
        <v>16760.519999999997</v>
      </c>
      <c r="EP39" s="32">
        <f t="shared" si="98"/>
        <v>11829.66</v>
      </c>
      <c r="EQ39" s="32">
        <f t="shared" si="99"/>
        <v>38962.18</v>
      </c>
      <c r="ER39" s="32">
        <f t="shared" si="100"/>
        <v>19564.870000000003</v>
      </c>
    </row>
    <row r="40" spans="1:148" x14ac:dyDescent="0.25">
      <c r="A40" t="s">
        <v>450</v>
      </c>
      <c r="B40" s="1" t="s">
        <v>69</v>
      </c>
      <c r="C40" t="str">
        <f t="shared" ref="C40:C71" ca="1" si="198">VLOOKUP($B40,LocationLookup,2,FALSE)</f>
        <v>CRS1</v>
      </c>
      <c r="D40" t="str">
        <f t="shared" ref="D40:D71" ca="1" si="199">VLOOKUP($C40,LossFactorLookup,2,FALSE)</f>
        <v>Crossfield Energy Centre #1</v>
      </c>
      <c r="E40" s="51">
        <v>4731.4782395000002</v>
      </c>
      <c r="F40" s="51">
        <v>9577.3275651000004</v>
      </c>
      <c r="G40" s="51">
        <v>11267.226956300001</v>
      </c>
      <c r="H40" s="51">
        <v>6753.7367534000005</v>
      </c>
      <c r="I40" s="51">
        <v>5333.7879822000004</v>
      </c>
      <c r="J40" s="51">
        <v>3035.8183801999999</v>
      </c>
      <c r="K40" s="51">
        <v>3824.5843500000001</v>
      </c>
      <c r="L40" s="51">
        <v>8231.4024707999997</v>
      </c>
      <c r="M40" s="51">
        <v>12536.5050711</v>
      </c>
      <c r="N40" s="51">
        <v>5792.6010857000001</v>
      </c>
      <c r="O40" s="51">
        <v>7244.5682669999997</v>
      </c>
      <c r="P40" s="51">
        <v>4894.6251198999998</v>
      </c>
      <c r="Q40" s="32">
        <v>1098629.92</v>
      </c>
      <c r="R40" s="32">
        <v>2822550.96</v>
      </c>
      <c r="S40" s="32">
        <v>876058.15</v>
      </c>
      <c r="T40" s="32">
        <v>849028.97</v>
      </c>
      <c r="U40" s="32">
        <v>409469.89</v>
      </c>
      <c r="V40" s="32">
        <v>1394347.34</v>
      </c>
      <c r="W40" s="32">
        <v>856596.85</v>
      </c>
      <c r="X40" s="32">
        <v>2613842.66</v>
      </c>
      <c r="Y40" s="32">
        <v>2354586.52</v>
      </c>
      <c r="Z40" s="32">
        <v>1348444.02</v>
      </c>
      <c r="AA40" s="32">
        <v>2054116.24</v>
      </c>
      <c r="AB40" s="32">
        <v>699224.99</v>
      </c>
      <c r="AC40" s="2">
        <v>0.08</v>
      </c>
      <c r="AD40" s="2">
        <v>0.08</v>
      </c>
      <c r="AE40" s="2">
        <v>0.08</v>
      </c>
      <c r="AF40" s="2">
        <v>0.08</v>
      </c>
      <c r="AG40" s="2">
        <v>0.08</v>
      </c>
      <c r="AH40" s="2">
        <v>0.08</v>
      </c>
      <c r="AI40" s="2">
        <v>1.38</v>
      </c>
      <c r="AJ40" s="2">
        <v>1.38</v>
      </c>
      <c r="AK40" s="2">
        <v>1.38</v>
      </c>
      <c r="AL40" s="2">
        <v>1.38</v>
      </c>
      <c r="AM40" s="2">
        <v>1.38</v>
      </c>
      <c r="AN40" s="2">
        <v>1.38</v>
      </c>
      <c r="AO40" s="33">
        <v>878.9</v>
      </c>
      <c r="AP40" s="33">
        <v>2258.04</v>
      </c>
      <c r="AQ40" s="33">
        <v>700.85</v>
      </c>
      <c r="AR40" s="33">
        <v>679.22</v>
      </c>
      <c r="AS40" s="33">
        <v>327.58</v>
      </c>
      <c r="AT40" s="33">
        <v>1115.48</v>
      </c>
      <c r="AU40" s="33">
        <v>11821.04</v>
      </c>
      <c r="AV40" s="33">
        <v>36071.03</v>
      </c>
      <c r="AW40" s="33">
        <v>32493.29</v>
      </c>
      <c r="AX40" s="33">
        <v>18608.53</v>
      </c>
      <c r="AY40" s="33">
        <v>28346.799999999999</v>
      </c>
      <c r="AZ40" s="33">
        <v>9649.2999999999993</v>
      </c>
      <c r="BA40" s="31">
        <f t="shared" si="41"/>
        <v>-439.45</v>
      </c>
      <c r="BB40" s="31">
        <f t="shared" si="42"/>
        <v>-1129.02</v>
      </c>
      <c r="BC40" s="31">
        <f t="shared" si="43"/>
        <v>-350.42</v>
      </c>
      <c r="BD40" s="31">
        <f t="shared" si="44"/>
        <v>4924.37</v>
      </c>
      <c r="BE40" s="31">
        <f t="shared" si="45"/>
        <v>2374.9299999999998</v>
      </c>
      <c r="BF40" s="31">
        <f t="shared" si="46"/>
        <v>8087.21</v>
      </c>
      <c r="BG40" s="31">
        <f t="shared" si="47"/>
        <v>599.62</v>
      </c>
      <c r="BH40" s="31">
        <f t="shared" si="48"/>
        <v>1829.69</v>
      </c>
      <c r="BI40" s="31">
        <f t="shared" si="49"/>
        <v>1648.21</v>
      </c>
      <c r="BJ40" s="31">
        <f t="shared" si="50"/>
        <v>-4045.33</v>
      </c>
      <c r="BK40" s="31">
        <f t="shared" si="51"/>
        <v>-6162.35</v>
      </c>
      <c r="BL40" s="31">
        <f t="shared" si="52"/>
        <v>-2097.67</v>
      </c>
      <c r="BM40" s="6">
        <v>3.9600000000000003E-2</v>
      </c>
      <c r="BN40" s="6">
        <v>3.9600000000000003E-2</v>
      </c>
      <c r="BO40" s="6">
        <v>3.9600000000000003E-2</v>
      </c>
      <c r="BP40" s="6">
        <v>3.9600000000000003E-2</v>
      </c>
      <c r="BQ40" s="6">
        <v>3.9600000000000003E-2</v>
      </c>
      <c r="BR40" s="6">
        <v>3.9600000000000003E-2</v>
      </c>
      <c r="BS40" s="6">
        <v>3.9600000000000003E-2</v>
      </c>
      <c r="BT40" s="6">
        <v>3.9600000000000003E-2</v>
      </c>
      <c r="BU40" s="6">
        <v>3.9600000000000003E-2</v>
      </c>
      <c r="BV40" s="6">
        <v>3.9600000000000003E-2</v>
      </c>
      <c r="BW40" s="6">
        <v>3.9600000000000003E-2</v>
      </c>
      <c r="BX40" s="6">
        <v>3.9600000000000003E-2</v>
      </c>
      <c r="BY40" s="31">
        <v>43505.74</v>
      </c>
      <c r="BZ40" s="31">
        <v>111773.02</v>
      </c>
      <c r="CA40" s="31">
        <v>34691.9</v>
      </c>
      <c r="CB40" s="31">
        <v>33621.550000000003</v>
      </c>
      <c r="CC40" s="31">
        <v>16215.01</v>
      </c>
      <c r="CD40" s="31">
        <v>55216.15</v>
      </c>
      <c r="CE40" s="31">
        <v>33921.24</v>
      </c>
      <c r="CF40" s="31">
        <v>103508.17</v>
      </c>
      <c r="CG40" s="31">
        <v>93241.63</v>
      </c>
      <c r="CH40" s="31">
        <v>53398.38</v>
      </c>
      <c r="CI40" s="31">
        <v>81343</v>
      </c>
      <c r="CJ40" s="31">
        <v>27689.31</v>
      </c>
      <c r="CK40" s="32">
        <f t="shared" si="53"/>
        <v>1647.94</v>
      </c>
      <c r="CL40" s="32">
        <f t="shared" si="54"/>
        <v>4233.83</v>
      </c>
      <c r="CM40" s="32">
        <f t="shared" si="55"/>
        <v>1314.09</v>
      </c>
      <c r="CN40" s="32">
        <f t="shared" si="56"/>
        <v>1273.54</v>
      </c>
      <c r="CO40" s="32">
        <f t="shared" si="57"/>
        <v>614.20000000000005</v>
      </c>
      <c r="CP40" s="32">
        <f t="shared" si="58"/>
        <v>2091.52</v>
      </c>
      <c r="CQ40" s="32">
        <f t="shared" si="59"/>
        <v>1284.9000000000001</v>
      </c>
      <c r="CR40" s="32">
        <f t="shared" si="60"/>
        <v>3920.76</v>
      </c>
      <c r="CS40" s="32">
        <f t="shared" si="61"/>
        <v>3531.88</v>
      </c>
      <c r="CT40" s="32">
        <f t="shared" si="62"/>
        <v>2022.67</v>
      </c>
      <c r="CU40" s="32">
        <f t="shared" si="63"/>
        <v>3081.17</v>
      </c>
      <c r="CV40" s="32">
        <f t="shared" si="64"/>
        <v>1048.8399999999999</v>
      </c>
      <c r="CW40" s="31">
        <f t="shared" si="186"/>
        <v>44714.229999999996</v>
      </c>
      <c r="CX40" s="31">
        <f t="shared" si="187"/>
        <v>114877.83000000002</v>
      </c>
      <c r="CY40" s="31">
        <f t="shared" si="188"/>
        <v>35655.56</v>
      </c>
      <c r="CZ40" s="31">
        <f t="shared" si="189"/>
        <v>29291.500000000004</v>
      </c>
      <c r="DA40" s="31">
        <f t="shared" si="190"/>
        <v>14126.699999999997</v>
      </c>
      <c r="DB40" s="31">
        <f t="shared" si="191"/>
        <v>48104.979999999996</v>
      </c>
      <c r="DC40" s="31">
        <f t="shared" si="192"/>
        <v>22785.48</v>
      </c>
      <c r="DD40" s="31">
        <f t="shared" si="193"/>
        <v>69528.209999999992</v>
      </c>
      <c r="DE40" s="31">
        <f t="shared" si="194"/>
        <v>62632.010000000009</v>
      </c>
      <c r="DF40" s="31">
        <f t="shared" si="195"/>
        <v>40857.85</v>
      </c>
      <c r="DG40" s="31">
        <f t="shared" si="196"/>
        <v>62239.719999999994</v>
      </c>
      <c r="DH40" s="31">
        <f t="shared" si="197"/>
        <v>21186.520000000004</v>
      </c>
      <c r="DI40" s="32">
        <f t="shared" si="65"/>
        <v>2235.71</v>
      </c>
      <c r="DJ40" s="32">
        <f t="shared" si="66"/>
        <v>5743.89</v>
      </c>
      <c r="DK40" s="32">
        <f t="shared" si="67"/>
        <v>1782.78</v>
      </c>
      <c r="DL40" s="32">
        <f t="shared" si="68"/>
        <v>1464.58</v>
      </c>
      <c r="DM40" s="32">
        <f t="shared" si="69"/>
        <v>706.34</v>
      </c>
      <c r="DN40" s="32">
        <f t="shared" si="70"/>
        <v>2405.25</v>
      </c>
      <c r="DO40" s="32">
        <f t="shared" si="71"/>
        <v>1139.27</v>
      </c>
      <c r="DP40" s="32">
        <f t="shared" si="72"/>
        <v>3476.41</v>
      </c>
      <c r="DQ40" s="32">
        <f t="shared" si="73"/>
        <v>3131.6</v>
      </c>
      <c r="DR40" s="32">
        <f t="shared" si="74"/>
        <v>2042.89</v>
      </c>
      <c r="DS40" s="32">
        <f t="shared" si="75"/>
        <v>3111.99</v>
      </c>
      <c r="DT40" s="32">
        <f t="shared" si="76"/>
        <v>1059.33</v>
      </c>
      <c r="DU40" s="31">
        <f t="shared" si="77"/>
        <v>12176.01</v>
      </c>
      <c r="DV40" s="31">
        <f t="shared" si="78"/>
        <v>31013.75</v>
      </c>
      <c r="DW40" s="31">
        <f t="shared" si="79"/>
        <v>9550.77</v>
      </c>
      <c r="DX40" s="31">
        <f t="shared" si="80"/>
        <v>7777.67</v>
      </c>
      <c r="DY40" s="31">
        <f t="shared" si="81"/>
        <v>3719.08</v>
      </c>
      <c r="DZ40" s="31">
        <f t="shared" si="82"/>
        <v>12552.05</v>
      </c>
      <c r="EA40" s="31">
        <f t="shared" si="83"/>
        <v>5893.92</v>
      </c>
      <c r="EB40" s="31">
        <f t="shared" si="84"/>
        <v>17822.48</v>
      </c>
      <c r="EC40" s="31">
        <f t="shared" si="85"/>
        <v>15908.46</v>
      </c>
      <c r="ED40" s="31">
        <f t="shared" si="86"/>
        <v>10285.5</v>
      </c>
      <c r="EE40" s="31">
        <f t="shared" si="87"/>
        <v>15522.78</v>
      </c>
      <c r="EF40" s="31">
        <f t="shared" si="88"/>
        <v>5236.1000000000004</v>
      </c>
      <c r="EG40" s="32">
        <f t="shared" si="89"/>
        <v>59125.95</v>
      </c>
      <c r="EH40" s="32">
        <f t="shared" si="90"/>
        <v>151635.47000000003</v>
      </c>
      <c r="EI40" s="32">
        <f t="shared" si="91"/>
        <v>46989.11</v>
      </c>
      <c r="EJ40" s="32">
        <f t="shared" si="92"/>
        <v>38533.75</v>
      </c>
      <c r="EK40" s="32">
        <f t="shared" si="93"/>
        <v>18552.119999999995</v>
      </c>
      <c r="EL40" s="32">
        <f t="shared" si="94"/>
        <v>63062.28</v>
      </c>
      <c r="EM40" s="32">
        <f t="shared" si="95"/>
        <v>29818.67</v>
      </c>
      <c r="EN40" s="32">
        <f t="shared" si="96"/>
        <v>90827.099999999991</v>
      </c>
      <c r="EO40" s="32">
        <f t="shared" si="97"/>
        <v>81672.070000000007</v>
      </c>
      <c r="EP40" s="32">
        <f t="shared" si="98"/>
        <v>53186.239999999998</v>
      </c>
      <c r="EQ40" s="32">
        <f t="shared" si="99"/>
        <v>80874.489999999991</v>
      </c>
      <c r="ER40" s="32">
        <f t="shared" si="100"/>
        <v>27481.950000000004</v>
      </c>
    </row>
    <row r="41" spans="1:148" x14ac:dyDescent="0.25">
      <c r="A41" t="s">
        <v>450</v>
      </c>
      <c r="B41" s="1" t="s">
        <v>70</v>
      </c>
      <c r="C41" t="str">
        <f t="shared" ca="1" si="198"/>
        <v>CRS2</v>
      </c>
      <c r="D41" t="str">
        <f t="shared" ca="1" si="199"/>
        <v>Crossfield Energy Centre #2</v>
      </c>
      <c r="E41" s="51">
        <v>4798.0539157000003</v>
      </c>
      <c r="F41" s="51">
        <v>9713.7768388999993</v>
      </c>
      <c r="G41" s="51">
        <v>11313.320695099999</v>
      </c>
      <c r="H41" s="51">
        <v>5958.8501421999999</v>
      </c>
      <c r="I41" s="51">
        <v>5356.4680060000001</v>
      </c>
      <c r="J41" s="51">
        <v>2693.5047805999998</v>
      </c>
      <c r="K41" s="51">
        <v>4692.5576658</v>
      </c>
      <c r="L41" s="51">
        <v>6931.4653275999999</v>
      </c>
      <c r="M41" s="51">
        <v>13669.0913432</v>
      </c>
      <c r="N41" s="51">
        <v>6790.2331703999998</v>
      </c>
      <c r="O41" s="51">
        <v>6478.7600376</v>
      </c>
      <c r="P41" s="51">
        <v>4155.9085038000003</v>
      </c>
      <c r="Q41" s="32">
        <v>1203541.8999999999</v>
      </c>
      <c r="R41" s="32">
        <v>2872965.29</v>
      </c>
      <c r="S41" s="32">
        <v>894954.27</v>
      </c>
      <c r="T41" s="32">
        <v>772688.9</v>
      </c>
      <c r="U41" s="32">
        <v>407303.76</v>
      </c>
      <c r="V41" s="32">
        <v>1374866.66</v>
      </c>
      <c r="W41" s="32">
        <v>1185783.08</v>
      </c>
      <c r="X41" s="32">
        <v>2291113.54</v>
      </c>
      <c r="Y41" s="32">
        <v>2414506.21</v>
      </c>
      <c r="Z41" s="32">
        <v>1420384.91</v>
      </c>
      <c r="AA41" s="32">
        <v>1946104.81</v>
      </c>
      <c r="AB41" s="32">
        <v>662268.48</v>
      </c>
      <c r="AC41" s="2">
        <v>0.08</v>
      </c>
      <c r="AD41" s="2">
        <v>0.08</v>
      </c>
      <c r="AE41" s="2">
        <v>0.08</v>
      </c>
      <c r="AF41" s="2">
        <v>0.08</v>
      </c>
      <c r="AG41" s="2">
        <v>0.08</v>
      </c>
      <c r="AH41" s="2">
        <v>0.08</v>
      </c>
      <c r="AI41" s="2">
        <v>1.38</v>
      </c>
      <c r="AJ41" s="2">
        <v>1.38</v>
      </c>
      <c r="AK41" s="2">
        <v>1.38</v>
      </c>
      <c r="AL41" s="2">
        <v>1.38</v>
      </c>
      <c r="AM41" s="2">
        <v>1.38</v>
      </c>
      <c r="AN41" s="2">
        <v>1.38</v>
      </c>
      <c r="AO41" s="33">
        <v>962.83</v>
      </c>
      <c r="AP41" s="33">
        <v>2298.37</v>
      </c>
      <c r="AQ41" s="33">
        <v>715.96</v>
      </c>
      <c r="AR41" s="33">
        <v>618.15</v>
      </c>
      <c r="AS41" s="33">
        <v>325.83999999999997</v>
      </c>
      <c r="AT41" s="33">
        <v>1099.8900000000001</v>
      </c>
      <c r="AU41" s="33">
        <v>16363.81</v>
      </c>
      <c r="AV41" s="33">
        <v>31617.37</v>
      </c>
      <c r="AW41" s="33">
        <v>33320.19</v>
      </c>
      <c r="AX41" s="33">
        <v>19601.310000000001</v>
      </c>
      <c r="AY41" s="33">
        <v>26856.25</v>
      </c>
      <c r="AZ41" s="33">
        <v>9139.31</v>
      </c>
      <c r="BA41" s="31">
        <f t="shared" si="41"/>
        <v>-481.42</v>
      </c>
      <c r="BB41" s="31">
        <f t="shared" si="42"/>
        <v>-1149.19</v>
      </c>
      <c r="BC41" s="31">
        <f t="shared" si="43"/>
        <v>-357.98</v>
      </c>
      <c r="BD41" s="31">
        <f t="shared" si="44"/>
        <v>4481.6000000000004</v>
      </c>
      <c r="BE41" s="31">
        <f t="shared" si="45"/>
        <v>2362.36</v>
      </c>
      <c r="BF41" s="31">
        <f t="shared" si="46"/>
        <v>7974.23</v>
      </c>
      <c r="BG41" s="31">
        <f t="shared" si="47"/>
        <v>830.05</v>
      </c>
      <c r="BH41" s="31">
        <f t="shared" si="48"/>
        <v>1603.78</v>
      </c>
      <c r="BI41" s="31">
        <f t="shared" si="49"/>
        <v>1690.15</v>
      </c>
      <c r="BJ41" s="31">
        <f t="shared" si="50"/>
        <v>-4261.1499999999996</v>
      </c>
      <c r="BK41" s="31">
        <f t="shared" si="51"/>
        <v>-5838.31</v>
      </c>
      <c r="BL41" s="31">
        <f t="shared" si="52"/>
        <v>-1986.81</v>
      </c>
      <c r="BM41" s="6">
        <v>3.9399999999999998E-2</v>
      </c>
      <c r="BN41" s="6">
        <v>3.9399999999999998E-2</v>
      </c>
      <c r="BO41" s="6">
        <v>3.9399999999999998E-2</v>
      </c>
      <c r="BP41" s="6">
        <v>3.9399999999999998E-2</v>
      </c>
      <c r="BQ41" s="6">
        <v>3.9399999999999998E-2</v>
      </c>
      <c r="BR41" s="6">
        <v>3.9399999999999998E-2</v>
      </c>
      <c r="BS41" s="6">
        <v>3.9399999999999998E-2</v>
      </c>
      <c r="BT41" s="6">
        <v>3.9399999999999998E-2</v>
      </c>
      <c r="BU41" s="6">
        <v>3.9399999999999998E-2</v>
      </c>
      <c r="BV41" s="6">
        <v>3.9399999999999998E-2</v>
      </c>
      <c r="BW41" s="6">
        <v>3.9399999999999998E-2</v>
      </c>
      <c r="BX41" s="6">
        <v>3.9399999999999998E-2</v>
      </c>
      <c r="BY41" s="31">
        <v>47419.55</v>
      </c>
      <c r="BZ41" s="31">
        <v>113194.83</v>
      </c>
      <c r="CA41" s="31">
        <v>35261.199999999997</v>
      </c>
      <c r="CB41" s="31">
        <v>30443.94</v>
      </c>
      <c r="CC41" s="31">
        <v>16047.77</v>
      </c>
      <c r="CD41" s="31">
        <v>54169.75</v>
      </c>
      <c r="CE41" s="31">
        <v>46719.85</v>
      </c>
      <c r="CF41" s="31">
        <v>90269.87</v>
      </c>
      <c r="CG41" s="31">
        <v>95131.54</v>
      </c>
      <c r="CH41" s="31">
        <v>55963.17</v>
      </c>
      <c r="CI41" s="31">
        <v>76676.53</v>
      </c>
      <c r="CJ41" s="31">
        <v>26093.38</v>
      </c>
      <c r="CK41" s="32">
        <f t="shared" si="53"/>
        <v>1805.31</v>
      </c>
      <c r="CL41" s="32">
        <f t="shared" si="54"/>
        <v>4309.45</v>
      </c>
      <c r="CM41" s="32">
        <f t="shared" si="55"/>
        <v>1342.43</v>
      </c>
      <c r="CN41" s="32">
        <f t="shared" si="56"/>
        <v>1159.03</v>
      </c>
      <c r="CO41" s="32">
        <f t="shared" si="57"/>
        <v>610.96</v>
      </c>
      <c r="CP41" s="32">
        <f t="shared" si="58"/>
        <v>2062.3000000000002</v>
      </c>
      <c r="CQ41" s="32">
        <f t="shared" si="59"/>
        <v>1778.67</v>
      </c>
      <c r="CR41" s="32">
        <f t="shared" si="60"/>
        <v>3436.67</v>
      </c>
      <c r="CS41" s="32">
        <f t="shared" si="61"/>
        <v>3621.76</v>
      </c>
      <c r="CT41" s="32">
        <f t="shared" si="62"/>
        <v>2130.58</v>
      </c>
      <c r="CU41" s="32">
        <f t="shared" si="63"/>
        <v>2919.16</v>
      </c>
      <c r="CV41" s="32">
        <f t="shared" si="64"/>
        <v>993.4</v>
      </c>
      <c r="CW41" s="31">
        <f t="shared" si="186"/>
        <v>48743.45</v>
      </c>
      <c r="CX41" s="31">
        <f t="shared" si="187"/>
        <v>116355.1</v>
      </c>
      <c r="CY41" s="31">
        <f t="shared" si="188"/>
        <v>36245.65</v>
      </c>
      <c r="CZ41" s="31">
        <f t="shared" si="189"/>
        <v>26503.219999999994</v>
      </c>
      <c r="DA41" s="31">
        <f t="shared" si="190"/>
        <v>13970.529999999999</v>
      </c>
      <c r="DB41" s="31">
        <f t="shared" si="191"/>
        <v>47157.930000000008</v>
      </c>
      <c r="DC41" s="31">
        <f t="shared" si="192"/>
        <v>31304.66</v>
      </c>
      <c r="DD41" s="31">
        <f t="shared" si="193"/>
        <v>60485.39</v>
      </c>
      <c r="DE41" s="31">
        <f t="shared" si="194"/>
        <v>63742.959999999985</v>
      </c>
      <c r="DF41" s="31">
        <f t="shared" si="195"/>
        <v>42753.590000000004</v>
      </c>
      <c r="DG41" s="31">
        <f t="shared" si="196"/>
        <v>58577.75</v>
      </c>
      <c r="DH41" s="31">
        <f t="shared" si="197"/>
        <v>19934.280000000002</v>
      </c>
      <c r="DI41" s="32">
        <f t="shared" si="65"/>
        <v>2437.17</v>
      </c>
      <c r="DJ41" s="32">
        <f t="shared" si="66"/>
        <v>5817.76</v>
      </c>
      <c r="DK41" s="32">
        <f t="shared" si="67"/>
        <v>1812.28</v>
      </c>
      <c r="DL41" s="32">
        <f t="shared" si="68"/>
        <v>1325.16</v>
      </c>
      <c r="DM41" s="32">
        <f t="shared" si="69"/>
        <v>698.53</v>
      </c>
      <c r="DN41" s="32">
        <f t="shared" si="70"/>
        <v>2357.9</v>
      </c>
      <c r="DO41" s="32">
        <f t="shared" si="71"/>
        <v>1565.23</v>
      </c>
      <c r="DP41" s="32">
        <f t="shared" si="72"/>
        <v>3024.27</v>
      </c>
      <c r="DQ41" s="32">
        <f t="shared" si="73"/>
        <v>3187.15</v>
      </c>
      <c r="DR41" s="32">
        <f t="shared" si="74"/>
        <v>2137.6799999999998</v>
      </c>
      <c r="DS41" s="32">
        <f t="shared" si="75"/>
        <v>2928.89</v>
      </c>
      <c r="DT41" s="32">
        <f t="shared" si="76"/>
        <v>996.71</v>
      </c>
      <c r="DU41" s="31">
        <f t="shared" si="77"/>
        <v>13273.19</v>
      </c>
      <c r="DV41" s="31">
        <f t="shared" si="78"/>
        <v>31412.57</v>
      </c>
      <c r="DW41" s="31">
        <f t="shared" si="79"/>
        <v>9708.83</v>
      </c>
      <c r="DX41" s="31">
        <f t="shared" si="80"/>
        <v>7037.3</v>
      </c>
      <c r="DY41" s="31">
        <f t="shared" si="81"/>
        <v>3677.97</v>
      </c>
      <c r="DZ41" s="31">
        <f t="shared" si="82"/>
        <v>12304.94</v>
      </c>
      <c r="EA41" s="31">
        <f t="shared" si="83"/>
        <v>8097.58</v>
      </c>
      <c r="EB41" s="31">
        <f t="shared" si="84"/>
        <v>15504.5</v>
      </c>
      <c r="EC41" s="31">
        <f t="shared" si="85"/>
        <v>16190.65</v>
      </c>
      <c r="ED41" s="31">
        <f t="shared" si="86"/>
        <v>10762.73</v>
      </c>
      <c r="EE41" s="31">
        <f t="shared" si="87"/>
        <v>14609.47</v>
      </c>
      <c r="EF41" s="31">
        <f t="shared" si="88"/>
        <v>4926.6099999999997</v>
      </c>
      <c r="EG41" s="32">
        <f t="shared" si="89"/>
        <v>64453.81</v>
      </c>
      <c r="EH41" s="32">
        <f t="shared" si="90"/>
        <v>153585.43</v>
      </c>
      <c r="EI41" s="32">
        <f t="shared" si="91"/>
        <v>47766.76</v>
      </c>
      <c r="EJ41" s="32">
        <f t="shared" si="92"/>
        <v>34865.679999999993</v>
      </c>
      <c r="EK41" s="32">
        <f t="shared" si="93"/>
        <v>18347.03</v>
      </c>
      <c r="EL41" s="32">
        <f t="shared" si="94"/>
        <v>61820.770000000011</v>
      </c>
      <c r="EM41" s="32">
        <f t="shared" si="95"/>
        <v>40967.47</v>
      </c>
      <c r="EN41" s="32">
        <f t="shared" si="96"/>
        <v>79014.16</v>
      </c>
      <c r="EO41" s="32">
        <f t="shared" si="97"/>
        <v>83120.75999999998</v>
      </c>
      <c r="EP41" s="32">
        <f t="shared" si="98"/>
        <v>55654</v>
      </c>
      <c r="EQ41" s="32">
        <f t="shared" si="99"/>
        <v>76116.11</v>
      </c>
      <c r="ER41" s="32">
        <f t="shared" si="100"/>
        <v>25857.600000000002</v>
      </c>
    </row>
    <row r="42" spans="1:148" x14ac:dyDescent="0.25">
      <c r="A42" t="s">
        <v>450</v>
      </c>
      <c r="B42" s="1" t="s">
        <v>71</v>
      </c>
      <c r="C42" t="str">
        <f t="shared" ca="1" si="198"/>
        <v>CRS3</v>
      </c>
      <c r="D42" t="str">
        <f t="shared" ca="1" si="199"/>
        <v>Crossfield Energy Centre #3</v>
      </c>
      <c r="E42" s="51">
        <v>6043.4045179000004</v>
      </c>
      <c r="F42" s="51">
        <v>9211.6795832999996</v>
      </c>
      <c r="G42" s="51">
        <v>10969.9643677</v>
      </c>
      <c r="H42" s="51">
        <v>6316.5886639</v>
      </c>
      <c r="I42" s="51">
        <v>4408.8535179999999</v>
      </c>
      <c r="J42" s="51">
        <v>3188.356397</v>
      </c>
      <c r="K42" s="51">
        <v>4960.2592338000004</v>
      </c>
      <c r="L42" s="51">
        <v>6283.3573632999996</v>
      </c>
      <c r="M42" s="51">
        <v>13702.186890000001</v>
      </c>
      <c r="N42" s="51">
        <v>5870.6851028000001</v>
      </c>
      <c r="O42" s="51">
        <v>7041.1990738000004</v>
      </c>
      <c r="P42" s="51">
        <v>5872.8226592000001</v>
      </c>
      <c r="Q42" s="32">
        <v>1354961.96</v>
      </c>
      <c r="R42" s="32">
        <v>2734603</v>
      </c>
      <c r="S42" s="32">
        <v>882823.76</v>
      </c>
      <c r="T42" s="32">
        <v>837247.1</v>
      </c>
      <c r="U42" s="32">
        <v>344756.91</v>
      </c>
      <c r="V42" s="32">
        <v>1433036.24</v>
      </c>
      <c r="W42" s="32">
        <v>1200642.08</v>
      </c>
      <c r="X42" s="32">
        <v>2155012.11</v>
      </c>
      <c r="Y42" s="32">
        <v>2459465.7400000002</v>
      </c>
      <c r="Z42" s="32">
        <v>1383230.52</v>
      </c>
      <c r="AA42" s="32">
        <v>2185921.88</v>
      </c>
      <c r="AB42" s="32">
        <v>769690.78</v>
      </c>
      <c r="AC42" s="2">
        <v>0.08</v>
      </c>
      <c r="AD42" s="2">
        <v>0.08</v>
      </c>
      <c r="AE42" s="2">
        <v>0.08</v>
      </c>
      <c r="AF42" s="2">
        <v>0.08</v>
      </c>
      <c r="AG42" s="2">
        <v>0.08</v>
      </c>
      <c r="AH42" s="2">
        <v>0.08</v>
      </c>
      <c r="AI42" s="2">
        <v>1.38</v>
      </c>
      <c r="AJ42" s="2">
        <v>1.38</v>
      </c>
      <c r="AK42" s="2">
        <v>1.38</v>
      </c>
      <c r="AL42" s="2">
        <v>1.38</v>
      </c>
      <c r="AM42" s="2">
        <v>1.38</v>
      </c>
      <c r="AN42" s="2">
        <v>1.38</v>
      </c>
      <c r="AO42" s="33">
        <v>1083.97</v>
      </c>
      <c r="AP42" s="33">
        <v>2187.6799999999998</v>
      </c>
      <c r="AQ42" s="33">
        <v>706.26</v>
      </c>
      <c r="AR42" s="33">
        <v>669.8</v>
      </c>
      <c r="AS42" s="33">
        <v>275.81</v>
      </c>
      <c r="AT42" s="33">
        <v>1146.43</v>
      </c>
      <c r="AU42" s="33">
        <v>16568.86</v>
      </c>
      <c r="AV42" s="33">
        <v>29739.17</v>
      </c>
      <c r="AW42" s="33">
        <v>33940.629999999997</v>
      </c>
      <c r="AX42" s="33">
        <v>19088.580000000002</v>
      </c>
      <c r="AY42" s="33">
        <v>30165.72</v>
      </c>
      <c r="AZ42" s="33">
        <v>10621.73</v>
      </c>
      <c r="BA42" s="31">
        <f t="shared" si="41"/>
        <v>-541.98</v>
      </c>
      <c r="BB42" s="31">
        <f t="shared" si="42"/>
        <v>-1093.8399999999999</v>
      </c>
      <c r="BC42" s="31">
        <f t="shared" si="43"/>
        <v>-353.13</v>
      </c>
      <c r="BD42" s="31">
        <f t="shared" si="44"/>
        <v>4856.03</v>
      </c>
      <c r="BE42" s="31">
        <f t="shared" si="45"/>
        <v>1999.59</v>
      </c>
      <c r="BF42" s="31">
        <f t="shared" si="46"/>
        <v>8311.61</v>
      </c>
      <c r="BG42" s="31">
        <f t="shared" si="47"/>
        <v>840.45</v>
      </c>
      <c r="BH42" s="31">
        <f t="shared" si="48"/>
        <v>1508.51</v>
      </c>
      <c r="BI42" s="31">
        <f t="shared" si="49"/>
        <v>1721.63</v>
      </c>
      <c r="BJ42" s="31">
        <f t="shared" si="50"/>
        <v>-4149.6899999999996</v>
      </c>
      <c r="BK42" s="31">
        <f t="shared" si="51"/>
        <v>-6557.77</v>
      </c>
      <c r="BL42" s="31">
        <f t="shared" si="52"/>
        <v>-2309.0700000000002</v>
      </c>
      <c r="BM42" s="6">
        <v>3.95E-2</v>
      </c>
      <c r="BN42" s="6">
        <v>3.95E-2</v>
      </c>
      <c r="BO42" s="6">
        <v>3.95E-2</v>
      </c>
      <c r="BP42" s="6">
        <v>3.95E-2</v>
      </c>
      <c r="BQ42" s="6">
        <v>3.95E-2</v>
      </c>
      <c r="BR42" s="6">
        <v>3.95E-2</v>
      </c>
      <c r="BS42" s="6">
        <v>3.95E-2</v>
      </c>
      <c r="BT42" s="6">
        <v>3.95E-2</v>
      </c>
      <c r="BU42" s="6">
        <v>3.95E-2</v>
      </c>
      <c r="BV42" s="6">
        <v>3.95E-2</v>
      </c>
      <c r="BW42" s="6">
        <v>3.95E-2</v>
      </c>
      <c r="BX42" s="6">
        <v>3.95E-2</v>
      </c>
      <c r="BY42" s="31">
        <v>53521</v>
      </c>
      <c r="BZ42" s="31">
        <v>108016.82</v>
      </c>
      <c r="CA42" s="31">
        <v>34871.54</v>
      </c>
      <c r="CB42" s="31">
        <v>33071.26</v>
      </c>
      <c r="CC42" s="31">
        <v>13617.9</v>
      </c>
      <c r="CD42" s="31">
        <v>56604.93</v>
      </c>
      <c r="CE42" s="31">
        <v>47425.36</v>
      </c>
      <c r="CF42" s="31">
        <v>85122.98</v>
      </c>
      <c r="CG42" s="31">
        <v>97148.9</v>
      </c>
      <c r="CH42" s="31">
        <v>54637.61</v>
      </c>
      <c r="CI42" s="31">
        <v>86343.91</v>
      </c>
      <c r="CJ42" s="31">
        <v>30402.79</v>
      </c>
      <c r="CK42" s="32">
        <f t="shared" si="53"/>
        <v>2032.44</v>
      </c>
      <c r="CL42" s="32">
        <f t="shared" si="54"/>
        <v>4101.8999999999996</v>
      </c>
      <c r="CM42" s="32">
        <f t="shared" si="55"/>
        <v>1324.24</v>
      </c>
      <c r="CN42" s="32">
        <f t="shared" si="56"/>
        <v>1255.8699999999999</v>
      </c>
      <c r="CO42" s="32">
        <f t="shared" si="57"/>
        <v>517.14</v>
      </c>
      <c r="CP42" s="32">
        <f t="shared" si="58"/>
        <v>2149.5500000000002</v>
      </c>
      <c r="CQ42" s="32">
        <f t="shared" si="59"/>
        <v>1800.96</v>
      </c>
      <c r="CR42" s="32">
        <f t="shared" si="60"/>
        <v>3232.52</v>
      </c>
      <c r="CS42" s="32">
        <f t="shared" si="61"/>
        <v>3689.2</v>
      </c>
      <c r="CT42" s="32">
        <f t="shared" si="62"/>
        <v>2074.85</v>
      </c>
      <c r="CU42" s="32">
        <f t="shared" si="63"/>
        <v>3278.88</v>
      </c>
      <c r="CV42" s="32">
        <f t="shared" si="64"/>
        <v>1154.54</v>
      </c>
      <c r="CW42" s="31">
        <f t="shared" si="186"/>
        <v>55011.450000000004</v>
      </c>
      <c r="CX42" s="31">
        <f t="shared" si="187"/>
        <v>111024.88</v>
      </c>
      <c r="CY42" s="31">
        <f t="shared" si="188"/>
        <v>35842.649999999994</v>
      </c>
      <c r="CZ42" s="31">
        <f t="shared" si="189"/>
        <v>28801.300000000003</v>
      </c>
      <c r="DA42" s="31">
        <f t="shared" si="190"/>
        <v>11859.64</v>
      </c>
      <c r="DB42" s="31">
        <f t="shared" si="191"/>
        <v>49296.44</v>
      </c>
      <c r="DC42" s="31">
        <f t="shared" si="192"/>
        <v>31817.01</v>
      </c>
      <c r="DD42" s="31">
        <f t="shared" si="193"/>
        <v>57107.82</v>
      </c>
      <c r="DE42" s="31">
        <f t="shared" si="194"/>
        <v>65175.840000000004</v>
      </c>
      <c r="DF42" s="31">
        <f t="shared" si="195"/>
        <v>41773.57</v>
      </c>
      <c r="DG42" s="31">
        <f t="shared" si="196"/>
        <v>66014.840000000011</v>
      </c>
      <c r="DH42" s="31">
        <f t="shared" si="197"/>
        <v>23244.670000000002</v>
      </c>
      <c r="DI42" s="32">
        <f t="shared" si="65"/>
        <v>2750.57</v>
      </c>
      <c r="DJ42" s="32">
        <f t="shared" si="66"/>
        <v>5551.24</v>
      </c>
      <c r="DK42" s="32">
        <f t="shared" si="67"/>
        <v>1792.13</v>
      </c>
      <c r="DL42" s="32">
        <f t="shared" si="68"/>
        <v>1440.07</v>
      </c>
      <c r="DM42" s="32">
        <f t="shared" si="69"/>
        <v>592.98</v>
      </c>
      <c r="DN42" s="32">
        <f t="shared" si="70"/>
        <v>2464.8200000000002</v>
      </c>
      <c r="DO42" s="32">
        <f t="shared" si="71"/>
        <v>1590.85</v>
      </c>
      <c r="DP42" s="32">
        <f t="shared" si="72"/>
        <v>2855.39</v>
      </c>
      <c r="DQ42" s="32">
        <f t="shared" si="73"/>
        <v>3258.79</v>
      </c>
      <c r="DR42" s="32">
        <f t="shared" si="74"/>
        <v>2088.6799999999998</v>
      </c>
      <c r="DS42" s="32">
        <f t="shared" si="75"/>
        <v>3300.74</v>
      </c>
      <c r="DT42" s="32">
        <f t="shared" si="76"/>
        <v>1162.23</v>
      </c>
      <c r="DU42" s="31">
        <f t="shared" si="77"/>
        <v>14980.01</v>
      </c>
      <c r="DV42" s="31">
        <f t="shared" si="78"/>
        <v>29973.56</v>
      </c>
      <c r="DW42" s="31">
        <f t="shared" si="79"/>
        <v>9600.8799999999992</v>
      </c>
      <c r="DX42" s="31">
        <f t="shared" si="80"/>
        <v>7647.5</v>
      </c>
      <c r="DY42" s="31">
        <f t="shared" si="81"/>
        <v>3122.24</v>
      </c>
      <c r="DZ42" s="31">
        <f t="shared" si="82"/>
        <v>12862.94</v>
      </c>
      <c r="EA42" s="31">
        <f t="shared" si="83"/>
        <v>8230.11</v>
      </c>
      <c r="EB42" s="31">
        <f t="shared" si="84"/>
        <v>14638.71</v>
      </c>
      <c r="EC42" s="31">
        <f t="shared" si="85"/>
        <v>16554.599999999999</v>
      </c>
      <c r="ED42" s="31">
        <f t="shared" si="86"/>
        <v>10516.02</v>
      </c>
      <c r="EE42" s="31">
        <f t="shared" si="87"/>
        <v>16464.3</v>
      </c>
      <c r="EF42" s="31">
        <f t="shared" si="88"/>
        <v>5744.75</v>
      </c>
      <c r="EG42" s="32">
        <f t="shared" si="89"/>
        <v>72742.03</v>
      </c>
      <c r="EH42" s="32">
        <f t="shared" si="90"/>
        <v>146549.68000000002</v>
      </c>
      <c r="EI42" s="32">
        <f t="shared" si="91"/>
        <v>47235.659999999989</v>
      </c>
      <c r="EJ42" s="32">
        <f t="shared" si="92"/>
        <v>37888.870000000003</v>
      </c>
      <c r="EK42" s="32">
        <f t="shared" si="93"/>
        <v>15574.859999999999</v>
      </c>
      <c r="EL42" s="32">
        <f t="shared" si="94"/>
        <v>64624.200000000004</v>
      </c>
      <c r="EM42" s="32">
        <f t="shared" si="95"/>
        <v>41637.97</v>
      </c>
      <c r="EN42" s="32">
        <f t="shared" si="96"/>
        <v>74601.919999999998</v>
      </c>
      <c r="EO42" s="32">
        <f t="shared" si="97"/>
        <v>84989.23000000001</v>
      </c>
      <c r="EP42" s="32">
        <f t="shared" si="98"/>
        <v>54378.270000000004</v>
      </c>
      <c r="EQ42" s="32">
        <f t="shared" si="99"/>
        <v>85779.880000000019</v>
      </c>
      <c r="ER42" s="32">
        <f t="shared" si="100"/>
        <v>30151.65</v>
      </c>
    </row>
    <row r="43" spans="1:148" x14ac:dyDescent="0.25">
      <c r="A43" t="s">
        <v>517</v>
      </c>
      <c r="B43" s="1" t="s">
        <v>55</v>
      </c>
      <c r="C43" t="str">
        <f t="shared" ca="1" si="198"/>
        <v>CRWD</v>
      </c>
      <c r="D43" t="str">
        <f t="shared" ca="1" si="199"/>
        <v>Cowley Ridge Phase 2 Wind Facility</v>
      </c>
      <c r="E43" s="51">
        <v>2347.878858</v>
      </c>
      <c r="F43" s="51">
        <v>1950.3999630000001</v>
      </c>
      <c r="G43" s="51">
        <v>1969.2402480000001</v>
      </c>
      <c r="H43" s="51">
        <v>2314.5729459999998</v>
      </c>
      <c r="I43" s="51">
        <v>1605.882437</v>
      </c>
      <c r="J43" s="51">
        <v>1472.5936770000001</v>
      </c>
      <c r="K43" s="51">
        <v>0</v>
      </c>
      <c r="L43" s="51">
        <v>0</v>
      </c>
      <c r="M43" s="51">
        <v>13.960929</v>
      </c>
      <c r="N43" s="51">
        <v>223.690653</v>
      </c>
      <c r="O43" s="51">
        <v>425.42111899999998</v>
      </c>
      <c r="P43" s="51">
        <v>536.15833999999995</v>
      </c>
      <c r="Q43" s="32">
        <v>102574.87</v>
      </c>
      <c r="R43" s="32">
        <v>86799.03</v>
      </c>
      <c r="S43" s="32">
        <v>62556.84</v>
      </c>
      <c r="T43" s="32">
        <v>106426.74</v>
      </c>
      <c r="U43" s="32">
        <v>37035.99</v>
      </c>
      <c r="V43" s="32">
        <v>90535.94</v>
      </c>
      <c r="W43" s="32">
        <v>0</v>
      </c>
      <c r="X43" s="32">
        <v>0</v>
      </c>
      <c r="Y43" s="32">
        <v>387.13</v>
      </c>
      <c r="Z43" s="32">
        <v>7001.91</v>
      </c>
      <c r="AA43" s="32">
        <v>36418.959999999999</v>
      </c>
      <c r="AB43" s="32">
        <v>20123.12</v>
      </c>
      <c r="AC43" s="2">
        <v>2.42</v>
      </c>
      <c r="AD43" s="2">
        <v>2.42</v>
      </c>
      <c r="AE43" s="2">
        <v>2.42</v>
      </c>
      <c r="AF43" s="2">
        <v>2.42</v>
      </c>
      <c r="AG43" s="2">
        <v>2.42</v>
      </c>
      <c r="AH43" s="2">
        <v>2.42</v>
      </c>
      <c r="AI43" s="2">
        <v>3.85</v>
      </c>
      <c r="AJ43" s="2">
        <v>3.85</v>
      </c>
      <c r="AK43" s="2">
        <v>3.85</v>
      </c>
      <c r="AL43" s="2">
        <v>3.85</v>
      </c>
      <c r="AM43" s="2">
        <v>3.85</v>
      </c>
      <c r="AN43" s="2">
        <v>3.85</v>
      </c>
      <c r="AO43" s="33">
        <v>2482.31</v>
      </c>
      <c r="AP43" s="33">
        <v>2100.54</v>
      </c>
      <c r="AQ43" s="33">
        <v>1513.88</v>
      </c>
      <c r="AR43" s="33">
        <v>2575.5300000000002</v>
      </c>
      <c r="AS43" s="33">
        <v>896.27</v>
      </c>
      <c r="AT43" s="33">
        <v>2190.9699999999998</v>
      </c>
      <c r="AU43" s="33">
        <v>0</v>
      </c>
      <c r="AV43" s="33">
        <v>0</v>
      </c>
      <c r="AW43" s="33">
        <v>14.9</v>
      </c>
      <c r="AX43" s="33">
        <v>269.57</v>
      </c>
      <c r="AY43" s="33">
        <v>1402.13</v>
      </c>
      <c r="AZ43" s="33">
        <v>774.74</v>
      </c>
      <c r="BA43" s="31">
        <f t="shared" si="41"/>
        <v>-41.03</v>
      </c>
      <c r="BB43" s="31">
        <f t="shared" si="42"/>
        <v>-34.72</v>
      </c>
      <c r="BC43" s="31">
        <f t="shared" si="43"/>
        <v>-25.02</v>
      </c>
      <c r="BD43" s="31">
        <f t="shared" si="44"/>
        <v>617.28</v>
      </c>
      <c r="BE43" s="31">
        <f t="shared" si="45"/>
        <v>214.81</v>
      </c>
      <c r="BF43" s="31">
        <f t="shared" si="46"/>
        <v>525.11</v>
      </c>
      <c r="BG43" s="31">
        <f t="shared" si="47"/>
        <v>0</v>
      </c>
      <c r="BH43" s="31">
        <f t="shared" si="48"/>
        <v>0</v>
      </c>
      <c r="BI43" s="31">
        <f t="shared" si="49"/>
        <v>0.27</v>
      </c>
      <c r="BJ43" s="31">
        <f t="shared" si="50"/>
        <v>-21.01</v>
      </c>
      <c r="BK43" s="31">
        <f t="shared" si="51"/>
        <v>-109.26</v>
      </c>
      <c r="BL43" s="31">
        <f t="shared" si="52"/>
        <v>-60.37</v>
      </c>
      <c r="BM43" s="6">
        <v>0.12</v>
      </c>
      <c r="BN43" s="6">
        <v>0.12</v>
      </c>
      <c r="BO43" s="6">
        <v>0.12</v>
      </c>
      <c r="BP43" s="6">
        <v>0.12</v>
      </c>
      <c r="BQ43" s="6">
        <v>0.12</v>
      </c>
      <c r="BR43" s="6">
        <v>0.12</v>
      </c>
      <c r="BS43" s="6">
        <v>0.12</v>
      </c>
      <c r="BT43" s="6">
        <v>0.12</v>
      </c>
      <c r="BU43" s="6">
        <v>0.12</v>
      </c>
      <c r="BV43" s="6">
        <v>0.12</v>
      </c>
      <c r="BW43" s="6">
        <v>0.12</v>
      </c>
      <c r="BX43" s="6">
        <v>0.12</v>
      </c>
      <c r="BY43" s="31">
        <v>12308.98</v>
      </c>
      <c r="BZ43" s="31">
        <v>10415.879999999999</v>
      </c>
      <c r="CA43" s="31">
        <v>7506.82</v>
      </c>
      <c r="CB43" s="31">
        <v>12771.21</v>
      </c>
      <c r="CC43" s="31">
        <v>4444.32</v>
      </c>
      <c r="CD43" s="31">
        <v>10864.31</v>
      </c>
      <c r="CE43" s="31">
        <v>0</v>
      </c>
      <c r="CF43" s="31">
        <v>0</v>
      </c>
      <c r="CG43" s="31">
        <v>46.46</v>
      </c>
      <c r="CH43" s="31">
        <v>840.23</v>
      </c>
      <c r="CI43" s="31">
        <v>4370.28</v>
      </c>
      <c r="CJ43" s="31">
        <v>2414.77</v>
      </c>
      <c r="CK43" s="32">
        <f t="shared" si="53"/>
        <v>153.86000000000001</v>
      </c>
      <c r="CL43" s="32">
        <f t="shared" si="54"/>
        <v>130.19999999999999</v>
      </c>
      <c r="CM43" s="32">
        <f t="shared" si="55"/>
        <v>93.84</v>
      </c>
      <c r="CN43" s="32">
        <f t="shared" si="56"/>
        <v>159.63999999999999</v>
      </c>
      <c r="CO43" s="32">
        <f t="shared" si="57"/>
        <v>55.55</v>
      </c>
      <c r="CP43" s="32">
        <f t="shared" si="58"/>
        <v>135.80000000000001</v>
      </c>
      <c r="CQ43" s="32">
        <f t="shared" si="59"/>
        <v>0</v>
      </c>
      <c r="CR43" s="32">
        <f t="shared" si="60"/>
        <v>0</v>
      </c>
      <c r="CS43" s="32">
        <f t="shared" si="61"/>
        <v>0.57999999999999996</v>
      </c>
      <c r="CT43" s="32">
        <f t="shared" si="62"/>
        <v>10.5</v>
      </c>
      <c r="CU43" s="32">
        <f t="shared" si="63"/>
        <v>54.63</v>
      </c>
      <c r="CV43" s="32">
        <f t="shared" si="64"/>
        <v>30.18</v>
      </c>
      <c r="CW43" s="31">
        <f t="shared" si="186"/>
        <v>10021.560000000001</v>
      </c>
      <c r="CX43" s="31">
        <f t="shared" si="187"/>
        <v>8480.26</v>
      </c>
      <c r="CY43" s="31">
        <f t="shared" si="188"/>
        <v>6111.8</v>
      </c>
      <c r="CZ43" s="31">
        <f t="shared" si="189"/>
        <v>9738.0399999999972</v>
      </c>
      <c r="DA43" s="31">
        <f t="shared" si="190"/>
        <v>3388.79</v>
      </c>
      <c r="DB43" s="31">
        <f t="shared" si="191"/>
        <v>8284.0299999999988</v>
      </c>
      <c r="DC43" s="31">
        <f t="shared" si="192"/>
        <v>0</v>
      </c>
      <c r="DD43" s="31">
        <f t="shared" si="193"/>
        <v>0</v>
      </c>
      <c r="DE43" s="31">
        <f t="shared" si="194"/>
        <v>31.87</v>
      </c>
      <c r="DF43" s="31">
        <f t="shared" si="195"/>
        <v>602.17000000000007</v>
      </c>
      <c r="DG43" s="31">
        <f t="shared" si="196"/>
        <v>3132.04</v>
      </c>
      <c r="DH43" s="31">
        <f t="shared" si="197"/>
        <v>1730.5799999999997</v>
      </c>
      <c r="DI43" s="32">
        <f t="shared" si="65"/>
        <v>501.08</v>
      </c>
      <c r="DJ43" s="32">
        <f t="shared" si="66"/>
        <v>424.01</v>
      </c>
      <c r="DK43" s="32">
        <f t="shared" si="67"/>
        <v>305.58999999999997</v>
      </c>
      <c r="DL43" s="32">
        <f t="shared" si="68"/>
        <v>486.9</v>
      </c>
      <c r="DM43" s="32">
        <f t="shared" si="69"/>
        <v>169.44</v>
      </c>
      <c r="DN43" s="32">
        <f t="shared" si="70"/>
        <v>414.2</v>
      </c>
      <c r="DO43" s="32">
        <f t="shared" si="71"/>
        <v>0</v>
      </c>
      <c r="DP43" s="32">
        <f t="shared" si="72"/>
        <v>0</v>
      </c>
      <c r="DQ43" s="32">
        <f t="shared" si="73"/>
        <v>1.59</v>
      </c>
      <c r="DR43" s="32">
        <f t="shared" si="74"/>
        <v>30.11</v>
      </c>
      <c r="DS43" s="32">
        <f t="shared" si="75"/>
        <v>156.6</v>
      </c>
      <c r="DT43" s="32">
        <f t="shared" si="76"/>
        <v>86.53</v>
      </c>
      <c r="DU43" s="31">
        <f t="shared" si="77"/>
        <v>2728.94</v>
      </c>
      <c r="DV43" s="31">
        <f t="shared" si="78"/>
        <v>2289.4299999999998</v>
      </c>
      <c r="DW43" s="31">
        <f t="shared" si="79"/>
        <v>1637.12</v>
      </c>
      <c r="DX43" s="31">
        <f t="shared" si="80"/>
        <v>2585.71</v>
      </c>
      <c r="DY43" s="31">
        <f t="shared" si="81"/>
        <v>892.15</v>
      </c>
      <c r="DZ43" s="31">
        <f t="shared" si="82"/>
        <v>2161.56</v>
      </c>
      <c r="EA43" s="31">
        <f t="shared" si="83"/>
        <v>0</v>
      </c>
      <c r="EB43" s="31">
        <f t="shared" si="84"/>
        <v>0</v>
      </c>
      <c r="EC43" s="31">
        <f t="shared" si="85"/>
        <v>8.09</v>
      </c>
      <c r="ED43" s="31">
        <f t="shared" si="86"/>
        <v>151.59</v>
      </c>
      <c r="EE43" s="31">
        <f t="shared" si="87"/>
        <v>781.14</v>
      </c>
      <c r="EF43" s="31">
        <f t="shared" si="88"/>
        <v>427.7</v>
      </c>
      <c r="EG43" s="32">
        <f t="shared" si="89"/>
        <v>13251.580000000002</v>
      </c>
      <c r="EH43" s="32">
        <f t="shared" si="90"/>
        <v>11193.7</v>
      </c>
      <c r="EI43" s="32">
        <f t="shared" si="91"/>
        <v>8054.51</v>
      </c>
      <c r="EJ43" s="32">
        <f t="shared" si="92"/>
        <v>12810.649999999998</v>
      </c>
      <c r="EK43" s="32">
        <f t="shared" si="93"/>
        <v>4450.38</v>
      </c>
      <c r="EL43" s="32">
        <f t="shared" si="94"/>
        <v>10859.789999999999</v>
      </c>
      <c r="EM43" s="32">
        <f t="shared" si="95"/>
        <v>0</v>
      </c>
      <c r="EN43" s="32">
        <f t="shared" si="96"/>
        <v>0</v>
      </c>
      <c r="EO43" s="32">
        <f t="shared" si="97"/>
        <v>41.55</v>
      </c>
      <c r="EP43" s="32">
        <f t="shared" si="98"/>
        <v>783.87000000000012</v>
      </c>
      <c r="EQ43" s="32">
        <f t="shared" si="99"/>
        <v>4069.7799999999997</v>
      </c>
      <c r="ER43" s="32">
        <f t="shared" si="100"/>
        <v>2244.8099999999995</v>
      </c>
    </row>
    <row r="44" spans="1:148" x14ac:dyDescent="0.25">
      <c r="A44" t="s">
        <v>547</v>
      </c>
      <c r="B44" s="1" t="s">
        <v>372</v>
      </c>
      <c r="C44" t="str">
        <f t="shared" ca="1" si="198"/>
        <v>BCHIMP</v>
      </c>
      <c r="D44" t="str">
        <f t="shared" ca="1" si="199"/>
        <v>Alberta-BC Intertie - Import</v>
      </c>
      <c r="E44" s="51">
        <v>250</v>
      </c>
      <c r="I44" s="51">
        <v>10</v>
      </c>
      <c r="K44" s="51">
        <v>50</v>
      </c>
      <c r="M44" s="51">
        <v>160</v>
      </c>
      <c r="N44" s="51">
        <v>2218</v>
      </c>
      <c r="O44" s="51">
        <v>75</v>
      </c>
      <c r="P44" s="51">
        <v>60</v>
      </c>
      <c r="Q44" s="32">
        <v>12950.75</v>
      </c>
      <c r="R44" s="32"/>
      <c r="S44" s="32"/>
      <c r="T44" s="32"/>
      <c r="U44" s="32">
        <v>235.8</v>
      </c>
      <c r="V44" s="32"/>
      <c r="W44" s="32">
        <v>2713</v>
      </c>
      <c r="X44" s="32"/>
      <c r="Y44" s="32">
        <v>6213.2</v>
      </c>
      <c r="Z44" s="32">
        <v>65365.21</v>
      </c>
      <c r="AA44" s="32">
        <v>3065</v>
      </c>
      <c r="AB44" s="32">
        <v>1929.4</v>
      </c>
      <c r="AC44" s="2">
        <v>0.53</v>
      </c>
      <c r="AG44" s="2">
        <v>0.53</v>
      </c>
      <c r="AI44" s="2">
        <v>1.92</v>
      </c>
      <c r="AK44" s="2">
        <v>1.92</v>
      </c>
      <c r="AL44" s="2">
        <v>1.92</v>
      </c>
      <c r="AM44" s="2">
        <v>1.92</v>
      </c>
      <c r="AN44" s="2">
        <v>1.92</v>
      </c>
      <c r="AO44" s="33">
        <v>68.64</v>
      </c>
      <c r="AP44" s="33"/>
      <c r="AQ44" s="33"/>
      <c r="AR44" s="33"/>
      <c r="AS44" s="33">
        <v>1.25</v>
      </c>
      <c r="AT44" s="33"/>
      <c r="AU44" s="33">
        <v>52.09</v>
      </c>
      <c r="AV44" s="33"/>
      <c r="AW44" s="33">
        <v>119.29</v>
      </c>
      <c r="AX44" s="33">
        <v>1255.01</v>
      </c>
      <c r="AY44" s="33">
        <v>58.85</v>
      </c>
      <c r="AZ44" s="33">
        <v>37.04</v>
      </c>
      <c r="BA44" s="31">
        <f t="shared" si="41"/>
        <v>-5.18</v>
      </c>
      <c r="BB44" s="31">
        <f t="shared" si="42"/>
        <v>0</v>
      </c>
      <c r="BC44" s="31">
        <f t="shared" si="43"/>
        <v>0</v>
      </c>
      <c r="BD44" s="31">
        <f t="shared" si="44"/>
        <v>0</v>
      </c>
      <c r="BE44" s="31">
        <f t="shared" si="45"/>
        <v>1.37</v>
      </c>
      <c r="BF44" s="31">
        <f t="shared" si="46"/>
        <v>0</v>
      </c>
      <c r="BG44" s="31">
        <f t="shared" si="47"/>
        <v>1.9</v>
      </c>
      <c r="BH44" s="31">
        <f t="shared" si="48"/>
        <v>0</v>
      </c>
      <c r="BI44" s="31">
        <f t="shared" si="49"/>
        <v>4.3499999999999996</v>
      </c>
      <c r="BJ44" s="31">
        <f t="shared" si="50"/>
        <v>-196.1</v>
      </c>
      <c r="BK44" s="31">
        <f t="shared" si="51"/>
        <v>-9.1999999999999993</v>
      </c>
      <c r="BL44" s="31">
        <f t="shared" si="52"/>
        <v>-5.79</v>
      </c>
      <c r="BM44" s="6">
        <v>1.09E-2</v>
      </c>
      <c r="BN44" s="6">
        <v>1.09E-2</v>
      </c>
      <c r="BO44" s="6">
        <v>1.09E-2</v>
      </c>
      <c r="BP44" s="6">
        <v>1.09E-2</v>
      </c>
      <c r="BQ44" s="6">
        <v>1.09E-2</v>
      </c>
      <c r="BR44" s="6">
        <v>1.09E-2</v>
      </c>
      <c r="BS44" s="6">
        <v>1.09E-2</v>
      </c>
      <c r="BT44" s="6">
        <v>1.09E-2</v>
      </c>
      <c r="BU44" s="6">
        <v>1.09E-2</v>
      </c>
      <c r="BV44" s="6">
        <v>1.09E-2</v>
      </c>
      <c r="BW44" s="6">
        <v>1.09E-2</v>
      </c>
      <c r="BX44" s="6">
        <v>1.09E-2</v>
      </c>
      <c r="BY44" s="31">
        <v>141.16</v>
      </c>
      <c r="BZ44" s="31">
        <v>0</v>
      </c>
      <c r="CA44" s="31">
        <v>0</v>
      </c>
      <c r="CB44" s="31">
        <v>0</v>
      </c>
      <c r="CC44" s="31">
        <v>2.57</v>
      </c>
      <c r="CD44" s="31">
        <v>0</v>
      </c>
      <c r="CE44" s="31">
        <v>29.57</v>
      </c>
      <c r="CF44" s="31">
        <v>0</v>
      </c>
      <c r="CG44" s="31">
        <v>67.72</v>
      </c>
      <c r="CH44" s="31">
        <v>712.48</v>
      </c>
      <c r="CI44" s="31">
        <v>33.409999999999997</v>
      </c>
      <c r="CJ44" s="31">
        <v>21.03</v>
      </c>
      <c r="CK44" s="32">
        <f t="shared" si="53"/>
        <v>19.43</v>
      </c>
      <c r="CL44" s="32">
        <f t="shared" si="54"/>
        <v>0</v>
      </c>
      <c r="CM44" s="32">
        <f t="shared" si="55"/>
        <v>0</v>
      </c>
      <c r="CN44" s="32">
        <f t="shared" si="56"/>
        <v>0</v>
      </c>
      <c r="CO44" s="32">
        <f t="shared" si="57"/>
        <v>0.35</v>
      </c>
      <c r="CP44" s="32">
        <f t="shared" si="58"/>
        <v>0</v>
      </c>
      <c r="CQ44" s="32">
        <f t="shared" si="59"/>
        <v>4.07</v>
      </c>
      <c r="CR44" s="32">
        <f t="shared" si="60"/>
        <v>0</v>
      </c>
      <c r="CS44" s="32">
        <f t="shared" si="61"/>
        <v>9.32</v>
      </c>
      <c r="CT44" s="32">
        <f t="shared" si="62"/>
        <v>98.05</v>
      </c>
      <c r="CU44" s="32">
        <f t="shared" si="63"/>
        <v>4.5999999999999996</v>
      </c>
      <c r="CV44" s="32">
        <f t="shared" si="64"/>
        <v>2.89</v>
      </c>
      <c r="CW44" s="31">
        <f t="shared" si="186"/>
        <v>97.13</v>
      </c>
      <c r="CX44" s="31">
        <f t="shared" si="187"/>
        <v>0</v>
      </c>
      <c r="CY44" s="31">
        <f t="shared" si="188"/>
        <v>0</v>
      </c>
      <c r="CZ44" s="31">
        <f t="shared" si="189"/>
        <v>0</v>
      </c>
      <c r="DA44" s="31">
        <f t="shared" si="190"/>
        <v>0.29999999999999982</v>
      </c>
      <c r="DB44" s="31">
        <f t="shared" si="191"/>
        <v>0</v>
      </c>
      <c r="DC44" s="31">
        <f t="shared" si="192"/>
        <v>-20.350000000000001</v>
      </c>
      <c r="DD44" s="31">
        <f t="shared" si="193"/>
        <v>0</v>
      </c>
      <c r="DE44" s="31">
        <f t="shared" si="194"/>
        <v>-46.600000000000016</v>
      </c>
      <c r="DF44" s="31">
        <f t="shared" si="195"/>
        <v>-248.38000000000002</v>
      </c>
      <c r="DG44" s="31">
        <f t="shared" si="196"/>
        <v>-11.640000000000004</v>
      </c>
      <c r="DH44" s="31">
        <f t="shared" si="197"/>
        <v>-7.3299999999999974</v>
      </c>
      <c r="DI44" s="32">
        <f t="shared" si="65"/>
        <v>4.8600000000000003</v>
      </c>
      <c r="DJ44" s="32">
        <f t="shared" si="66"/>
        <v>0</v>
      </c>
      <c r="DK44" s="32">
        <f t="shared" si="67"/>
        <v>0</v>
      </c>
      <c r="DL44" s="32">
        <f t="shared" si="68"/>
        <v>0</v>
      </c>
      <c r="DM44" s="32">
        <f t="shared" si="69"/>
        <v>0.02</v>
      </c>
      <c r="DN44" s="32">
        <f t="shared" si="70"/>
        <v>0</v>
      </c>
      <c r="DO44" s="32">
        <f t="shared" si="71"/>
        <v>-1.02</v>
      </c>
      <c r="DP44" s="32">
        <f t="shared" si="72"/>
        <v>0</v>
      </c>
      <c r="DQ44" s="32">
        <f t="shared" si="73"/>
        <v>-2.33</v>
      </c>
      <c r="DR44" s="32">
        <f t="shared" si="74"/>
        <v>-12.42</v>
      </c>
      <c r="DS44" s="32">
        <f t="shared" si="75"/>
        <v>-0.57999999999999996</v>
      </c>
      <c r="DT44" s="32">
        <f t="shared" si="76"/>
        <v>-0.37</v>
      </c>
      <c r="DU44" s="31">
        <f t="shared" si="77"/>
        <v>26.45</v>
      </c>
      <c r="DV44" s="31">
        <f t="shared" si="78"/>
        <v>0</v>
      </c>
      <c r="DW44" s="31">
        <f t="shared" si="79"/>
        <v>0</v>
      </c>
      <c r="DX44" s="31">
        <f t="shared" si="80"/>
        <v>0</v>
      </c>
      <c r="DY44" s="31">
        <f t="shared" si="81"/>
        <v>0.08</v>
      </c>
      <c r="DZ44" s="31">
        <f t="shared" si="82"/>
        <v>0</v>
      </c>
      <c r="EA44" s="31">
        <f t="shared" si="83"/>
        <v>-5.26</v>
      </c>
      <c r="EB44" s="31">
        <f t="shared" si="84"/>
        <v>0</v>
      </c>
      <c r="EC44" s="31">
        <f t="shared" si="85"/>
        <v>-11.84</v>
      </c>
      <c r="ED44" s="31">
        <f t="shared" si="86"/>
        <v>-62.53</v>
      </c>
      <c r="EE44" s="31">
        <f t="shared" si="87"/>
        <v>-2.9</v>
      </c>
      <c r="EF44" s="31">
        <f t="shared" si="88"/>
        <v>-1.81</v>
      </c>
      <c r="EG44" s="32">
        <f t="shared" si="89"/>
        <v>128.44</v>
      </c>
      <c r="EH44" s="32">
        <f t="shared" si="90"/>
        <v>0</v>
      </c>
      <c r="EI44" s="32">
        <f t="shared" si="91"/>
        <v>0</v>
      </c>
      <c r="EJ44" s="32">
        <f t="shared" si="92"/>
        <v>0</v>
      </c>
      <c r="EK44" s="32">
        <f t="shared" si="93"/>
        <v>0.39999999999999986</v>
      </c>
      <c r="EL44" s="32">
        <f t="shared" si="94"/>
        <v>0</v>
      </c>
      <c r="EM44" s="32">
        <f t="shared" si="95"/>
        <v>-26.630000000000003</v>
      </c>
      <c r="EN44" s="32">
        <f t="shared" si="96"/>
        <v>0</v>
      </c>
      <c r="EO44" s="32">
        <f t="shared" si="97"/>
        <v>-60.77000000000001</v>
      </c>
      <c r="EP44" s="32">
        <f t="shared" si="98"/>
        <v>-323.33000000000004</v>
      </c>
      <c r="EQ44" s="32">
        <f t="shared" si="99"/>
        <v>-15.120000000000005</v>
      </c>
      <c r="ER44" s="32">
        <f t="shared" si="100"/>
        <v>-9.509999999999998</v>
      </c>
    </row>
    <row r="45" spans="1:148" x14ac:dyDescent="0.25">
      <c r="A45" t="s">
        <v>451</v>
      </c>
      <c r="B45" s="1" t="s">
        <v>57</v>
      </c>
      <c r="C45" t="str">
        <f t="shared" ca="1" si="198"/>
        <v>DAI1</v>
      </c>
      <c r="D45" t="str">
        <f t="shared" ca="1" si="199"/>
        <v>Daishowa-Marubeni</v>
      </c>
      <c r="E45" s="51">
        <v>1967.4760000000001</v>
      </c>
      <c r="F45" s="51">
        <v>2268.0279999999998</v>
      </c>
      <c r="G45" s="51">
        <v>1627.43</v>
      </c>
      <c r="H45" s="51">
        <v>1407.462</v>
      </c>
      <c r="I45" s="51">
        <v>1505.7280000000001</v>
      </c>
      <c r="J45" s="51">
        <v>1444.0440000000001</v>
      </c>
      <c r="K45" s="51">
        <v>1135.3019999999999</v>
      </c>
      <c r="L45" s="51">
        <v>1348.326</v>
      </c>
      <c r="M45" s="51">
        <v>307.81799999999998</v>
      </c>
      <c r="N45" s="51">
        <v>1867.4880000000001</v>
      </c>
      <c r="O45" s="51">
        <v>2478.2379999999998</v>
      </c>
      <c r="P45" s="51">
        <v>2563.7220000000002</v>
      </c>
      <c r="Q45" s="32">
        <v>165861.82</v>
      </c>
      <c r="R45" s="32">
        <v>331336.96000000002</v>
      </c>
      <c r="S45" s="32">
        <v>91252.15</v>
      </c>
      <c r="T45" s="32">
        <v>91336.33</v>
      </c>
      <c r="U45" s="32">
        <v>67519.91</v>
      </c>
      <c r="V45" s="32">
        <v>224744.93</v>
      </c>
      <c r="W45" s="32">
        <v>155516.85999999999</v>
      </c>
      <c r="X45" s="32">
        <v>300043.48</v>
      </c>
      <c r="Y45" s="32">
        <v>63905.89</v>
      </c>
      <c r="Z45" s="32">
        <v>179648.15</v>
      </c>
      <c r="AA45" s="32">
        <v>282359.78000000003</v>
      </c>
      <c r="AB45" s="32">
        <v>262279.96000000002</v>
      </c>
      <c r="AC45" s="2">
        <v>-0.54</v>
      </c>
      <c r="AD45" s="2">
        <v>-0.54</v>
      </c>
      <c r="AE45" s="2">
        <v>-0.54</v>
      </c>
      <c r="AF45" s="2">
        <v>-0.54</v>
      </c>
      <c r="AG45" s="2">
        <v>-0.54</v>
      </c>
      <c r="AH45" s="2">
        <v>-0.54</v>
      </c>
      <c r="AI45" s="2">
        <v>0.17</v>
      </c>
      <c r="AJ45" s="2">
        <v>0.17</v>
      </c>
      <c r="AK45" s="2">
        <v>0.17</v>
      </c>
      <c r="AL45" s="2">
        <v>0.17</v>
      </c>
      <c r="AM45" s="2">
        <v>0.17</v>
      </c>
      <c r="AN45" s="2">
        <v>0.17</v>
      </c>
      <c r="AO45" s="33">
        <v>-895.65</v>
      </c>
      <c r="AP45" s="33">
        <v>-1789.22</v>
      </c>
      <c r="AQ45" s="33">
        <v>-492.76</v>
      </c>
      <c r="AR45" s="33">
        <v>-493.22</v>
      </c>
      <c r="AS45" s="33">
        <v>-364.61</v>
      </c>
      <c r="AT45" s="33">
        <v>-1213.6199999999999</v>
      </c>
      <c r="AU45" s="33">
        <v>264.38</v>
      </c>
      <c r="AV45" s="33">
        <v>510.07</v>
      </c>
      <c r="AW45" s="33">
        <v>108.64</v>
      </c>
      <c r="AX45" s="33">
        <v>305.39999999999998</v>
      </c>
      <c r="AY45" s="33">
        <v>480.01</v>
      </c>
      <c r="AZ45" s="33">
        <v>445.88</v>
      </c>
      <c r="BA45" s="31">
        <f t="shared" si="41"/>
        <v>-66.34</v>
      </c>
      <c r="BB45" s="31">
        <f t="shared" si="42"/>
        <v>-132.53</v>
      </c>
      <c r="BC45" s="31">
        <f t="shared" si="43"/>
        <v>-36.5</v>
      </c>
      <c r="BD45" s="31">
        <f t="shared" si="44"/>
        <v>529.75</v>
      </c>
      <c r="BE45" s="31">
        <f t="shared" si="45"/>
        <v>391.62</v>
      </c>
      <c r="BF45" s="31">
        <f t="shared" si="46"/>
        <v>1303.52</v>
      </c>
      <c r="BG45" s="31">
        <f t="shared" si="47"/>
        <v>108.86</v>
      </c>
      <c r="BH45" s="31">
        <f t="shared" si="48"/>
        <v>210.03</v>
      </c>
      <c r="BI45" s="31">
        <f t="shared" si="49"/>
        <v>44.73</v>
      </c>
      <c r="BJ45" s="31">
        <f t="shared" si="50"/>
        <v>-538.94000000000005</v>
      </c>
      <c r="BK45" s="31">
        <f t="shared" si="51"/>
        <v>-847.08</v>
      </c>
      <c r="BL45" s="31">
        <f t="shared" si="52"/>
        <v>-786.84</v>
      </c>
      <c r="BM45" s="6">
        <v>-6.2199999999999998E-2</v>
      </c>
      <c r="BN45" s="6">
        <v>-6.2199999999999998E-2</v>
      </c>
      <c r="BO45" s="6">
        <v>-6.2199999999999998E-2</v>
      </c>
      <c r="BP45" s="6">
        <v>-6.2199999999999998E-2</v>
      </c>
      <c r="BQ45" s="6">
        <v>-6.2199999999999998E-2</v>
      </c>
      <c r="BR45" s="6">
        <v>-6.2199999999999998E-2</v>
      </c>
      <c r="BS45" s="6">
        <v>-6.2199999999999998E-2</v>
      </c>
      <c r="BT45" s="6">
        <v>-6.2199999999999998E-2</v>
      </c>
      <c r="BU45" s="6">
        <v>-6.2199999999999998E-2</v>
      </c>
      <c r="BV45" s="6">
        <v>-6.2199999999999998E-2</v>
      </c>
      <c r="BW45" s="6">
        <v>-6.2199999999999998E-2</v>
      </c>
      <c r="BX45" s="6">
        <v>-6.2199999999999998E-2</v>
      </c>
      <c r="BY45" s="31">
        <v>-10316.61</v>
      </c>
      <c r="BZ45" s="31">
        <v>-20609.16</v>
      </c>
      <c r="CA45" s="31">
        <v>-5675.88</v>
      </c>
      <c r="CB45" s="31">
        <v>-5681.12</v>
      </c>
      <c r="CC45" s="31">
        <v>-4199.74</v>
      </c>
      <c r="CD45" s="31">
        <v>-13979.13</v>
      </c>
      <c r="CE45" s="31">
        <v>-9673.15</v>
      </c>
      <c r="CF45" s="31">
        <v>-18662.7</v>
      </c>
      <c r="CG45" s="31">
        <v>-3974.95</v>
      </c>
      <c r="CH45" s="31">
        <v>-11174.11</v>
      </c>
      <c r="CI45" s="31">
        <v>-17562.78</v>
      </c>
      <c r="CJ45" s="31">
        <v>-16313.81</v>
      </c>
      <c r="CK45" s="32">
        <f t="shared" si="53"/>
        <v>248.79</v>
      </c>
      <c r="CL45" s="32">
        <f t="shared" si="54"/>
        <v>497.01</v>
      </c>
      <c r="CM45" s="32">
        <f t="shared" si="55"/>
        <v>136.88</v>
      </c>
      <c r="CN45" s="32">
        <f t="shared" si="56"/>
        <v>137</v>
      </c>
      <c r="CO45" s="32">
        <f t="shared" si="57"/>
        <v>101.28</v>
      </c>
      <c r="CP45" s="32">
        <f t="shared" si="58"/>
        <v>337.12</v>
      </c>
      <c r="CQ45" s="32">
        <f t="shared" si="59"/>
        <v>233.28</v>
      </c>
      <c r="CR45" s="32">
        <f t="shared" si="60"/>
        <v>450.07</v>
      </c>
      <c r="CS45" s="32">
        <f t="shared" si="61"/>
        <v>95.86</v>
      </c>
      <c r="CT45" s="32">
        <f t="shared" si="62"/>
        <v>269.47000000000003</v>
      </c>
      <c r="CU45" s="32">
        <f t="shared" si="63"/>
        <v>423.54</v>
      </c>
      <c r="CV45" s="32">
        <f t="shared" si="64"/>
        <v>393.42</v>
      </c>
      <c r="CW45" s="31">
        <f t="shared" si="186"/>
        <v>-9105.83</v>
      </c>
      <c r="CX45" s="31">
        <f t="shared" si="187"/>
        <v>-18190.400000000001</v>
      </c>
      <c r="CY45" s="31">
        <f t="shared" si="188"/>
        <v>-5009.74</v>
      </c>
      <c r="CZ45" s="31">
        <f t="shared" si="189"/>
        <v>-5580.65</v>
      </c>
      <c r="DA45" s="31">
        <f t="shared" si="190"/>
        <v>-4125.47</v>
      </c>
      <c r="DB45" s="31">
        <f t="shared" si="191"/>
        <v>-13731.91</v>
      </c>
      <c r="DC45" s="31">
        <f t="shared" si="192"/>
        <v>-9813.1099999999988</v>
      </c>
      <c r="DD45" s="31">
        <f t="shared" si="193"/>
        <v>-18932.73</v>
      </c>
      <c r="DE45" s="31">
        <f t="shared" si="194"/>
        <v>-4032.4599999999996</v>
      </c>
      <c r="DF45" s="31">
        <f t="shared" si="195"/>
        <v>-10671.1</v>
      </c>
      <c r="DG45" s="31">
        <f t="shared" si="196"/>
        <v>-16772.169999999995</v>
      </c>
      <c r="DH45" s="31">
        <f t="shared" si="197"/>
        <v>-15579.429999999998</v>
      </c>
      <c r="DI45" s="32">
        <f t="shared" si="65"/>
        <v>-455.29</v>
      </c>
      <c r="DJ45" s="32">
        <f t="shared" si="66"/>
        <v>-909.52</v>
      </c>
      <c r="DK45" s="32">
        <f t="shared" si="67"/>
        <v>-250.49</v>
      </c>
      <c r="DL45" s="32">
        <f t="shared" si="68"/>
        <v>-279.02999999999997</v>
      </c>
      <c r="DM45" s="32">
        <f t="shared" si="69"/>
        <v>-206.27</v>
      </c>
      <c r="DN45" s="32">
        <f t="shared" si="70"/>
        <v>-686.6</v>
      </c>
      <c r="DO45" s="32">
        <f t="shared" si="71"/>
        <v>-490.66</v>
      </c>
      <c r="DP45" s="32">
        <f t="shared" si="72"/>
        <v>-946.64</v>
      </c>
      <c r="DQ45" s="32">
        <f t="shared" si="73"/>
        <v>-201.62</v>
      </c>
      <c r="DR45" s="32">
        <f t="shared" si="74"/>
        <v>-533.55999999999995</v>
      </c>
      <c r="DS45" s="32">
        <f t="shared" si="75"/>
        <v>-838.61</v>
      </c>
      <c r="DT45" s="32">
        <f t="shared" si="76"/>
        <v>-778.97</v>
      </c>
      <c r="DU45" s="31">
        <f t="shared" si="77"/>
        <v>-2479.58</v>
      </c>
      <c r="DV45" s="31">
        <f t="shared" si="78"/>
        <v>-4910.8900000000003</v>
      </c>
      <c r="DW45" s="31">
        <f t="shared" si="79"/>
        <v>-1341.92</v>
      </c>
      <c r="DX45" s="31">
        <f t="shared" si="80"/>
        <v>-1481.81</v>
      </c>
      <c r="DY45" s="31">
        <f t="shared" si="81"/>
        <v>-1086.0999999999999</v>
      </c>
      <c r="DZ45" s="31">
        <f t="shared" si="82"/>
        <v>-3583.07</v>
      </c>
      <c r="EA45" s="31">
        <f t="shared" si="83"/>
        <v>-2538.36</v>
      </c>
      <c r="EB45" s="31">
        <f t="shared" si="84"/>
        <v>-4853.1099999999997</v>
      </c>
      <c r="EC45" s="31">
        <f t="shared" si="85"/>
        <v>-1024.24</v>
      </c>
      <c r="ED45" s="31">
        <f t="shared" si="86"/>
        <v>-2686.33</v>
      </c>
      <c r="EE45" s="31">
        <f t="shared" si="87"/>
        <v>-4183.03</v>
      </c>
      <c r="EF45" s="31">
        <f t="shared" si="88"/>
        <v>-3850.34</v>
      </c>
      <c r="EG45" s="32">
        <f t="shared" si="89"/>
        <v>-12040.7</v>
      </c>
      <c r="EH45" s="32">
        <f t="shared" si="90"/>
        <v>-24010.81</v>
      </c>
      <c r="EI45" s="32">
        <f t="shared" si="91"/>
        <v>-6602.15</v>
      </c>
      <c r="EJ45" s="32">
        <f t="shared" si="92"/>
        <v>-7341.49</v>
      </c>
      <c r="EK45" s="32">
        <f t="shared" si="93"/>
        <v>-5417.84</v>
      </c>
      <c r="EL45" s="32">
        <f t="shared" si="94"/>
        <v>-18001.580000000002</v>
      </c>
      <c r="EM45" s="32">
        <f t="shared" si="95"/>
        <v>-12842.13</v>
      </c>
      <c r="EN45" s="32">
        <f t="shared" si="96"/>
        <v>-24732.48</v>
      </c>
      <c r="EO45" s="32">
        <f t="shared" si="97"/>
        <v>-5258.32</v>
      </c>
      <c r="EP45" s="32">
        <f t="shared" si="98"/>
        <v>-13890.99</v>
      </c>
      <c r="EQ45" s="32">
        <f t="shared" si="99"/>
        <v>-21793.809999999994</v>
      </c>
      <c r="ER45" s="32">
        <f t="shared" si="100"/>
        <v>-20208.739999999998</v>
      </c>
    </row>
    <row r="46" spans="1:148" x14ac:dyDescent="0.25">
      <c r="A46" t="s">
        <v>452</v>
      </c>
      <c r="B46" s="1" t="s">
        <v>58</v>
      </c>
      <c r="C46" t="str">
        <f t="shared" ca="1" si="198"/>
        <v>DOWGEN15M</v>
      </c>
      <c r="D46" t="str">
        <f t="shared" ca="1" si="199"/>
        <v>Dow Hydrocarbon Industrial Complex</v>
      </c>
      <c r="E46" s="51">
        <v>32302.978747199999</v>
      </c>
      <c r="F46" s="51">
        <v>26954.812984</v>
      </c>
      <c r="G46" s="51">
        <v>28520.1784573</v>
      </c>
      <c r="H46" s="51">
        <v>44927.955811</v>
      </c>
      <c r="I46" s="51">
        <v>29040.758946000002</v>
      </c>
      <c r="J46" s="51">
        <v>49048.931932599997</v>
      </c>
      <c r="K46" s="51">
        <v>31449.295397999998</v>
      </c>
      <c r="L46" s="51">
        <v>41278.878895499998</v>
      </c>
      <c r="M46" s="51">
        <v>33281.289444000002</v>
      </c>
      <c r="N46" s="51">
        <v>23329.352497</v>
      </c>
      <c r="O46" s="51">
        <v>54139.179803699997</v>
      </c>
      <c r="P46" s="51">
        <v>51193.168496300001</v>
      </c>
      <c r="Q46" s="32">
        <v>3172433.35</v>
      </c>
      <c r="R46" s="32">
        <v>5040565.67</v>
      </c>
      <c r="S46" s="32">
        <v>1703990.27</v>
      </c>
      <c r="T46" s="32">
        <v>2694808.05</v>
      </c>
      <c r="U46" s="32">
        <v>1100162.8600000001</v>
      </c>
      <c r="V46" s="32">
        <v>3527350.2</v>
      </c>
      <c r="W46" s="32">
        <v>2524522.85</v>
      </c>
      <c r="X46" s="32">
        <v>6506237.0899999999</v>
      </c>
      <c r="Y46" s="32">
        <v>4389956.8</v>
      </c>
      <c r="Z46" s="32">
        <v>1964988.74</v>
      </c>
      <c r="AA46" s="32">
        <v>6999645.8799999999</v>
      </c>
      <c r="AB46" s="32">
        <v>2928419.97</v>
      </c>
      <c r="AC46" s="2">
        <v>4.0599999999999996</v>
      </c>
      <c r="AD46" s="2">
        <v>4.0599999999999996</v>
      </c>
      <c r="AE46" s="2">
        <v>4.0599999999999996</v>
      </c>
      <c r="AF46" s="2">
        <v>4.0599999999999996</v>
      </c>
      <c r="AG46" s="2">
        <v>4.0599999999999996</v>
      </c>
      <c r="AH46" s="2">
        <v>4.0599999999999996</v>
      </c>
      <c r="AI46" s="2">
        <v>4.22</v>
      </c>
      <c r="AJ46" s="2">
        <v>4.22</v>
      </c>
      <c r="AK46" s="2">
        <v>4.22</v>
      </c>
      <c r="AL46" s="2">
        <v>4.22</v>
      </c>
      <c r="AM46" s="2">
        <v>4.22</v>
      </c>
      <c r="AN46" s="2">
        <v>4.22</v>
      </c>
      <c r="AO46" s="33">
        <v>128800.79</v>
      </c>
      <c r="AP46" s="33">
        <v>204646.97</v>
      </c>
      <c r="AQ46" s="33">
        <v>69182.009999999995</v>
      </c>
      <c r="AR46" s="33">
        <v>109409.21</v>
      </c>
      <c r="AS46" s="33">
        <v>44666.61</v>
      </c>
      <c r="AT46" s="33">
        <v>143210.42000000001</v>
      </c>
      <c r="AU46" s="33">
        <v>106534.86</v>
      </c>
      <c r="AV46" s="33">
        <v>274563.21000000002</v>
      </c>
      <c r="AW46" s="33">
        <v>185256.18</v>
      </c>
      <c r="AX46" s="33">
        <v>82922.52</v>
      </c>
      <c r="AY46" s="33">
        <v>295385.06</v>
      </c>
      <c r="AZ46" s="33">
        <v>123579.32</v>
      </c>
      <c r="BA46" s="31">
        <f t="shared" si="41"/>
        <v>-1268.97</v>
      </c>
      <c r="BB46" s="31">
        <f t="shared" si="42"/>
        <v>-2016.23</v>
      </c>
      <c r="BC46" s="31">
        <f t="shared" si="43"/>
        <v>-681.6</v>
      </c>
      <c r="BD46" s="31">
        <f t="shared" si="44"/>
        <v>15629.89</v>
      </c>
      <c r="BE46" s="31">
        <f t="shared" si="45"/>
        <v>6380.94</v>
      </c>
      <c r="BF46" s="31">
        <f t="shared" si="46"/>
        <v>20458.63</v>
      </c>
      <c r="BG46" s="31">
        <f t="shared" si="47"/>
        <v>1767.17</v>
      </c>
      <c r="BH46" s="31">
        <f t="shared" si="48"/>
        <v>4554.37</v>
      </c>
      <c r="BI46" s="31">
        <f t="shared" si="49"/>
        <v>3072.97</v>
      </c>
      <c r="BJ46" s="31">
        <f t="shared" si="50"/>
        <v>-5894.97</v>
      </c>
      <c r="BK46" s="31">
        <f t="shared" si="51"/>
        <v>-20998.94</v>
      </c>
      <c r="BL46" s="31">
        <f t="shared" si="52"/>
        <v>-8785.26</v>
      </c>
      <c r="BM46" s="6">
        <v>4.1300000000000003E-2</v>
      </c>
      <c r="BN46" s="6">
        <v>4.1300000000000003E-2</v>
      </c>
      <c r="BO46" s="6">
        <v>4.1300000000000003E-2</v>
      </c>
      <c r="BP46" s="6">
        <v>4.1300000000000003E-2</v>
      </c>
      <c r="BQ46" s="6">
        <v>4.1300000000000003E-2</v>
      </c>
      <c r="BR46" s="6">
        <v>4.1300000000000003E-2</v>
      </c>
      <c r="BS46" s="6">
        <v>4.1300000000000003E-2</v>
      </c>
      <c r="BT46" s="6">
        <v>4.1300000000000003E-2</v>
      </c>
      <c r="BU46" s="6">
        <v>4.1300000000000003E-2</v>
      </c>
      <c r="BV46" s="6">
        <v>4.1300000000000003E-2</v>
      </c>
      <c r="BW46" s="6">
        <v>4.1300000000000003E-2</v>
      </c>
      <c r="BX46" s="6">
        <v>4.1300000000000003E-2</v>
      </c>
      <c r="BY46" s="31">
        <v>131021.5</v>
      </c>
      <c r="BZ46" s="31">
        <v>208175.35999999999</v>
      </c>
      <c r="CA46" s="31">
        <v>70374.8</v>
      </c>
      <c r="CB46" s="31">
        <v>111295.57</v>
      </c>
      <c r="CC46" s="31">
        <v>45436.73</v>
      </c>
      <c r="CD46" s="31">
        <v>145679.56</v>
      </c>
      <c r="CE46" s="31">
        <v>104262.79</v>
      </c>
      <c r="CF46" s="31">
        <v>268707.59000000003</v>
      </c>
      <c r="CG46" s="31">
        <v>181305.22</v>
      </c>
      <c r="CH46" s="31">
        <v>81154.03</v>
      </c>
      <c r="CI46" s="31">
        <v>289085.37</v>
      </c>
      <c r="CJ46" s="31">
        <v>120943.74</v>
      </c>
      <c r="CK46" s="32">
        <f t="shared" si="53"/>
        <v>4758.6499999999996</v>
      </c>
      <c r="CL46" s="32">
        <f t="shared" si="54"/>
        <v>7560.85</v>
      </c>
      <c r="CM46" s="32">
        <f t="shared" si="55"/>
        <v>2555.9899999999998</v>
      </c>
      <c r="CN46" s="32">
        <f t="shared" si="56"/>
        <v>4042.21</v>
      </c>
      <c r="CO46" s="32">
        <f t="shared" si="57"/>
        <v>1650.24</v>
      </c>
      <c r="CP46" s="32">
        <f t="shared" si="58"/>
        <v>5291.03</v>
      </c>
      <c r="CQ46" s="32">
        <f t="shared" si="59"/>
        <v>3786.78</v>
      </c>
      <c r="CR46" s="32">
        <f t="shared" si="60"/>
        <v>9759.36</v>
      </c>
      <c r="CS46" s="32">
        <f t="shared" si="61"/>
        <v>6584.94</v>
      </c>
      <c r="CT46" s="32">
        <f t="shared" si="62"/>
        <v>2947.48</v>
      </c>
      <c r="CU46" s="32">
        <f t="shared" si="63"/>
        <v>10499.47</v>
      </c>
      <c r="CV46" s="32">
        <f t="shared" si="64"/>
        <v>4392.63</v>
      </c>
      <c r="CW46" s="31">
        <f t="shared" si="186"/>
        <v>8248.33</v>
      </c>
      <c r="CX46" s="31">
        <f t="shared" si="187"/>
        <v>13105.46999999999</v>
      </c>
      <c r="CY46" s="31">
        <f t="shared" si="188"/>
        <v>4430.3800000000138</v>
      </c>
      <c r="CZ46" s="31">
        <f t="shared" si="189"/>
        <v>-9701.3199999999924</v>
      </c>
      <c r="DA46" s="31">
        <f t="shared" si="190"/>
        <v>-3960.579999999999</v>
      </c>
      <c r="DB46" s="31">
        <f t="shared" si="191"/>
        <v>-12698.460000000017</v>
      </c>
      <c r="DC46" s="31">
        <f t="shared" si="192"/>
        <v>-252.46000000000822</v>
      </c>
      <c r="DD46" s="31">
        <f t="shared" si="193"/>
        <v>-650.6300000000092</v>
      </c>
      <c r="DE46" s="31">
        <f t="shared" si="194"/>
        <v>-438.98999999998932</v>
      </c>
      <c r="DF46" s="31">
        <f t="shared" si="195"/>
        <v>7073.9599999999909</v>
      </c>
      <c r="DG46" s="31">
        <f t="shared" si="196"/>
        <v>25198.719999999968</v>
      </c>
      <c r="DH46" s="31">
        <f t="shared" si="197"/>
        <v>10542.310000000003</v>
      </c>
      <c r="DI46" s="32">
        <f t="shared" si="65"/>
        <v>412.42</v>
      </c>
      <c r="DJ46" s="32">
        <f t="shared" si="66"/>
        <v>655.27</v>
      </c>
      <c r="DK46" s="32">
        <f t="shared" si="67"/>
        <v>221.52</v>
      </c>
      <c r="DL46" s="32">
        <f t="shared" si="68"/>
        <v>-485.07</v>
      </c>
      <c r="DM46" s="32">
        <f t="shared" si="69"/>
        <v>-198.03</v>
      </c>
      <c r="DN46" s="32">
        <f t="shared" si="70"/>
        <v>-634.91999999999996</v>
      </c>
      <c r="DO46" s="32">
        <f t="shared" si="71"/>
        <v>-12.62</v>
      </c>
      <c r="DP46" s="32">
        <f t="shared" si="72"/>
        <v>-32.53</v>
      </c>
      <c r="DQ46" s="32">
        <f t="shared" si="73"/>
        <v>-21.95</v>
      </c>
      <c r="DR46" s="32">
        <f t="shared" si="74"/>
        <v>353.7</v>
      </c>
      <c r="DS46" s="32">
        <f t="shared" si="75"/>
        <v>1259.94</v>
      </c>
      <c r="DT46" s="32">
        <f t="shared" si="76"/>
        <v>527.12</v>
      </c>
      <c r="DU46" s="31">
        <f t="shared" si="77"/>
        <v>2246.08</v>
      </c>
      <c r="DV46" s="31">
        <f t="shared" si="78"/>
        <v>3538.1</v>
      </c>
      <c r="DW46" s="31">
        <f t="shared" si="79"/>
        <v>1186.73</v>
      </c>
      <c r="DX46" s="31">
        <f t="shared" si="80"/>
        <v>-2575.96</v>
      </c>
      <c r="DY46" s="31">
        <f t="shared" si="81"/>
        <v>-1042.69</v>
      </c>
      <c r="DZ46" s="31">
        <f t="shared" si="82"/>
        <v>-3313.41</v>
      </c>
      <c r="EA46" s="31">
        <f t="shared" si="83"/>
        <v>-65.3</v>
      </c>
      <c r="EB46" s="31">
        <f t="shared" si="84"/>
        <v>-166.78</v>
      </c>
      <c r="EC46" s="31">
        <f t="shared" si="85"/>
        <v>-111.5</v>
      </c>
      <c r="ED46" s="31">
        <f t="shared" si="86"/>
        <v>1780.79</v>
      </c>
      <c r="EE46" s="31">
        <f t="shared" si="87"/>
        <v>6284.64</v>
      </c>
      <c r="EF46" s="31">
        <f t="shared" si="88"/>
        <v>2605.46</v>
      </c>
      <c r="EG46" s="32">
        <f t="shared" si="89"/>
        <v>10906.83</v>
      </c>
      <c r="EH46" s="32">
        <f t="shared" si="90"/>
        <v>17298.839999999989</v>
      </c>
      <c r="EI46" s="32">
        <f t="shared" si="91"/>
        <v>5838.6300000000138</v>
      </c>
      <c r="EJ46" s="32">
        <f t="shared" si="92"/>
        <v>-12762.349999999991</v>
      </c>
      <c r="EK46" s="32">
        <f t="shared" si="93"/>
        <v>-5201.2999999999993</v>
      </c>
      <c r="EL46" s="32">
        <f t="shared" si="94"/>
        <v>-16646.790000000015</v>
      </c>
      <c r="EM46" s="32">
        <f t="shared" si="95"/>
        <v>-330.38000000000824</v>
      </c>
      <c r="EN46" s="32">
        <f t="shared" si="96"/>
        <v>-849.94000000000915</v>
      </c>
      <c r="EO46" s="32">
        <f t="shared" si="97"/>
        <v>-572.43999999998937</v>
      </c>
      <c r="EP46" s="32">
        <f t="shared" si="98"/>
        <v>9208.4499999999898</v>
      </c>
      <c r="EQ46" s="32">
        <f t="shared" si="99"/>
        <v>32743.299999999967</v>
      </c>
      <c r="ER46" s="32">
        <f t="shared" si="100"/>
        <v>13674.890000000003</v>
      </c>
    </row>
    <row r="47" spans="1:148" x14ac:dyDescent="0.25">
      <c r="A47" t="s">
        <v>453</v>
      </c>
      <c r="B47" s="1" t="s">
        <v>32</v>
      </c>
      <c r="C47" t="str">
        <f t="shared" ca="1" si="198"/>
        <v>DRW1</v>
      </c>
      <c r="D47" t="str">
        <f t="shared" ca="1" si="199"/>
        <v>Drywood #1</v>
      </c>
      <c r="E47" s="51">
        <v>514.33209999999997</v>
      </c>
      <c r="F47" s="51">
        <v>603.1001</v>
      </c>
      <c r="G47" s="51">
        <v>251.6343</v>
      </c>
      <c r="H47" s="51">
        <v>286.83999999999997</v>
      </c>
      <c r="I47" s="51">
        <v>66.026899999999998</v>
      </c>
      <c r="J47" s="51">
        <v>231.67830000000001</v>
      </c>
      <c r="K47" s="51">
        <v>186.57490000000001</v>
      </c>
      <c r="L47" s="51">
        <v>432.81689999999998</v>
      </c>
      <c r="M47" s="51">
        <v>299.62900000000002</v>
      </c>
      <c r="N47" s="51">
        <v>240.9057</v>
      </c>
      <c r="O47" s="51">
        <v>228.71700000000001</v>
      </c>
      <c r="P47" s="51">
        <v>131.06319999999999</v>
      </c>
      <c r="Q47" s="32">
        <v>161592.82999999999</v>
      </c>
      <c r="R47" s="32">
        <v>297815.63</v>
      </c>
      <c r="S47" s="32">
        <v>59601.14</v>
      </c>
      <c r="T47" s="32">
        <v>78443.960000000006</v>
      </c>
      <c r="U47" s="32">
        <v>14210.29</v>
      </c>
      <c r="V47" s="32">
        <v>150897.35</v>
      </c>
      <c r="W47" s="32">
        <v>103987.61</v>
      </c>
      <c r="X47" s="32">
        <v>211376.77</v>
      </c>
      <c r="Y47" s="32">
        <v>161429.59</v>
      </c>
      <c r="Z47" s="32">
        <v>103395.96</v>
      </c>
      <c r="AA47" s="32">
        <v>101522.93</v>
      </c>
      <c r="AB47" s="32">
        <v>43161.32</v>
      </c>
      <c r="AC47" s="2">
        <v>0.4</v>
      </c>
      <c r="AD47" s="2">
        <v>0.4</v>
      </c>
      <c r="AE47" s="2">
        <v>0.4</v>
      </c>
      <c r="AF47" s="2">
        <v>0.4</v>
      </c>
      <c r="AG47" s="2">
        <v>0.4</v>
      </c>
      <c r="AH47" s="2">
        <v>0.4</v>
      </c>
      <c r="AI47" s="2">
        <v>1.96</v>
      </c>
      <c r="AJ47" s="2">
        <v>1.96</v>
      </c>
      <c r="AK47" s="2">
        <v>1.96</v>
      </c>
      <c r="AL47" s="2">
        <v>1.96</v>
      </c>
      <c r="AM47" s="2">
        <v>1.96</v>
      </c>
      <c r="AN47" s="2">
        <v>1.96</v>
      </c>
      <c r="AO47" s="33">
        <v>646.37</v>
      </c>
      <c r="AP47" s="33">
        <v>1191.26</v>
      </c>
      <c r="AQ47" s="33">
        <v>238.4</v>
      </c>
      <c r="AR47" s="33">
        <v>313.77999999999997</v>
      </c>
      <c r="AS47" s="33">
        <v>56.84</v>
      </c>
      <c r="AT47" s="33">
        <v>603.59</v>
      </c>
      <c r="AU47" s="33">
        <v>2038.16</v>
      </c>
      <c r="AV47" s="33">
        <v>4142.9799999999996</v>
      </c>
      <c r="AW47" s="33">
        <v>3164.02</v>
      </c>
      <c r="AX47" s="33">
        <v>2026.56</v>
      </c>
      <c r="AY47" s="33">
        <v>1989.85</v>
      </c>
      <c r="AZ47" s="33">
        <v>845.96</v>
      </c>
      <c r="BA47" s="31">
        <f t="shared" si="41"/>
        <v>-64.64</v>
      </c>
      <c r="BB47" s="31">
        <f t="shared" si="42"/>
        <v>-119.13</v>
      </c>
      <c r="BC47" s="31">
        <f t="shared" si="43"/>
        <v>-23.84</v>
      </c>
      <c r="BD47" s="31">
        <f t="shared" si="44"/>
        <v>454.97</v>
      </c>
      <c r="BE47" s="31">
        <f t="shared" si="45"/>
        <v>82.42</v>
      </c>
      <c r="BF47" s="31">
        <f t="shared" si="46"/>
        <v>875.2</v>
      </c>
      <c r="BG47" s="31">
        <f t="shared" si="47"/>
        <v>72.790000000000006</v>
      </c>
      <c r="BH47" s="31">
        <f t="shared" si="48"/>
        <v>147.96</v>
      </c>
      <c r="BI47" s="31">
        <f t="shared" si="49"/>
        <v>113</v>
      </c>
      <c r="BJ47" s="31">
        <f t="shared" si="50"/>
        <v>-310.19</v>
      </c>
      <c r="BK47" s="31">
        <f t="shared" si="51"/>
        <v>-304.57</v>
      </c>
      <c r="BL47" s="31">
        <f t="shared" si="52"/>
        <v>-129.47999999999999</v>
      </c>
      <c r="BM47" s="6">
        <v>3.6299999999999999E-2</v>
      </c>
      <c r="BN47" s="6">
        <v>3.6299999999999999E-2</v>
      </c>
      <c r="BO47" s="6">
        <v>3.6299999999999999E-2</v>
      </c>
      <c r="BP47" s="6">
        <v>3.6299999999999999E-2</v>
      </c>
      <c r="BQ47" s="6">
        <v>3.6299999999999999E-2</v>
      </c>
      <c r="BR47" s="6">
        <v>3.6299999999999999E-2</v>
      </c>
      <c r="BS47" s="6">
        <v>3.6299999999999999E-2</v>
      </c>
      <c r="BT47" s="6">
        <v>3.6299999999999999E-2</v>
      </c>
      <c r="BU47" s="6">
        <v>3.6299999999999999E-2</v>
      </c>
      <c r="BV47" s="6">
        <v>3.6299999999999999E-2</v>
      </c>
      <c r="BW47" s="6">
        <v>3.6299999999999999E-2</v>
      </c>
      <c r="BX47" s="6">
        <v>3.6299999999999999E-2</v>
      </c>
      <c r="BY47" s="31">
        <v>5865.82</v>
      </c>
      <c r="BZ47" s="31">
        <v>10810.71</v>
      </c>
      <c r="CA47" s="31">
        <v>2163.52</v>
      </c>
      <c r="CB47" s="31">
        <v>2847.52</v>
      </c>
      <c r="CC47" s="31">
        <v>515.83000000000004</v>
      </c>
      <c r="CD47" s="31">
        <v>5477.57</v>
      </c>
      <c r="CE47" s="31">
        <v>3774.75</v>
      </c>
      <c r="CF47" s="31">
        <v>7672.98</v>
      </c>
      <c r="CG47" s="31">
        <v>5859.89</v>
      </c>
      <c r="CH47" s="31">
        <v>3753.27</v>
      </c>
      <c r="CI47" s="31">
        <v>3685.28</v>
      </c>
      <c r="CJ47" s="31">
        <v>1566.76</v>
      </c>
      <c r="CK47" s="32">
        <f t="shared" si="53"/>
        <v>242.39</v>
      </c>
      <c r="CL47" s="32">
        <f t="shared" si="54"/>
        <v>446.72</v>
      </c>
      <c r="CM47" s="32">
        <f t="shared" si="55"/>
        <v>89.4</v>
      </c>
      <c r="CN47" s="32">
        <f t="shared" si="56"/>
        <v>117.67</v>
      </c>
      <c r="CO47" s="32">
        <f t="shared" si="57"/>
        <v>21.32</v>
      </c>
      <c r="CP47" s="32">
        <f t="shared" si="58"/>
        <v>226.35</v>
      </c>
      <c r="CQ47" s="32">
        <f t="shared" si="59"/>
        <v>155.97999999999999</v>
      </c>
      <c r="CR47" s="32">
        <f t="shared" si="60"/>
        <v>317.07</v>
      </c>
      <c r="CS47" s="32">
        <f t="shared" si="61"/>
        <v>242.14</v>
      </c>
      <c r="CT47" s="32">
        <f t="shared" si="62"/>
        <v>155.09</v>
      </c>
      <c r="CU47" s="32">
        <f t="shared" si="63"/>
        <v>152.28</v>
      </c>
      <c r="CV47" s="32">
        <f t="shared" si="64"/>
        <v>64.739999999999995</v>
      </c>
      <c r="CW47" s="31">
        <f t="shared" si="186"/>
        <v>5526.4800000000005</v>
      </c>
      <c r="CX47" s="31">
        <f t="shared" si="187"/>
        <v>10185.299999999997</v>
      </c>
      <c r="CY47" s="31">
        <f t="shared" si="188"/>
        <v>2038.36</v>
      </c>
      <c r="CZ47" s="31">
        <f t="shared" si="189"/>
        <v>2196.4399999999996</v>
      </c>
      <c r="DA47" s="31">
        <f t="shared" si="190"/>
        <v>397.89000000000004</v>
      </c>
      <c r="DB47" s="31">
        <f t="shared" si="191"/>
        <v>4225.13</v>
      </c>
      <c r="DC47" s="31">
        <f t="shared" si="192"/>
        <v>1819.78</v>
      </c>
      <c r="DD47" s="31">
        <f t="shared" si="193"/>
        <v>3699.1099999999997</v>
      </c>
      <c r="DE47" s="31">
        <f t="shared" si="194"/>
        <v>2825.0100000000007</v>
      </c>
      <c r="DF47" s="31">
        <f t="shared" si="195"/>
        <v>2191.9900000000002</v>
      </c>
      <c r="DG47" s="31">
        <f t="shared" si="196"/>
        <v>2152.2800000000007</v>
      </c>
      <c r="DH47" s="31">
        <f t="shared" si="197"/>
        <v>915.02</v>
      </c>
      <c r="DI47" s="32">
        <f t="shared" si="65"/>
        <v>276.32</v>
      </c>
      <c r="DJ47" s="32">
        <f t="shared" si="66"/>
        <v>509.27</v>
      </c>
      <c r="DK47" s="32">
        <f t="shared" si="67"/>
        <v>101.92</v>
      </c>
      <c r="DL47" s="32">
        <f t="shared" si="68"/>
        <v>109.82</v>
      </c>
      <c r="DM47" s="32">
        <f t="shared" si="69"/>
        <v>19.89</v>
      </c>
      <c r="DN47" s="32">
        <f t="shared" si="70"/>
        <v>211.26</v>
      </c>
      <c r="DO47" s="32">
        <f t="shared" si="71"/>
        <v>90.99</v>
      </c>
      <c r="DP47" s="32">
        <f t="shared" si="72"/>
        <v>184.96</v>
      </c>
      <c r="DQ47" s="32">
        <f t="shared" si="73"/>
        <v>141.25</v>
      </c>
      <c r="DR47" s="32">
        <f t="shared" si="74"/>
        <v>109.6</v>
      </c>
      <c r="DS47" s="32">
        <f t="shared" si="75"/>
        <v>107.61</v>
      </c>
      <c r="DT47" s="32">
        <f t="shared" si="76"/>
        <v>45.75</v>
      </c>
      <c r="DU47" s="31">
        <f t="shared" si="77"/>
        <v>1504.9</v>
      </c>
      <c r="DV47" s="31">
        <f t="shared" si="78"/>
        <v>2749.74</v>
      </c>
      <c r="DW47" s="31">
        <f t="shared" si="79"/>
        <v>546</v>
      </c>
      <c r="DX47" s="31">
        <f t="shared" si="80"/>
        <v>583.21</v>
      </c>
      <c r="DY47" s="31">
        <f t="shared" si="81"/>
        <v>104.75</v>
      </c>
      <c r="DZ47" s="31">
        <f t="shared" si="82"/>
        <v>1102.47</v>
      </c>
      <c r="EA47" s="31">
        <f t="shared" si="83"/>
        <v>470.72</v>
      </c>
      <c r="EB47" s="31">
        <f t="shared" si="84"/>
        <v>948.21</v>
      </c>
      <c r="EC47" s="31">
        <f t="shared" si="85"/>
        <v>717.55</v>
      </c>
      <c r="ED47" s="31">
        <f t="shared" si="86"/>
        <v>551.80999999999995</v>
      </c>
      <c r="EE47" s="31">
        <f t="shared" si="87"/>
        <v>536.79</v>
      </c>
      <c r="EF47" s="31">
        <f t="shared" si="88"/>
        <v>226.14</v>
      </c>
      <c r="EG47" s="32">
        <f t="shared" si="89"/>
        <v>7307.7000000000007</v>
      </c>
      <c r="EH47" s="32">
        <f t="shared" si="90"/>
        <v>13444.309999999998</v>
      </c>
      <c r="EI47" s="32">
        <f t="shared" si="91"/>
        <v>2686.2799999999997</v>
      </c>
      <c r="EJ47" s="32">
        <f t="shared" si="92"/>
        <v>2889.47</v>
      </c>
      <c r="EK47" s="32">
        <f t="shared" si="93"/>
        <v>522.53</v>
      </c>
      <c r="EL47" s="32">
        <f t="shared" si="94"/>
        <v>5538.8600000000006</v>
      </c>
      <c r="EM47" s="32">
        <f t="shared" si="95"/>
        <v>2381.4899999999998</v>
      </c>
      <c r="EN47" s="32">
        <f t="shared" si="96"/>
        <v>4832.28</v>
      </c>
      <c r="EO47" s="32">
        <f t="shared" si="97"/>
        <v>3683.8100000000004</v>
      </c>
      <c r="EP47" s="32">
        <f t="shared" si="98"/>
        <v>2853.4</v>
      </c>
      <c r="EQ47" s="32">
        <f t="shared" si="99"/>
        <v>2796.6800000000007</v>
      </c>
      <c r="ER47" s="32">
        <f t="shared" si="100"/>
        <v>1186.9099999999999</v>
      </c>
    </row>
    <row r="48" spans="1:148" x14ac:dyDescent="0.25">
      <c r="A48" t="s">
        <v>518</v>
      </c>
      <c r="B48" s="1" t="s">
        <v>78</v>
      </c>
      <c r="C48" t="str">
        <f t="shared" ca="1" si="198"/>
        <v>EC01</v>
      </c>
      <c r="D48" t="str">
        <f t="shared" ca="1" si="199"/>
        <v>Cavalier</v>
      </c>
      <c r="E48" s="51">
        <v>44957.348400000003</v>
      </c>
      <c r="F48" s="51">
        <v>45697.001400000001</v>
      </c>
      <c r="G48" s="51">
        <v>49312.224999999999</v>
      </c>
      <c r="H48" s="51">
        <v>21390.699799999999</v>
      </c>
      <c r="I48" s="51">
        <v>12092.251899999999</v>
      </c>
      <c r="J48" s="51">
        <v>18455.810700000002</v>
      </c>
      <c r="K48" s="51">
        <v>23495.176599999999</v>
      </c>
      <c r="L48" s="51">
        <v>48199.397199999999</v>
      </c>
      <c r="M48" s="51">
        <v>40134.731899999999</v>
      </c>
      <c r="N48" s="51">
        <v>36272.546900000001</v>
      </c>
      <c r="O48" s="51">
        <v>43990.220699999998</v>
      </c>
      <c r="P48" s="51">
        <v>43179.247100000001</v>
      </c>
      <c r="Q48" s="32">
        <v>4647872.88</v>
      </c>
      <c r="R48" s="32">
        <v>8000239.6500000004</v>
      </c>
      <c r="S48" s="32">
        <v>2905083.39</v>
      </c>
      <c r="T48" s="32">
        <v>1938282.07</v>
      </c>
      <c r="U48" s="32">
        <v>669856.94999999995</v>
      </c>
      <c r="V48" s="32">
        <v>2803517.27</v>
      </c>
      <c r="W48" s="32">
        <v>3043114.1</v>
      </c>
      <c r="X48" s="32">
        <v>8822638.0700000003</v>
      </c>
      <c r="Y48" s="32">
        <v>6083508.1200000001</v>
      </c>
      <c r="Z48" s="32">
        <v>4303069.2699999996</v>
      </c>
      <c r="AA48" s="32">
        <v>6104088.1900000004</v>
      </c>
      <c r="AB48" s="32">
        <v>2725126.3</v>
      </c>
      <c r="AC48" s="2">
        <v>0.09</v>
      </c>
      <c r="AD48" s="2">
        <v>0.09</v>
      </c>
      <c r="AE48" s="2">
        <v>0.09</v>
      </c>
      <c r="AF48" s="2">
        <v>0.09</v>
      </c>
      <c r="AG48" s="2">
        <v>0.09</v>
      </c>
      <c r="AH48" s="2">
        <v>0.09</v>
      </c>
      <c r="AI48" s="2">
        <v>1.62</v>
      </c>
      <c r="AJ48" s="2">
        <v>1.62</v>
      </c>
      <c r="AK48" s="2">
        <v>1.62</v>
      </c>
      <c r="AL48" s="2">
        <v>1.62</v>
      </c>
      <c r="AM48" s="2">
        <v>1.62</v>
      </c>
      <c r="AN48" s="2">
        <v>1.62</v>
      </c>
      <c r="AO48" s="33">
        <v>4183.09</v>
      </c>
      <c r="AP48" s="33">
        <v>7200.22</v>
      </c>
      <c r="AQ48" s="33">
        <v>2614.58</v>
      </c>
      <c r="AR48" s="33">
        <v>1744.45</v>
      </c>
      <c r="AS48" s="33">
        <v>602.87</v>
      </c>
      <c r="AT48" s="33">
        <v>2523.17</v>
      </c>
      <c r="AU48" s="33">
        <v>49298.45</v>
      </c>
      <c r="AV48" s="33">
        <v>142926.74</v>
      </c>
      <c r="AW48" s="33">
        <v>98552.83</v>
      </c>
      <c r="AX48" s="33">
        <v>69709.72</v>
      </c>
      <c r="AY48" s="33">
        <v>98886.23</v>
      </c>
      <c r="AZ48" s="33">
        <v>44147.05</v>
      </c>
      <c r="BA48" s="31">
        <f t="shared" si="41"/>
        <v>-1859.15</v>
      </c>
      <c r="BB48" s="31">
        <f t="shared" si="42"/>
        <v>-3200.1</v>
      </c>
      <c r="BC48" s="31">
        <f t="shared" si="43"/>
        <v>-1162.03</v>
      </c>
      <c r="BD48" s="31">
        <f t="shared" si="44"/>
        <v>11242.04</v>
      </c>
      <c r="BE48" s="31">
        <f t="shared" si="45"/>
        <v>3885.17</v>
      </c>
      <c r="BF48" s="31">
        <f t="shared" si="46"/>
        <v>16260.4</v>
      </c>
      <c r="BG48" s="31">
        <f t="shared" si="47"/>
        <v>2130.1799999999998</v>
      </c>
      <c r="BH48" s="31">
        <f t="shared" si="48"/>
        <v>6175.85</v>
      </c>
      <c r="BI48" s="31">
        <f t="shared" si="49"/>
        <v>4258.46</v>
      </c>
      <c r="BJ48" s="31">
        <f t="shared" si="50"/>
        <v>-12909.21</v>
      </c>
      <c r="BK48" s="31">
        <f t="shared" si="51"/>
        <v>-18312.259999999998</v>
      </c>
      <c r="BL48" s="31">
        <f t="shared" si="52"/>
        <v>-8175.38</v>
      </c>
      <c r="BM48" s="6">
        <v>-2.07E-2</v>
      </c>
      <c r="BN48" s="6">
        <v>-2.07E-2</v>
      </c>
      <c r="BO48" s="6">
        <v>-2.07E-2</v>
      </c>
      <c r="BP48" s="6">
        <v>-2.07E-2</v>
      </c>
      <c r="BQ48" s="6">
        <v>-2.07E-2</v>
      </c>
      <c r="BR48" s="6">
        <v>-2.07E-2</v>
      </c>
      <c r="BS48" s="6">
        <v>-2.07E-2</v>
      </c>
      <c r="BT48" s="6">
        <v>-2.07E-2</v>
      </c>
      <c r="BU48" s="6">
        <v>-2.07E-2</v>
      </c>
      <c r="BV48" s="6">
        <v>-2.07E-2</v>
      </c>
      <c r="BW48" s="6">
        <v>-2.07E-2</v>
      </c>
      <c r="BX48" s="6">
        <v>-2.07E-2</v>
      </c>
      <c r="BY48" s="31">
        <v>-96210.97</v>
      </c>
      <c r="BZ48" s="31">
        <v>-165604.96</v>
      </c>
      <c r="CA48" s="31">
        <v>-60135.23</v>
      </c>
      <c r="CB48" s="31">
        <v>-40122.44</v>
      </c>
      <c r="CC48" s="31">
        <v>-13866.04</v>
      </c>
      <c r="CD48" s="31">
        <v>-58032.81</v>
      </c>
      <c r="CE48" s="31">
        <v>-62992.46</v>
      </c>
      <c r="CF48" s="31">
        <v>-182628.61</v>
      </c>
      <c r="CG48" s="31">
        <v>-125928.62</v>
      </c>
      <c r="CH48" s="31">
        <v>-89073.53</v>
      </c>
      <c r="CI48" s="31">
        <v>-126354.63</v>
      </c>
      <c r="CJ48" s="31">
        <v>-56410.11</v>
      </c>
      <c r="CK48" s="32">
        <f t="shared" si="53"/>
        <v>6971.81</v>
      </c>
      <c r="CL48" s="32">
        <f t="shared" si="54"/>
        <v>12000.36</v>
      </c>
      <c r="CM48" s="32">
        <f t="shared" si="55"/>
        <v>4357.63</v>
      </c>
      <c r="CN48" s="32">
        <f t="shared" si="56"/>
        <v>2907.42</v>
      </c>
      <c r="CO48" s="32">
        <f t="shared" si="57"/>
        <v>1004.79</v>
      </c>
      <c r="CP48" s="32">
        <f t="shared" si="58"/>
        <v>4205.28</v>
      </c>
      <c r="CQ48" s="32">
        <f t="shared" si="59"/>
        <v>4564.67</v>
      </c>
      <c r="CR48" s="32">
        <f t="shared" si="60"/>
        <v>13233.96</v>
      </c>
      <c r="CS48" s="32">
        <f t="shared" si="61"/>
        <v>9125.26</v>
      </c>
      <c r="CT48" s="32">
        <f t="shared" si="62"/>
        <v>6454.6</v>
      </c>
      <c r="CU48" s="32">
        <f t="shared" si="63"/>
        <v>9156.1299999999992</v>
      </c>
      <c r="CV48" s="32">
        <f t="shared" si="64"/>
        <v>4087.69</v>
      </c>
      <c r="CW48" s="31">
        <f t="shared" si="186"/>
        <v>-91563.1</v>
      </c>
      <c r="CX48" s="31">
        <f t="shared" si="187"/>
        <v>-157604.71999999997</v>
      </c>
      <c r="CY48" s="31">
        <f t="shared" si="188"/>
        <v>-57230.150000000009</v>
      </c>
      <c r="CZ48" s="31">
        <f t="shared" si="189"/>
        <v>-50201.51</v>
      </c>
      <c r="DA48" s="31">
        <f t="shared" si="190"/>
        <v>-17349.29</v>
      </c>
      <c r="DB48" s="31">
        <f t="shared" si="191"/>
        <v>-72611.099999999991</v>
      </c>
      <c r="DC48" s="31">
        <f t="shared" si="192"/>
        <v>-109856.41999999998</v>
      </c>
      <c r="DD48" s="31">
        <f t="shared" si="193"/>
        <v>-318497.24</v>
      </c>
      <c r="DE48" s="31">
        <f t="shared" si="194"/>
        <v>-219614.65</v>
      </c>
      <c r="DF48" s="31">
        <f t="shared" si="195"/>
        <v>-139419.44</v>
      </c>
      <c r="DG48" s="31">
        <f t="shared" si="196"/>
        <v>-197772.46999999997</v>
      </c>
      <c r="DH48" s="31">
        <f t="shared" si="197"/>
        <v>-88294.09</v>
      </c>
      <c r="DI48" s="32">
        <f t="shared" si="65"/>
        <v>-4578.16</v>
      </c>
      <c r="DJ48" s="32">
        <f t="shared" si="66"/>
        <v>-7880.24</v>
      </c>
      <c r="DK48" s="32">
        <f t="shared" si="67"/>
        <v>-2861.51</v>
      </c>
      <c r="DL48" s="32">
        <f t="shared" si="68"/>
        <v>-2510.08</v>
      </c>
      <c r="DM48" s="32">
        <f t="shared" si="69"/>
        <v>-867.46</v>
      </c>
      <c r="DN48" s="32">
        <f t="shared" si="70"/>
        <v>-3630.56</v>
      </c>
      <c r="DO48" s="32">
        <f t="shared" si="71"/>
        <v>-5492.82</v>
      </c>
      <c r="DP48" s="32">
        <f t="shared" si="72"/>
        <v>-15924.86</v>
      </c>
      <c r="DQ48" s="32">
        <f t="shared" si="73"/>
        <v>-10980.73</v>
      </c>
      <c r="DR48" s="32">
        <f t="shared" si="74"/>
        <v>-6970.97</v>
      </c>
      <c r="DS48" s="32">
        <f t="shared" si="75"/>
        <v>-9888.6200000000008</v>
      </c>
      <c r="DT48" s="32">
        <f t="shared" si="76"/>
        <v>-4414.7</v>
      </c>
      <c r="DU48" s="31">
        <f t="shared" si="77"/>
        <v>-24933.29</v>
      </c>
      <c r="DV48" s="31">
        <f t="shared" si="78"/>
        <v>-42548.79</v>
      </c>
      <c r="DW48" s="31">
        <f t="shared" si="79"/>
        <v>-15329.78</v>
      </c>
      <c r="DX48" s="31">
        <f t="shared" si="80"/>
        <v>-13329.82</v>
      </c>
      <c r="DY48" s="31">
        <f t="shared" si="81"/>
        <v>-4567.4799999999996</v>
      </c>
      <c r="DZ48" s="31">
        <f t="shared" si="82"/>
        <v>-18946.45</v>
      </c>
      <c r="EA48" s="31">
        <f t="shared" si="83"/>
        <v>-28416.58</v>
      </c>
      <c r="EB48" s="31">
        <f t="shared" si="84"/>
        <v>-81641.850000000006</v>
      </c>
      <c r="EC48" s="31">
        <f t="shared" si="85"/>
        <v>-55781.89</v>
      </c>
      <c r="ED48" s="31">
        <f t="shared" si="86"/>
        <v>-35097.269999999997</v>
      </c>
      <c r="EE48" s="31">
        <f t="shared" si="87"/>
        <v>-49325.06</v>
      </c>
      <c r="EF48" s="31">
        <f t="shared" si="88"/>
        <v>-21821.25</v>
      </c>
      <c r="EG48" s="32">
        <f t="shared" si="89"/>
        <v>-121074.55000000002</v>
      </c>
      <c r="EH48" s="32">
        <f t="shared" si="90"/>
        <v>-208033.74999999997</v>
      </c>
      <c r="EI48" s="32">
        <f t="shared" si="91"/>
        <v>-75421.440000000017</v>
      </c>
      <c r="EJ48" s="32">
        <f t="shared" si="92"/>
        <v>-66041.41</v>
      </c>
      <c r="EK48" s="32">
        <f t="shared" si="93"/>
        <v>-22784.23</v>
      </c>
      <c r="EL48" s="32">
        <f t="shared" si="94"/>
        <v>-95188.109999999986</v>
      </c>
      <c r="EM48" s="32">
        <f t="shared" si="95"/>
        <v>-143765.82</v>
      </c>
      <c r="EN48" s="32">
        <f t="shared" si="96"/>
        <v>-416063.94999999995</v>
      </c>
      <c r="EO48" s="32">
        <f t="shared" si="97"/>
        <v>-286377.27</v>
      </c>
      <c r="EP48" s="32">
        <f t="shared" si="98"/>
        <v>-181487.68</v>
      </c>
      <c r="EQ48" s="32">
        <f t="shared" si="99"/>
        <v>-256986.14999999997</v>
      </c>
      <c r="ER48" s="32">
        <f t="shared" si="100"/>
        <v>-114530.04</v>
      </c>
    </row>
    <row r="49" spans="1:148" x14ac:dyDescent="0.25">
      <c r="A49" t="s">
        <v>60</v>
      </c>
      <c r="B49" s="1" t="s">
        <v>73</v>
      </c>
      <c r="C49" t="str">
        <f t="shared" ca="1" si="198"/>
        <v>EC04</v>
      </c>
      <c r="D49" t="str">
        <f t="shared" ca="1" si="199"/>
        <v>Foster Creek Industrial System</v>
      </c>
      <c r="E49" s="51">
        <v>30492.5779</v>
      </c>
      <c r="F49" s="51">
        <v>27616.082999999999</v>
      </c>
      <c r="G49" s="51">
        <v>29343.576000000001</v>
      </c>
      <c r="H49" s="51">
        <v>25716.365900000001</v>
      </c>
      <c r="I49" s="51">
        <v>20064.371999999999</v>
      </c>
      <c r="J49" s="51">
        <v>16268.834000000001</v>
      </c>
      <c r="K49" s="51">
        <v>21394.46</v>
      </c>
      <c r="L49" s="51">
        <v>12030.556</v>
      </c>
      <c r="M49" s="51">
        <v>13376.227999999999</v>
      </c>
      <c r="N49" s="51">
        <v>25323.5838</v>
      </c>
      <c r="O49" s="51">
        <v>14589.656000000001</v>
      </c>
      <c r="P49" s="51">
        <v>26458.166000000001</v>
      </c>
      <c r="Q49" s="32">
        <v>2546150.5299999998</v>
      </c>
      <c r="R49" s="32">
        <v>3616869.03</v>
      </c>
      <c r="S49" s="32">
        <v>1429582.03</v>
      </c>
      <c r="T49" s="32">
        <v>1384510.86</v>
      </c>
      <c r="U49" s="32">
        <v>638116.79</v>
      </c>
      <c r="V49" s="32">
        <v>563881.16</v>
      </c>
      <c r="W49" s="32">
        <v>1208201.75</v>
      </c>
      <c r="X49" s="32">
        <v>1061644.76</v>
      </c>
      <c r="Y49" s="32">
        <v>666778.57999999996</v>
      </c>
      <c r="Z49" s="32">
        <v>1741302.03</v>
      </c>
      <c r="AA49" s="32">
        <v>1671077.3</v>
      </c>
      <c r="AB49" s="32">
        <v>1356680.39</v>
      </c>
      <c r="AC49" s="2">
        <v>4.9800000000000004</v>
      </c>
      <c r="AD49" s="2">
        <v>4.9800000000000004</v>
      </c>
      <c r="AE49" s="2">
        <v>4.9800000000000004</v>
      </c>
      <c r="AF49" s="2">
        <v>4.9800000000000004</v>
      </c>
      <c r="AG49" s="2">
        <v>4.9800000000000004</v>
      </c>
      <c r="AH49" s="2">
        <v>4.9800000000000004</v>
      </c>
      <c r="AI49" s="2">
        <v>5.67</v>
      </c>
      <c r="AJ49" s="2">
        <v>5.67</v>
      </c>
      <c r="AK49" s="2">
        <v>5.67</v>
      </c>
      <c r="AL49" s="2">
        <v>5.67</v>
      </c>
      <c r="AM49" s="2">
        <v>5.67</v>
      </c>
      <c r="AN49" s="2">
        <v>5.67</v>
      </c>
      <c r="AO49" s="33">
        <v>126798.3</v>
      </c>
      <c r="AP49" s="33">
        <v>180120.08</v>
      </c>
      <c r="AQ49" s="33">
        <v>71193.179999999993</v>
      </c>
      <c r="AR49" s="33">
        <v>68948.639999999999</v>
      </c>
      <c r="AS49" s="33">
        <v>31778.22</v>
      </c>
      <c r="AT49" s="33">
        <v>28081.279999999999</v>
      </c>
      <c r="AU49" s="33">
        <v>68505.039999999994</v>
      </c>
      <c r="AV49" s="33">
        <v>60195.26</v>
      </c>
      <c r="AW49" s="33">
        <v>37806.35</v>
      </c>
      <c r="AX49" s="33">
        <v>98731.82</v>
      </c>
      <c r="AY49" s="33">
        <v>94750.080000000002</v>
      </c>
      <c r="AZ49" s="33">
        <v>76923.78</v>
      </c>
      <c r="BA49" s="31">
        <f t="shared" si="41"/>
        <v>-1018.46</v>
      </c>
      <c r="BB49" s="31">
        <f t="shared" si="42"/>
        <v>-1446.75</v>
      </c>
      <c r="BC49" s="31">
        <f t="shared" si="43"/>
        <v>-571.83000000000004</v>
      </c>
      <c r="BD49" s="31">
        <f t="shared" si="44"/>
        <v>8030.16</v>
      </c>
      <c r="BE49" s="31">
        <f t="shared" si="45"/>
        <v>3701.08</v>
      </c>
      <c r="BF49" s="31">
        <f t="shared" si="46"/>
        <v>3270.51</v>
      </c>
      <c r="BG49" s="31">
        <f t="shared" si="47"/>
        <v>845.74</v>
      </c>
      <c r="BH49" s="31">
        <f t="shared" si="48"/>
        <v>743.15</v>
      </c>
      <c r="BI49" s="31">
        <f t="shared" si="49"/>
        <v>466.75</v>
      </c>
      <c r="BJ49" s="31">
        <f t="shared" si="50"/>
        <v>-5223.91</v>
      </c>
      <c r="BK49" s="31">
        <f t="shared" si="51"/>
        <v>-5013.2299999999996</v>
      </c>
      <c r="BL49" s="31">
        <f t="shared" si="52"/>
        <v>-4070.04</v>
      </c>
      <c r="BM49" s="6">
        <v>2.93E-2</v>
      </c>
      <c r="BN49" s="6">
        <v>2.93E-2</v>
      </c>
      <c r="BO49" s="6">
        <v>2.93E-2</v>
      </c>
      <c r="BP49" s="6">
        <v>2.93E-2</v>
      </c>
      <c r="BQ49" s="6">
        <v>2.93E-2</v>
      </c>
      <c r="BR49" s="6">
        <v>2.93E-2</v>
      </c>
      <c r="BS49" s="6">
        <v>2.93E-2</v>
      </c>
      <c r="BT49" s="6">
        <v>2.93E-2</v>
      </c>
      <c r="BU49" s="6">
        <v>2.93E-2</v>
      </c>
      <c r="BV49" s="6">
        <v>2.93E-2</v>
      </c>
      <c r="BW49" s="6">
        <v>2.93E-2</v>
      </c>
      <c r="BX49" s="6">
        <v>2.93E-2</v>
      </c>
      <c r="BY49" s="31">
        <v>74602.210000000006</v>
      </c>
      <c r="BZ49" s="31">
        <v>105974.26</v>
      </c>
      <c r="CA49" s="31">
        <v>41886.75</v>
      </c>
      <c r="CB49" s="31">
        <v>40566.17</v>
      </c>
      <c r="CC49" s="31">
        <v>18696.82</v>
      </c>
      <c r="CD49" s="31">
        <v>16521.72</v>
      </c>
      <c r="CE49" s="31">
        <v>35400.31</v>
      </c>
      <c r="CF49" s="31">
        <v>31106.19</v>
      </c>
      <c r="CG49" s="31">
        <v>19536.61</v>
      </c>
      <c r="CH49" s="31">
        <v>51020.15</v>
      </c>
      <c r="CI49" s="31">
        <v>48962.559999999998</v>
      </c>
      <c r="CJ49" s="31">
        <v>39750.74</v>
      </c>
      <c r="CK49" s="32">
        <f t="shared" si="53"/>
        <v>3819.23</v>
      </c>
      <c r="CL49" s="32">
        <f t="shared" si="54"/>
        <v>5425.3</v>
      </c>
      <c r="CM49" s="32">
        <f t="shared" si="55"/>
        <v>2144.37</v>
      </c>
      <c r="CN49" s="32">
        <f t="shared" si="56"/>
        <v>2076.77</v>
      </c>
      <c r="CO49" s="32">
        <f t="shared" si="57"/>
        <v>957.18</v>
      </c>
      <c r="CP49" s="32">
        <f t="shared" si="58"/>
        <v>845.82</v>
      </c>
      <c r="CQ49" s="32">
        <f t="shared" si="59"/>
        <v>1812.3</v>
      </c>
      <c r="CR49" s="32">
        <f t="shared" si="60"/>
        <v>1592.47</v>
      </c>
      <c r="CS49" s="32">
        <f t="shared" si="61"/>
        <v>1000.17</v>
      </c>
      <c r="CT49" s="32">
        <f t="shared" si="62"/>
        <v>2611.9499999999998</v>
      </c>
      <c r="CU49" s="32">
        <f t="shared" si="63"/>
        <v>2506.62</v>
      </c>
      <c r="CV49" s="32">
        <f t="shared" si="64"/>
        <v>2035.02</v>
      </c>
      <c r="CW49" s="31">
        <f t="shared" si="186"/>
        <v>-47358.400000000001</v>
      </c>
      <c r="CX49" s="31">
        <f t="shared" si="187"/>
        <v>-67273.76999999999</v>
      </c>
      <c r="CY49" s="31">
        <f t="shared" si="188"/>
        <v>-26590.229999999989</v>
      </c>
      <c r="CZ49" s="31">
        <f t="shared" si="189"/>
        <v>-34335.86</v>
      </c>
      <c r="DA49" s="31">
        <f t="shared" si="190"/>
        <v>-15825.300000000001</v>
      </c>
      <c r="DB49" s="31">
        <f t="shared" si="191"/>
        <v>-13984.249999999998</v>
      </c>
      <c r="DC49" s="31">
        <f t="shared" si="192"/>
        <v>-32138.169999999995</v>
      </c>
      <c r="DD49" s="31">
        <f t="shared" si="193"/>
        <v>-28239.750000000004</v>
      </c>
      <c r="DE49" s="31">
        <f t="shared" si="194"/>
        <v>-17736.32</v>
      </c>
      <c r="DF49" s="31">
        <f t="shared" si="195"/>
        <v>-39875.810000000012</v>
      </c>
      <c r="DG49" s="31">
        <f t="shared" si="196"/>
        <v>-38267.67</v>
      </c>
      <c r="DH49" s="31">
        <f t="shared" si="197"/>
        <v>-31067.980000000003</v>
      </c>
      <c r="DI49" s="32">
        <f t="shared" si="65"/>
        <v>-2367.92</v>
      </c>
      <c r="DJ49" s="32">
        <f t="shared" si="66"/>
        <v>-3363.69</v>
      </c>
      <c r="DK49" s="32">
        <f t="shared" si="67"/>
        <v>-1329.51</v>
      </c>
      <c r="DL49" s="32">
        <f t="shared" si="68"/>
        <v>-1716.79</v>
      </c>
      <c r="DM49" s="32">
        <f t="shared" si="69"/>
        <v>-791.27</v>
      </c>
      <c r="DN49" s="32">
        <f t="shared" si="70"/>
        <v>-699.21</v>
      </c>
      <c r="DO49" s="32">
        <f t="shared" si="71"/>
        <v>-1606.91</v>
      </c>
      <c r="DP49" s="32">
        <f t="shared" si="72"/>
        <v>-1411.99</v>
      </c>
      <c r="DQ49" s="32">
        <f t="shared" si="73"/>
        <v>-886.82</v>
      </c>
      <c r="DR49" s="32">
        <f t="shared" si="74"/>
        <v>-1993.79</v>
      </c>
      <c r="DS49" s="32">
        <f t="shared" si="75"/>
        <v>-1913.38</v>
      </c>
      <c r="DT49" s="32">
        <f t="shared" si="76"/>
        <v>-1553.4</v>
      </c>
      <c r="DU49" s="31">
        <f t="shared" si="77"/>
        <v>-12896.03</v>
      </c>
      <c r="DV49" s="31">
        <f t="shared" si="78"/>
        <v>-18162</v>
      </c>
      <c r="DW49" s="31">
        <f t="shared" si="79"/>
        <v>-7122.51</v>
      </c>
      <c r="DX49" s="31">
        <f t="shared" si="80"/>
        <v>-9117.08</v>
      </c>
      <c r="DY49" s="31">
        <f t="shared" si="81"/>
        <v>-4166.26</v>
      </c>
      <c r="DZ49" s="31">
        <f t="shared" si="82"/>
        <v>-3648.92</v>
      </c>
      <c r="EA49" s="31">
        <f t="shared" si="83"/>
        <v>-8313.19</v>
      </c>
      <c r="EB49" s="31">
        <f t="shared" si="84"/>
        <v>-7238.82</v>
      </c>
      <c r="EC49" s="31">
        <f t="shared" si="85"/>
        <v>-4505.01</v>
      </c>
      <c r="ED49" s="31">
        <f t="shared" si="86"/>
        <v>-10038.280000000001</v>
      </c>
      <c r="EE49" s="31">
        <f t="shared" si="87"/>
        <v>-9544.07</v>
      </c>
      <c r="EF49" s="31">
        <f t="shared" si="88"/>
        <v>-7678.23</v>
      </c>
      <c r="EG49" s="32">
        <f t="shared" si="89"/>
        <v>-62622.35</v>
      </c>
      <c r="EH49" s="32">
        <f t="shared" si="90"/>
        <v>-88799.459999999992</v>
      </c>
      <c r="EI49" s="32">
        <f t="shared" si="91"/>
        <v>-35042.249999999985</v>
      </c>
      <c r="EJ49" s="32">
        <f t="shared" si="92"/>
        <v>-45169.73</v>
      </c>
      <c r="EK49" s="32">
        <f t="shared" si="93"/>
        <v>-20782.830000000002</v>
      </c>
      <c r="EL49" s="32">
        <f t="shared" si="94"/>
        <v>-18332.379999999997</v>
      </c>
      <c r="EM49" s="32">
        <f t="shared" si="95"/>
        <v>-42058.27</v>
      </c>
      <c r="EN49" s="32">
        <f t="shared" si="96"/>
        <v>-36890.560000000005</v>
      </c>
      <c r="EO49" s="32">
        <f t="shared" si="97"/>
        <v>-23128.15</v>
      </c>
      <c r="EP49" s="32">
        <f t="shared" si="98"/>
        <v>-51907.880000000012</v>
      </c>
      <c r="EQ49" s="32">
        <f t="shared" si="99"/>
        <v>-49725.119999999995</v>
      </c>
      <c r="ER49" s="32">
        <f t="shared" si="100"/>
        <v>-40299.61</v>
      </c>
    </row>
    <row r="50" spans="1:148" x14ac:dyDescent="0.25">
      <c r="A50" t="s">
        <v>454</v>
      </c>
      <c r="B50" s="1" t="s">
        <v>74</v>
      </c>
      <c r="C50" t="str">
        <f t="shared" ca="1" si="198"/>
        <v>BCHIMP</v>
      </c>
      <c r="D50" t="str">
        <f t="shared" ca="1" si="199"/>
        <v>Alberta-BC Intertie - Import</v>
      </c>
      <c r="E50" s="51">
        <v>14080</v>
      </c>
      <c r="F50" s="51">
        <v>9412</v>
      </c>
      <c r="G50" s="51">
        <v>1297</v>
      </c>
      <c r="H50" s="51">
        <v>33</v>
      </c>
      <c r="J50" s="51">
        <v>45</v>
      </c>
      <c r="K50" s="51">
        <v>380</v>
      </c>
      <c r="L50" s="51">
        <v>250</v>
      </c>
      <c r="N50" s="51">
        <v>595</v>
      </c>
      <c r="O50" s="51">
        <v>1315</v>
      </c>
      <c r="P50" s="51">
        <v>375</v>
      </c>
      <c r="Q50" s="32">
        <v>552042.48</v>
      </c>
      <c r="R50" s="32">
        <v>256095.89</v>
      </c>
      <c r="S50" s="32">
        <v>38104.39</v>
      </c>
      <c r="T50" s="32">
        <v>1264.8900000000001</v>
      </c>
      <c r="U50" s="32"/>
      <c r="V50" s="32">
        <v>568.79999999999995</v>
      </c>
      <c r="W50" s="32">
        <v>11721</v>
      </c>
      <c r="X50" s="32">
        <v>5311</v>
      </c>
      <c r="Y50" s="32"/>
      <c r="Z50" s="32">
        <v>20042.349999999999</v>
      </c>
      <c r="AA50" s="32">
        <v>56912</v>
      </c>
      <c r="AB50" s="32">
        <v>14782.75</v>
      </c>
      <c r="AC50" s="2">
        <v>0.53</v>
      </c>
      <c r="AD50" s="2">
        <v>0.53</v>
      </c>
      <c r="AE50" s="2">
        <v>0.53</v>
      </c>
      <c r="AF50" s="2">
        <v>0.53</v>
      </c>
      <c r="AH50" s="2">
        <v>0.53</v>
      </c>
      <c r="AI50" s="2">
        <v>1.92</v>
      </c>
      <c r="AJ50" s="2">
        <v>1.92</v>
      </c>
      <c r="AL50" s="2">
        <v>1.92</v>
      </c>
      <c r="AM50" s="2">
        <v>1.92</v>
      </c>
      <c r="AN50" s="2">
        <v>1.92</v>
      </c>
      <c r="AO50" s="33">
        <v>2925.83</v>
      </c>
      <c r="AP50" s="33">
        <v>1357.31</v>
      </c>
      <c r="AQ50" s="33">
        <v>201.95</v>
      </c>
      <c r="AR50" s="33">
        <v>6.7</v>
      </c>
      <c r="AS50" s="33"/>
      <c r="AT50" s="33">
        <v>3.01</v>
      </c>
      <c r="AU50" s="33">
        <v>225.04</v>
      </c>
      <c r="AV50" s="33">
        <v>101.97</v>
      </c>
      <c r="AW50" s="33"/>
      <c r="AX50" s="33">
        <v>384.81</v>
      </c>
      <c r="AY50" s="33">
        <v>1092.71</v>
      </c>
      <c r="AZ50" s="33">
        <v>283.83</v>
      </c>
      <c r="BA50" s="31">
        <f t="shared" si="41"/>
        <v>-220.82</v>
      </c>
      <c r="BB50" s="31">
        <f t="shared" si="42"/>
        <v>-102.44</v>
      </c>
      <c r="BC50" s="31">
        <f t="shared" si="43"/>
        <v>-15.24</v>
      </c>
      <c r="BD50" s="31">
        <f t="shared" si="44"/>
        <v>7.34</v>
      </c>
      <c r="BE50" s="31">
        <f t="shared" si="45"/>
        <v>0</v>
      </c>
      <c r="BF50" s="31">
        <f t="shared" si="46"/>
        <v>3.3</v>
      </c>
      <c r="BG50" s="31">
        <f t="shared" si="47"/>
        <v>8.1999999999999993</v>
      </c>
      <c r="BH50" s="31">
        <f t="shared" si="48"/>
        <v>3.72</v>
      </c>
      <c r="BI50" s="31">
        <f t="shared" si="49"/>
        <v>0</v>
      </c>
      <c r="BJ50" s="31">
        <f t="shared" si="50"/>
        <v>-60.13</v>
      </c>
      <c r="BK50" s="31">
        <f t="shared" si="51"/>
        <v>-170.74</v>
      </c>
      <c r="BL50" s="31">
        <f t="shared" si="52"/>
        <v>-44.35</v>
      </c>
      <c r="BM50" s="6">
        <v>1.09E-2</v>
      </c>
      <c r="BN50" s="6">
        <v>1.09E-2</v>
      </c>
      <c r="BO50" s="6">
        <v>1.09E-2</v>
      </c>
      <c r="BP50" s="6">
        <v>1.09E-2</v>
      </c>
      <c r="BQ50" s="6">
        <v>1.09E-2</v>
      </c>
      <c r="BR50" s="6">
        <v>1.09E-2</v>
      </c>
      <c r="BS50" s="6">
        <v>1.09E-2</v>
      </c>
      <c r="BT50" s="6">
        <v>1.09E-2</v>
      </c>
      <c r="BU50" s="6">
        <v>1.09E-2</v>
      </c>
      <c r="BV50" s="6">
        <v>1.09E-2</v>
      </c>
      <c r="BW50" s="6">
        <v>1.09E-2</v>
      </c>
      <c r="BX50" s="6">
        <v>1.09E-2</v>
      </c>
      <c r="BY50" s="31">
        <v>6017.26</v>
      </c>
      <c r="BZ50" s="31">
        <v>2791.45</v>
      </c>
      <c r="CA50" s="31">
        <v>415.34</v>
      </c>
      <c r="CB50" s="31">
        <v>13.79</v>
      </c>
      <c r="CC50" s="31">
        <v>0</v>
      </c>
      <c r="CD50" s="31">
        <v>6.2</v>
      </c>
      <c r="CE50" s="31">
        <v>127.76</v>
      </c>
      <c r="CF50" s="31">
        <v>57.89</v>
      </c>
      <c r="CG50" s="31">
        <v>0</v>
      </c>
      <c r="CH50" s="31">
        <v>218.46</v>
      </c>
      <c r="CI50" s="31">
        <v>620.34</v>
      </c>
      <c r="CJ50" s="31">
        <v>161.13</v>
      </c>
      <c r="CK50" s="32">
        <f t="shared" si="53"/>
        <v>828.06</v>
      </c>
      <c r="CL50" s="32">
        <f t="shared" si="54"/>
        <v>384.14</v>
      </c>
      <c r="CM50" s="32">
        <f t="shared" si="55"/>
        <v>57.16</v>
      </c>
      <c r="CN50" s="32">
        <f t="shared" si="56"/>
        <v>1.9</v>
      </c>
      <c r="CO50" s="32">
        <f t="shared" si="57"/>
        <v>0</v>
      </c>
      <c r="CP50" s="32">
        <f t="shared" si="58"/>
        <v>0.85</v>
      </c>
      <c r="CQ50" s="32">
        <f t="shared" si="59"/>
        <v>17.579999999999998</v>
      </c>
      <c r="CR50" s="32">
        <f t="shared" si="60"/>
        <v>7.97</v>
      </c>
      <c r="CS50" s="32">
        <f t="shared" si="61"/>
        <v>0</v>
      </c>
      <c r="CT50" s="32">
        <f t="shared" si="62"/>
        <v>30.06</v>
      </c>
      <c r="CU50" s="32">
        <f t="shared" si="63"/>
        <v>85.37</v>
      </c>
      <c r="CV50" s="32">
        <f t="shared" si="64"/>
        <v>22.17</v>
      </c>
      <c r="CW50" s="31">
        <f t="shared" si="186"/>
        <v>4140.3099999999995</v>
      </c>
      <c r="CX50" s="31">
        <f t="shared" si="187"/>
        <v>1920.7199999999998</v>
      </c>
      <c r="CY50" s="31">
        <f t="shared" si="188"/>
        <v>285.79000000000002</v>
      </c>
      <c r="CZ50" s="31">
        <f t="shared" si="189"/>
        <v>1.6499999999999986</v>
      </c>
      <c r="DA50" s="31">
        <f t="shared" si="190"/>
        <v>0</v>
      </c>
      <c r="DB50" s="31">
        <f t="shared" si="191"/>
        <v>0.74000000000000021</v>
      </c>
      <c r="DC50" s="31">
        <f t="shared" si="192"/>
        <v>-87.899999999999991</v>
      </c>
      <c r="DD50" s="31">
        <f t="shared" si="193"/>
        <v>-39.83</v>
      </c>
      <c r="DE50" s="31">
        <f t="shared" si="194"/>
        <v>0</v>
      </c>
      <c r="DF50" s="31">
        <f t="shared" si="195"/>
        <v>-76.16</v>
      </c>
      <c r="DG50" s="31">
        <f t="shared" si="196"/>
        <v>-216.26</v>
      </c>
      <c r="DH50" s="31">
        <f t="shared" si="197"/>
        <v>-56.179999999999971</v>
      </c>
      <c r="DI50" s="32">
        <f t="shared" si="65"/>
        <v>207.02</v>
      </c>
      <c r="DJ50" s="32">
        <f t="shared" si="66"/>
        <v>96.04</v>
      </c>
      <c r="DK50" s="32">
        <f t="shared" si="67"/>
        <v>14.29</v>
      </c>
      <c r="DL50" s="32">
        <f t="shared" si="68"/>
        <v>0.08</v>
      </c>
      <c r="DM50" s="32">
        <f t="shared" si="69"/>
        <v>0</v>
      </c>
      <c r="DN50" s="32">
        <f t="shared" si="70"/>
        <v>0.04</v>
      </c>
      <c r="DO50" s="32">
        <f t="shared" si="71"/>
        <v>-4.4000000000000004</v>
      </c>
      <c r="DP50" s="32">
        <f t="shared" si="72"/>
        <v>-1.99</v>
      </c>
      <c r="DQ50" s="32">
        <f t="shared" si="73"/>
        <v>0</v>
      </c>
      <c r="DR50" s="32">
        <f t="shared" si="74"/>
        <v>-3.81</v>
      </c>
      <c r="DS50" s="32">
        <f t="shared" si="75"/>
        <v>-10.81</v>
      </c>
      <c r="DT50" s="32">
        <f t="shared" si="76"/>
        <v>-2.81</v>
      </c>
      <c r="DU50" s="31">
        <f t="shared" si="77"/>
        <v>1127.44</v>
      </c>
      <c r="DV50" s="31">
        <f t="shared" si="78"/>
        <v>518.54</v>
      </c>
      <c r="DW50" s="31">
        <f t="shared" si="79"/>
        <v>76.55</v>
      </c>
      <c r="DX50" s="31">
        <f t="shared" si="80"/>
        <v>0.44</v>
      </c>
      <c r="DY50" s="31">
        <f t="shared" si="81"/>
        <v>0</v>
      </c>
      <c r="DZ50" s="31">
        <f t="shared" si="82"/>
        <v>0.19</v>
      </c>
      <c r="EA50" s="31">
        <f t="shared" si="83"/>
        <v>-22.74</v>
      </c>
      <c r="EB50" s="31">
        <f t="shared" si="84"/>
        <v>-10.210000000000001</v>
      </c>
      <c r="EC50" s="31">
        <f t="shared" si="85"/>
        <v>0</v>
      </c>
      <c r="ED50" s="31">
        <f t="shared" si="86"/>
        <v>-19.170000000000002</v>
      </c>
      <c r="EE50" s="31">
        <f t="shared" si="87"/>
        <v>-53.94</v>
      </c>
      <c r="EF50" s="31">
        <f t="shared" si="88"/>
        <v>-13.88</v>
      </c>
      <c r="EG50" s="32">
        <f t="shared" si="89"/>
        <v>5474.77</v>
      </c>
      <c r="EH50" s="32">
        <f t="shared" si="90"/>
        <v>2535.2999999999997</v>
      </c>
      <c r="EI50" s="32">
        <f t="shared" si="91"/>
        <v>376.63000000000005</v>
      </c>
      <c r="EJ50" s="32">
        <f t="shared" si="92"/>
        <v>2.1699999999999986</v>
      </c>
      <c r="EK50" s="32">
        <f t="shared" si="93"/>
        <v>0</v>
      </c>
      <c r="EL50" s="32">
        <f t="shared" si="94"/>
        <v>0.9700000000000002</v>
      </c>
      <c r="EM50" s="32">
        <f t="shared" si="95"/>
        <v>-115.03999999999999</v>
      </c>
      <c r="EN50" s="32">
        <f t="shared" si="96"/>
        <v>-52.03</v>
      </c>
      <c r="EO50" s="32">
        <f t="shared" si="97"/>
        <v>0</v>
      </c>
      <c r="EP50" s="32">
        <f t="shared" si="98"/>
        <v>-99.14</v>
      </c>
      <c r="EQ50" s="32">
        <f t="shared" si="99"/>
        <v>-281.01</v>
      </c>
      <c r="ER50" s="32">
        <f t="shared" si="100"/>
        <v>-72.869999999999976</v>
      </c>
    </row>
    <row r="51" spans="1:148" x14ac:dyDescent="0.25">
      <c r="A51" t="s">
        <v>454</v>
      </c>
      <c r="B51" s="1" t="s">
        <v>76</v>
      </c>
      <c r="C51" t="str">
        <f t="shared" ca="1" si="198"/>
        <v>SPCIMP</v>
      </c>
      <c r="D51" t="str">
        <f t="shared" ca="1" si="199"/>
        <v>Alberta-Saskatchewan Intertie - Import</v>
      </c>
      <c r="E51" s="51">
        <v>29</v>
      </c>
      <c r="G51" s="51">
        <v>595</v>
      </c>
      <c r="Q51" s="32">
        <v>679.18</v>
      </c>
      <c r="R51" s="32"/>
      <c r="S51" s="32">
        <v>68979.92</v>
      </c>
      <c r="T51" s="32"/>
      <c r="U51" s="32"/>
      <c r="V51" s="32"/>
      <c r="W51" s="32"/>
      <c r="X51" s="32"/>
      <c r="Y51" s="32"/>
      <c r="Z51" s="32"/>
      <c r="AA51" s="32"/>
      <c r="AB51" s="32"/>
      <c r="AC51" s="2">
        <v>3.41</v>
      </c>
      <c r="AE51" s="2">
        <v>3.41</v>
      </c>
      <c r="AO51" s="33">
        <v>23.16</v>
      </c>
      <c r="AP51" s="33"/>
      <c r="AQ51" s="33">
        <v>2352.2199999999998</v>
      </c>
      <c r="AR51" s="33"/>
      <c r="AS51" s="33"/>
      <c r="AT51" s="33"/>
      <c r="AU51" s="33"/>
      <c r="AV51" s="33"/>
      <c r="AW51" s="33"/>
      <c r="AX51" s="33"/>
      <c r="AY51" s="33"/>
      <c r="AZ51" s="33"/>
      <c r="BA51" s="31">
        <f t="shared" si="41"/>
        <v>-0.27</v>
      </c>
      <c r="BB51" s="31">
        <f t="shared" si="42"/>
        <v>0</v>
      </c>
      <c r="BC51" s="31">
        <f t="shared" si="43"/>
        <v>-27.59</v>
      </c>
      <c r="BD51" s="31">
        <f t="shared" si="44"/>
        <v>0</v>
      </c>
      <c r="BE51" s="31">
        <f t="shared" si="45"/>
        <v>0</v>
      </c>
      <c r="BF51" s="31">
        <f t="shared" si="46"/>
        <v>0</v>
      </c>
      <c r="BG51" s="31">
        <f t="shared" si="47"/>
        <v>0</v>
      </c>
      <c r="BH51" s="31">
        <f t="shared" si="48"/>
        <v>0</v>
      </c>
      <c r="BI51" s="31">
        <f t="shared" si="49"/>
        <v>0</v>
      </c>
      <c r="BJ51" s="31">
        <f t="shared" si="50"/>
        <v>0</v>
      </c>
      <c r="BK51" s="31">
        <f t="shared" si="51"/>
        <v>0</v>
      </c>
      <c r="BL51" s="31">
        <f t="shared" si="52"/>
        <v>0</v>
      </c>
      <c r="BM51" s="6">
        <v>6.7100000000000007E-2</v>
      </c>
      <c r="BN51" s="6">
        <v>6.7100000000000007E-2</v>
      </c>
      <c r="BO51" s="6">
        <v>6.7100000000000007E-2</v>
      </c>
      <c r="BP51" s="6">
        <v>6.7100000000000007E-2</v>
      </c>
      <c r="BQ51" s="6">
        <v>6.7100000000000007E-2</v>
      </c>
      <c r="BR51" s="6">
        <v>6.7100000000000007E-2</v>
      </c>
      <c r="BS51" s="6">
        <v>6.7100000000000007E-2</v>
      </c>
      <c r="BT51" s="6">
        <v>6.7100000000000007E-2</v>
      </c>
      <c r="BU51" s="6">
        <v>6.7100000000000007E-2</v>
      </c>
      <c r="BV51" s="6">
        <v>6.7100000000000007E-2</v>
      </c>
      <c r="BW51" s="6">
        <v>6.7100000000000007E-2</v>
      </c>
      <c r="BX51" s="6">
        <v>6.7100000000000007E-2</v>
      </c>
      <c r="BY51" s="31">
        <v>45.57</v>
      </c>
      <c r="BZ51" s="31">
        <v>0</v>
      </c>
      <c r="CA51" s="31">
        <v>4628.55</v>
      </c>
      <c r="CB51" s="31">
        <v>0</v>
      </c>
      <c r="CC51" s="31">
        <v>0</v>
      </c>
      <c r="CD51" s="31">
        <v>0</v>
      </c>
      <c r="CE51" s="31">
        <v>0</v>
      </c>
      <c r="CF51" s="31">
        <v>0</v>
      </c>
      <c r="CG51" s="31">
        <v>0</v>
      </c>
      <c r="CH51" s="31">
        <v>0</v>
      </c>
      <c r="CI51" s="31">
        <v>0</v>
      </c>
      <c r="CJ51" s="31">
        <v>0</v>
      </c>
      <c r="CK51" s="32">
        <f t="shared" si="53"/>
        <v>1.02</v>
      </c>
      <c r="CL51" s="32">
        <f t="shared" si="54"/>
        <v>0</v>
      </c>
      <c r="CM51" s="32">
        <f t="shared" si="55"/>
        <v>103.47</v>
      </c>
      <c r="CN51" s="32">
        <f t="shared" si="56"/>
        <v>0</v>
      </c>
      <c r="CO51" s="32">
        <f t="shared" si="57"/>
        <v>0</v>
      </c>
      <c r="CP51" s="32">
        <f t="shared" si="58"/>
        <v>0</v>
      </c>
      <c r="CQ51" s="32">
        <f t="shared" si="59"/>
        <v>0</v>
      </c>
      <c r="CR51" s="32">
        <f t="shared" si="60"/>
        <v>0</v>
      </c>
      <c r="CS51" s="32">
        <f t="shared" si="61"/>
        <v>0</v>
      </c>
      <c r="CT51" s="32">
        <f t="shared" si="62"/>
        <v>0</v>
      </c>
      <c r="CU51" s="32">
        <f t="shared" si="63"/>
        <v>0</v>
      </c>
      <c r="CV51" s="32">
        <f t="shared" si="64"/>
        <v>0</v>
      </c>
      <c r="CW51" s="31">
        <f t="shared" si="186"/>
        <v>23.700000000000003</v>
      </c>
      <c r="CX51" s="31">
        <f t="shared" si="187"/>
        <v>0</v>
      </c>
      <c r="CY51" s="31">
        <f t="shared" si="188"/>
        <v>2407.3900000000008</v>
      </c>
      <c r="CZ51" s="31">
        <f t="shared" si="189"/>
        <v>0</v>
      </c>
      <c r="DA51" s="31">
        <f t="shared" si="190"/>
        <v>0</v>
      </c>
      <c r="DB51" s="31">
        <f t="shared" si="191"/>
        <v>0</v>
      </c>
      <c r="DC51" s="31">
        <f t="shared" si="192"/>
        <v>0</v>
      </c>
      <c r="DD51" s="31">
        <f t="shared" si="193"/>
        <v>0</v>
      </c>
      <c r="DE51" s="31">
        <f t="shared" si="194"/>
        <v>0</v>
      </c>
      <c r="DF51" s="31">
        <f t="shared" si="195"/>
        <v>0</v>
      </c>
      <c r="DG51" s="31">
        <f t="shared" si="196"/>
        <v>0</v>
      </c>
      <c r="DH51" s="31">
        <f t="shared" si="197"/>
        <v>0</v>
      </c>
      <c r="DI51" s="32">
        <f t="shared" si="65"/>
        <v>1.19</v>
      </c>
      <c r="DJ51" s="32">
        <f t="shared" si="66"/>
        <v>0</v>
      </c>
      <c r="DK51" s="32">
        <f t="shared" si="67"/>
        <v>120.37</v>
      </c>
      <c r="DL51" s="32">
        <f t="shared" si="68"/>
        <v>0</v>
      </c>
      <c r="DM51" s="32">
        <f t="shared" si="69"/>
        <v>0</v>
      </c>
      <c r="DN51" s="32">
        <f t="shared" si="70"/>
        <v>0</v>
      </c>
      <c r="DO51" s="32">
        <f t="shared" si="71"/>
        <v>0</v>
      </c>
      <c r="DP51" s="32">
        <f t="shared" si="72"/>
        <v>0</v>
      </c>
      <c r="DQ51" s="32">
        <f t="shared" si="73"/>
        <v>0</v>
      </c>
      <c r="DR51" s="32">
        <f t="shared" si="74"/>
        <v>0</v>
      </c>
      <c r="DS51" s="32">
        <f t="shared" si="75"/>
        <v>0</v>
      </c>
      <c r="DT51" s="32">
        <f t="shared" si="76"/>
        <v>0</v>
      </c>
      <c r="DU51" s="31">
        <f t="shared" si="77"/>
        <v>6.45</v>
      </c>
      <c r="DV51" s="31">
        <f t="shared" si="78"/>
        <v>0</v>
      </c>
      <c r="DW51" s="31">
        <f t="shared" si="79"/>
        <v>644.85</v>
      </c>
      <c r="DX51" s="31">
        <f t="shared" si="80"/>
        <v>0</v>
      </c>
      <c r="DY51" s="31">
        <f t="shared" si="81"/>
        <v>0</v>
      </c>
      <c r="DZ51" s="31">
        <f t="shared" si="82"/>
        <v>0</v>
      </c>
      <c r="EA51" s="31">
        <f t="shared" si="83"/>
        <v>0</v>
      </c>
      <c r="EB51" s="31">
        <f t="shared" si="84"/>
        <v>0</v>
      </c>
      <c r="EC51" s="31">
        <f t="shared" si="85"/>
        <v>0</v>
      </c>
      <c r="ED51" s="31">
        <f t="shared" si="86"/>
        <v>0</v>
      </c>
      <c r="EE51" s="31">
        <f t="shared" si="87"/>
        <v>0</v>
      </c>
      <c r="EF51" s="31">
        <f t="shared" si="88"/>
        <v>0</v>
      </c>
      <c r="EG51" s="32">
        <f t="shared" si="89"/>
        <v>31.340000000000003</v>
      </c>
      <c r="EH51" s="32">
        <f t="shared" si="90"/>
        <v>0</v>
      </c>
      <c r="EI51" s="32">
        <f t="shared" si="91"/>
        <v>3172.6100000000006</v>
      </c>
      <c r="EJ51" s="32">
        <f t="shared" si="92"/>
        <v>0</v>
      </c>
      <c r="EK51" s="32">
        <f t="shared" si="93"/>
        <v>0</v>
      </c>
      <c r="EL51" s="32">
        <f t="shared" si="94"/>
        <v>0</v>
      </c>
      <c r="EM51" s="32">
        <f t="shared" si="95"/>
        <v>0</v>
      </c>
      <c r="EN51" s="32">
        <f t="shared" si="96"/>
        <v>0</v>
      </c>
      <c r="EO51" s="32">
        <f t="shared" si="97"/>
        <v>0</v>
      </c>
      <c r="EP51" s="32">
        <f t="shared" si="98"/>
        <v>0</v>
      </c>
      <c r="EQ51" s="32">
        <f t="shared" si="99"/>
        <v>0</v>
      </c>
      <c r="ER51" s="32">
        <f t="shared" si="100"/>
        <v>0</v>
      </c>
    </row>
    <row r="52" spans="1:148" x14ac:dyDescent="0.25">
      <c r="A52" t="s">
        <v>455</v>
      </c>
      <c r="B52" s="1" t="s">
        <v>66</v>
      </c>
      <c r="C52" t="str">
        <f t="shared" ca="1" si="198"/>
        <v>BCHIMP</v>
      </c>
      <c r="D52" t="str">
        <f t="shared" ca="1" si="199"/>
        <v>Alberta-BC Intertie - Import</v>
      </c>
      <c r="I52" s="51">
        <v>45</v>
      </c>
      <c r="O52" s="51">
        <v>90</v>
      </c>
      <c r="P52" s="51">
        <v>50</v>
      </c>
      <c r="Q52" s="32"/>
      <c r="R52" s="32"/>
      <c r="S52" s="32"/>
      <c r="T52" s="32"/>
      <c r="U52" s="32">
        <v>1189.8</v>
      </c>
      <c r="V52" s="32"/>
      <c r="W52" s="32"/>
      <c r="X52" s="32"/>
      <c r="Y52" s="32"/>
      <c r="Z52" s="32"/>
      <c r="AA52" s="32">
        <v>3043.5</v>
      </c>
      <c r="AB52" s="32">
        <v>1354.5</v>
      </c>
      <c r="AG52" s="2">
        <v>0.53</v>
      </c>
      <c r="AM52" s="2">
        <v>1.92</v>
      </c>
      <c r="AN52" s="2">
        <v>1.92</v>
      </c>
      <c r="AO52" s="33"/>
      <c r="AP52" s="33"/>
      <c r="AQ52" s="33"/>
      <c r="AR52" s="33"/>
      <c r="AS52" s="33">
        <v>6.31</v>
      </c>
      <c r="AT52" s="33"/>
      <c r="AU52" s="33"/>
      <c r="AV52" s="33"/>
      <c r="AW52" s="33"/>
      <c r="AX52" s="33"/>
      <c r="AY52" s="33">
        <v>58.44</v>
      </c>
      <c r="AZ52" s="33">
        <v>26.01</v>
      </c>
      <c r="BA52" s="31">
        <f t="shared" si="41"/>
        <v>0</v>
      </c>
      <c r="BB52" s="31">
        <f t="shared" si="42"/>
        <v>0</v>
      </c>
      <c r="BC52" s="31">
        <f t="shared" si="43"/>
        <v>0</v>
      </c>
      <c r="BD52" s="31">
        <f t="shared" si="44"/>
        <v>0</v>
      </c>
      <c r="BE52" s="31">
        <f t="shared" si="45"/>
        <v>6.9</v>
      </c>
      <c r="BF52" s="31">
        <f t="shared" si="46"/>
        <v>0</v>
      </c>
      <c r="BG52" s="31">
        <f t="shared" si="47"/>
        <v>0</v>
      </c>
      <c r="BH52" s="31">
        <f t="shared" si="48"/>
        <v>0</v>
      </c>
      <c r="BI52" s="31">
        <f t="shared" si="49"/>
        <v>0</v>
      </c>
      <c r="BJ52" s="31">
        <f t="shared" si="50"/>
        <v>0</v>
      </c>
      <c r="BK52" s="31">
        <f t="shared" si="51"/>
        <v>-9.1300000000000008</v>
      </c>
      <c r="BL52" s="31">
        <f t="shared" si="52"/>
        <v>-4.0599999999999996</v>
      </c>
      <c r="BM52" s="6">
        <v>1.09E-2</v>
      </c>
      <c r="BN52" s="6">
        <v>1.09E-2</v>
      </c>
      <c r="BO52" s="6">
        <v>1.09E-2</v>
      </c>
      <c r="BP52" s="6">
        <v>1.09E-2</v>
      </c>
      <c r="BQ52" s="6">
        <v>1.09E-2</v>
      </c>
      <c r="BR52" s="6">
        <v>1.09E-2</v>
      </c>
      <c r="BS52" s="6">
        <v>1.09E-2</v>
      </c>
      <c r="BT52" s="6">
        <v>1.09E-2</v>
      </c>
      <c r="BU52" s="6">
        <v>1.09E-2</v>
      </c>
      <c r="BV52" s="6">
        <v>1.09E-2</v>
      </c>
      <c r="BW52" s="6">
        <v>1.09E-2</v>
      </c>
      <c r="BX52" s="6">
        <v>1.09E-2</v>
      </c>
      <c r="BY52" s="31">
        <v>0</v>
      </c>
      <c r="BZ52" s="31">
        <v>0</v>
      </c>
      <c r="CA52" s="31">
        <v>0</v>
      </c>
      <c r="CB52" s="31">
        <v>0</v>
      </c>
      <c r="CC52" s="31">
        <v>12.97</v>
      </c>
      <c r="CD52" s="31">
        <v>0</v>
      </c>
      <c r="CE52" s="31">
        <v>0</v>
      </c>
      <c r="CF52" s="31">
        <v>0</v>
      </c>
      <c r="CG52" s="31">
        <v>0</v>
      </c>
      <c r="CH52" s="31">
        <v>0</v>
      </c>
      <c r="CI52" s="31">
        <v>33.17</v>
      </c>
      <c r="CJ52" s="31">
        <v>14.76</v>
      </c>
      <c r="CK52" s="32">
        <f t="shared" si="53"/>
        <v>0</v>
      </c>
      <c r="CL52" s="32">
        <f t="shared" si="54"/>
        <v>0</v>
      </c>
      <c r="CM52" s="32">
        <f t="shared" si="55"/>
        <v>0</v>
      </c>
      <c r="CN52" s="32">
        <f t="shared" si="56"/>
        <v>0</v>
      </c>
      <c r="CO52" s="32">
        <f t="shared" si="57"/>
        <v>1.78</v>
      </c>
      <c r="CP52" s="32">
        <f t="shared" si="58"/>
        <v>0</v>
      </c>
      <c r="CQ52" s="32">
        <f t="shared" si="59"/>
        <v>0</v>
      </c>
      <c r="CR52" s="32">
        <f t="shared" si="60"/>
        <v>0</v>
      </c>
      <c r="CS52" s="32">
        <f t="shared" si="61"/>
        <v>0</v>
      </c>
      <c r="CT52" s="32">
        <f t="shared" si="62"/>
        <v>0</v>
      </c>
      <c r="CU52" s="32">
        <f t="shared" si="63"/>
        <v>4.57</v>
      </c>
      <c r="CV52" s="32">
        <f t="shared" si="64"/>
        <v>2.0299999999999998</v>
      </c>
      <c r="CW52" s="31">
        <f t="shared" si="186"/>
        <v>0</v>
      </c>
      <c r="CX52" s="31">
        <f t="shared" si="187"/>
        <v>0</v>
      </c>
      <c r="CY52" s="31">
        <f t="shared" si="188"/>
        <v>0</v>
      </c>
      <c r="CZ52" s="31">
        <f t="shared" si="189"/>
        <v>0</v>
      </c>
      <c r="DA52" s="31">
        <f t="shared" si="190"/>
        <v>1.5400000000000009</v>
      </c>
      <c r="DB52" s="31">
        <f t="shared" si="191"/>
        <v>0</v>
      </c>
      <c r="DC52" s="31">
        <f t="shared" si="192"/>
        <v>0</v>
      </c>
      <c r="DD52" s="31">
        <f t="shared" si="193"/>
        <v>0</v>
      </c>
      <c r="DE52" s="31">
        <f t="shared" si="194"/>
        <v>0</v>
      </c>
      <c r="DF52" s="31">
        <f t="shared" si="195"/>
        <v>0</v>
      </c>
      <c r="DG52" s="31">
        <f t="shared" si="196"/>
        <v>-11.569999999999995</v>
      </c>
      <c r="DH52" s="31">
        <f t="shared" si="197"/>
        <v>-5.1600000000000028</v>
      </c>
      <c r="DI52" s="32">
        <f t="shared" si="65"/>
        <v>0</v>
      </c>
      <c r="DJ52" s="32">
        <f t="shared" si="66"/>
        <v>0</v>
      </c>
      <c r="DK52" s="32">
        <f t="shared" si="67"/>
        <v>0</v>
      </c>
      <c r="DL52" s="32">
        <f t="shared" si="68"/>
        <v>0</v>
      </c>
      <c r="DM52" s="32">
        <f t="shared" si="69"/>
        <v>0.08</v>
      </c>
      <c r="DN52" s="32">
        <f t="shared" si="70"/>
        <v>0</v>
      </c>
      <c r="DO52" s="32">
        <f t="shared" si="71"/>
        <v>0</v>
      </c>
      <c r="DP52" s="32">
        <f t="shared" si="72"/>
        <v>0</v>
      </c>
      <c r="DQ52" s="32">
        <f t="shared" si="73"/>
        <v>0</v>
      </c>
      <c r="DR52" s="32">
        <f t="shared" si="74"/>
        <v>0</v>
      </c>
      <c r="DS52" s="32">
        <f t="shared" si="75"/>
        <v>-0.57999999999999996</v>
      </c>
      <c r="DT52" s="32">
        <f t="shared" si="76"/>
        <v>-0.26</v>
      </c>
      <c r="DU52" s="31">
        <f t="shared" si="77"/>
        <v>0</v>
      </c>
      <c r="DV52" s="31">
        <f t="shared" si="78"/>
        <v>0</v>
      </c>
      <c r="DW52" s="31">
        <f t="shared" si="79"/>
        <v>0</v>
      </c>
      <c r="DX52" s="31">
        <f t="shared" si="80"/>
        <v>0</v>
      </c>
      <c r="DY52" s="31">
        <f t="shared" si="81"/>
        <v>0.41</v>
      </c>
      <c r="DZ52" s="31">
        <f t="shared" si="82"/>
        <v>0</v>
      </c>
      <c r="EA52" s="31">
        <f t="shared" si="83"/>
        <v>0</v>
      </c>
      <c r="EB52" s="31">
        <f t="shared" si="84"/>
        <v>0</v>
      </c>
      <c r="EC52" s="31">
        <f t="shared" si="85"/>
        <v>0</v>
      </c>
      <c r="ED52" s="31">
        <f t="shared" si="86"/>
        <v>0</v>
      </c>
      <c r="EE52" s="31">
        <f t="shared" si="87"/>
        <v>-2.89</v>
      </c>
      <c r="EF52" s="31">
        <f t="shared" si="88"/>
        <v>-1.28</v>
      </c>
      <c r="EG52" s="32">
        <f t="shared" si="89"/>
        <v>0</v>
      </c>
      <c r="EH52" s="32">
        <f t="shared" si="90"/>
        <v>0</v>
      </c>
      <c r="EI52" s="32">
        <f t="shared" si="91"/>
        <v>0</v>
      </c>
      <c r="EJ52" s="32">
        <f t="shared" si="92"/>
        <v>0</v>
      </c>
      <c r="EK52" s="32">
        <f t="shared" si="93"/>
        <v>2.0300000000000011</v>
      </c>
      <c r="EL52" s="32">
        <f t="shared" si="94"/>
        <v>0</v>
      </c>
      <c r="EM52" s="32">
        <f t="shared" si="95"/>
        <v>0</v>
      </c>
      <c r="EN52" s="32">
        <f t="shared" si="96"/>
        <v>0</v>
      </c>
      <c r="EO52" s="32">
        <f t="shared" si="97"/>
        <v>0</v>
      </c>
      <c r="EP52" s="32">
        <f t="shared" si="98"/>
        <v>0</v>
      </c>
      <c r="EQ52" s="32">
        <f t="shared" si="99"/>
        <v>-15.039999999999996</v>
      </c>
      <c r="ER52" s="32">
        <f t="shared" si="100"/>
        <v>-6.7000000000000028</v>
      </c>
    </row>
    <row r="53" spans="1:148" x14ac:dyDescent="0.25">
      <c r="A53" t="s">
        <v>455</v>
      </c>
      <c r="B53" s="1" t="s">
        <v>67</v>
      </c>
      <c r="C53" t="str">
        <f t="shared" ca="1" si="198"/>
        <v>BCHEXP</v>
      </c>
      <c r="D53" t="str">
        <f t="shared" ca="1" si="199"/>
        <v>Alberta-BC Intertie - Export</v>
      </c>
      <c r="M53" s="51">
        <v>250</v>
      </c>
      <c r="Q53" s="32"/>
      <c r="R53" s="32"/>
      <c r="S53" s="32"/>
      <c r="T53" s="32"/>
      <c r="U53" s="32"/>
      <c r="V53" s="32"/>
      <c r="W53" s="32"/>
      <c r="X53" s="32"/>
      <c r="Y53" s="32">
        <v>5271</v>
      </c>
      <c r="Z53" s="32"/>
      <c r="AA53" s="32"/>
      <c r="AB53" s="32"/>
      <c r="AK53" s="2">
        <v>1.02</v>
      </c>
      <c r="AO53" s="33"/>
      <c r="AP53" s="33"/>
      <c r="AQ53" s="33"/>
      <c r="AR53" s="33"/>
      <c r="AS53" s="33"/>
      <c r="AT53" s="33"/>
      <c r="AU53" s="33"/>
      <c r="AV53" s="33"/>
      <c r="AW53" s="33">
        <v>53.76</v>
      </c>
      <c r="AX53" s="33"/>
      <c r="AY53" s="33"/>
      <c r="AZ53" s="33"/>
      <c r="BA53" s="31">
        <f t="shared" si="41"/>
        <v>0</v>
      </c>
      <c r="BB53" s="31">
        <f t="shared" si="42"/>
        <v>0</v>
      </c>
      <c r="BC53" s="31">
        <f t="shared" si="43"/>
        <v>0</v>
      </c>
      <c r="BD53" s="31">
        <f t="shared" si="44"/>
        <v>0</v>
      </c>
      <c r="BE53" s="31">
        <f t="shared" si="45"/>
        <v>0</v>
      </c>
      <c r="BF53" s="31">
        <f t="shared" si="46"/>
        <v>0</v>
      </c>
      <c r="BG53" s="31">
        <f t="shared" si="47"/>
        <v>0</v>
      </c>
      <c r="BH53" s="31">
        <f t="shared" si="48"/>
        <v>0</v>
      </c>
      <c r="BI53" s="31">
        <f t="shared" si="49"/>
        <v>3.69</v>
      </c>
      <c r="BJ53" s="31">
        <f t="shared" si="50"/>
        <v>0</v>
      </c>
      <c r="BK53" s="31">
        <f t="shared" si="51"/>
        <v>0</v>
      </c>
      <c r="BL53" s="31">
        <f t="shared" si="52"/>
        <v>0</v>
      </c>
      <c r="BM53" s="6">
        <v>8.5000000000000006E-3</v>
      </c>
      <c r="BN53" s="6">
        <v>8.5000000000000006E-3</v>
      </c>
      <c r="BO53" s="6">
        <v>8.5000000000000006E-3</v>
      </c>
      <c r="BP53" s="6">
        <v>8.5000000000000006E-3</v>
      </c>
      <c r="BQ53" s="6">
        <v>8.5000000000000006E-3</v>
      </c>
      <c r="BR53" s="6">
        <v>8.5000000000000006E-3</v>
      </c>
      <c r="BS53" s="6">
        <v>8.5000000000000006E-3</v>
      </c>
      <c r="BT53" s="6">
        <v>8.5000000000000006E-3</v>
      </c>
      <c r="BU53" s="6">
        <v>8.5000000000000006E-3</v>
      </c>
      <c r="BV53" s="6">
        <v>8.5000000000000006E-3</v>
      </c>
      <c r="BW53" s="6">
        <v>8.5000000000000006E-3</v>
      </c>
      <c r="BX53" s="6">
        <v>8.5000000000000006E-3</v>
      </c>
      <c r="BY53" s="31">
        <v>0</v>
      </c>
      <c r="BZ53" s="31">
        <v>0</v>
      </c>
      <c r="CA53" s="31">
        <v>0</v>
      </c>
      <c r="CB53" s="31">
        <v>0</v>
      </c>
      <c r="CC53" s="31">
        <v>0</v>
      </c>
      <c r="CD53" s="31">
        <v>0</v>
      </c>
      <c r="CE53" s="31">
        <v>0</v>
      </c>
      <c r="CF53" s="31">
        <v>0</v>
      </c>
      <c r="CG53" s="31">
        <v>44.8</v>
      </c>
      <c r="CH53" s="31">
        <v>0</v>
      </c>
      <c r="CI53" s="31">
        <v>0</v>
      </c>
      <c r="CJ53" s="31">
        <v>0</v>
      </c>
      <c r="CK53" s="32">
        <f t="shared" si="53"/>
        <v>0</v>
      </c>
      <c r="CL53" s="32">
        <f t="shared" si="54"/>
        <v>0</v>
      </c>
      <c r="CM53" s="32">
        <f t="shared" si="55"/>
        <v>0</v>
      </c>
      <c r="CN53" s="32">
        <f t="shared" si="56"/>
        <v>0</v>
      </c>
      <c r="CO53" s="32">
        <f t="shared" si="57"/>
        <v>0</v>
      </c>
      <c r="CP53" s="32">
        <f t="shared" si="58"/>
        <v>0</v>
      </c>
      <c r="CQ53" s="32">
        <f t="shared" si="59"/>
        <v>0</v>
      </c>
      <c r="CR53" s="32">
        <f t="shared" si="60"/>
        <v>0</v>
      </c>
      <c r="CS53" s="32">
        <f t="shared" si="61"/>
        <v>7.91</v>
      </c>
      <c r="CT53" s="32">
        <f t="shared" si="62"/>
        <v>0</v>
      </c>
      <c r="CU53" s="32">
        <f t="shared" si="63"/>
        <v>0</v>
      </c>
      <c r="CV53" s="32">
        <f t="shared" si="64"/>
        <v>0</v>
      </c>
      <c r="CW53" s="31">
        <f t="shared" si="186"/>
        <v>0</v>
      </c>
      <c r="CX53" s="31">
        <f t="shared" si="187"/>
        <v>0</v>
      </c>
      <c r="CY53" s="31">
        <f t="shared" si="188"/>
        <v>0</v>
      </c>
      <c r="CZ53" s="31">
        <f t="shared" si="189"/>
        <v>0</v>
      </c>
      <c r="DA53" s="31">
        <f t="shared" si="190"/>
        <v>0</v>
      </c>
      <c r="DB53" s="31">
        <f t="shared" si="191"/>
        <v>0</v>
      </c>
      <c r="DC53" s="31">
        <f t="shared" si="192"/>
        <v>0</v>
      </c>
      <c r="DD53" s="31">
        <f t="shared" si="193"/>
        <v>0</v>
      </c>
      <c r="DE53" s="31">
        <f t="shared" si="194"/>
        <v>-4.7400000000000038</v>
      </c>
      <c r="DF53" s="31">
        <f t="shared" si="195"/>
        <v>0</v>
      </c>
      <c r="DG53" s="31">
        <f t="shared" si="196"/>
        <v>0</v>
      </c>
      <c r="DH53" s="31">
        <f t="shared" si="197"/>
        <v>0</v>
      </c>
      <c r="DI53" s="32">
        <f t="shared" si="65"/>
        <v>0</v>
      </c>
      <c r="DJ53" s="32">
        <f t="shared" si="66"/>
        <v>0</v>
      </c>
      <c r="DK53" s="32">
        <f t="shared" si="67"/>
        <v>0</v>
      </c>
      <c r="DL53" s="32">
        <f t="shared" si="68"/>
        <v>0</v>
      </c>
      <c r="DM53" s="32">
        <f t="shared" si="69"/>
        <v>0</v>
      </c>
      <c r="DN53" s="32">
        <f t="shared" si="70"/>
        <v>0</v>
      </c>
      <c r="DO53" s="32">
        <f t="shared" si="71"/>
        <v>0</v>
      </c>
      <c r="DP53" s="32">
        <f t="shared" si="72"/>
        <v>0</v>
      </c>
      <c r="DQ53" s="32">
        <f t="shared" si="73"/>
        <v>-0.24</v>
      </c>
      <c r="DR53" s="32">
        <f t="shared" si="74"/>
        <v>0</v>
      </c>
      <c r="DS53" s="32">
        <f t="shared" si="75"/>
        <v>0</v>
      </c>
      <c r="DT53" s="32">
        <f t="shared" si="76"/>
        <v>0</v>
      </c>
      <c r="DU53" s="31">
        <f t="shared" si="77"/>
        <v>0</v>
      </c>
      <c r="DV53" s="31">
        <f t="shared" si="78"/>
        <v>0</v>
      </c>
      <c r="DW53" s="31">
        <f t="shared" si="79"/>
        <v>0</v>
      </c>
      <c r="DX53" s="31">
        <f t="shared" si="80"/>
        <v>0</v>
      </c>
      <c r="DY53" s="31">
        <f t="shared" si="81"/>
        <v>0</v>
      </c>
      <c r="DZ53" s="31">
        <f t="shared" si="82"/>
        <v>0</v>
      </c>
      <c r="EA53" s="31">
        <f t="shared" si="83"/>
        <v>0</v>
      </c>
      <c r="EB53" s="31">
        <f t="shared" si="84"/>
        <v>0</v>
      </c>
      <c r="EC53" s="31">
        <f t="shared" si="85"/>
        <v>-1.2</v>
      </c>
      <c r="ED53" s="31">
        <f t="shared" si="86"/>
        <v>0</v>
      </c>
      <c r="EE53" s="31">
        <f t="shared" si="87"/>
        <v>0</v>
      </c>
      <c r="EF53" s="31">
        <f t="shared" si="88"/>
        <v>0</v>
      </c>
      <c r="EG53" s="32">
        <f t="shared" si="89"/>
        <v>0</v>
      </c>
      <c r="EH53" s="32">
        <f t="shared" si="90"/>
        <v>0</v>
      </c>
      <c r="EI53" s="32">
        <f t="shared" si="91"/>
        <v>0</v>
      </c>
      <c r="EJ53" s="32">
        <f t="shared" si="92"/>
        <v>0</v>
      </c>
      <c r="EK53" s="32">
        <f t="shared" si="93"/>
        <v>0</v>
      </c>
      <c r="EL53" s="32">
        <f t="shared" si="94"/>
        <v>0</v>
      </c>
      <c r="EM53" s="32">
        <f t="shared" si="95"/>
        <v>0</v>
      </c>
      <c r="EN53" s="32">
        <f t="shared" si="96"/>
        <v>0</v>
      </c>
      <c r="EO53" s="32">
        <f t="shared" si="97"/>
        <v>-6.1800000000000042</v>
      </c>
      <c r="EP53" s="32">
        <f t="shared" si="98"/>
        <v>0</v>
      </c>
      <c r="EQ53" s="32">
        <f t="shared" si="99"/>
        <v>0</v>
      </c>
      <c r="ER53" s="32">
        <f t="shared" si="100"/>
        <v>0</v>
      </c>
    </row>
    <row r="54" spans="1:148" x14ac:dyDescent="0.25">
      <c r="A54" t="s">
        <v>454</v>
      </c>
      <c r="B54" s="1" t="s">
        <v>77</v>
      </c>
      <c r="C54" t="str">
        <f t="shared" ca="1" si="198"/>
        <v>BCHEXP</v>
      </c>
      <c r="D54" t="str">
        <f t="shared" ca="1" si="199"/>
        <v>Alberta-BC Intertie - Export</v>
      </c>
      <c r="H54" s="51">
        <v>67.5</v>
      </c>
      <c r="I54" s="51">
        <v>2312.5</v>
      </c>
      <c r="J54" s="51">
        <v>93.75</v>
      </c>
      <c r="K54" s="51">
        <v>1837.5</v>
      </c>
      <c r="L54" s="51">
        <v>75</v>
      </c>
      <c r="M54" s="51">
        <v>2843.75</v>
      </c>
      <c r="N54" s="51">
        <v>2220.25</v>
      </c>
      <c r="P54" s="51">
        <v>1391</v>
      </c>
      <c r="Q54" s="32"/>
      <c r="R54" s="32"/>
      <c r="S54" s="32"/>
      <c r="T54" s="32">
        <v>1363.5</v>
      </c>
      <c r="U54" s="32">
        <v>40301.06</v>
      </c>
      <c r="V54" s="32">
        <v>1415.44</v>
      </c>
      <c r="W54" s="32">
        <v>42540.04</v>
      </c>
      <c r="X54" s="32">
        <v>3272.25</v>
      </c>
      <c r="Y54" s="32">
        <v>59616.78</v>
      </c>
      <c r="Z54" s="32">
        <v>40937.86</v>
      </c>
      <c r="AA54" s="32"/>
      <c r="AB54" s="32">
        <v>29705.78</v>
      </c>
      <c r="AF54" s="2">
        <v>1.02</v>
      </c>
      <c r="AG54" s="2">
        <v>1.02</v>
      </c>
      <c r="AH54" s="2">
        <v>1.02</v>
      </c>
      <c r="AI54" s="2">
        <v>1.02</v>
      </c>
      <c r="AJ54" s="2">
        <v>1.02</v>
      </c>
      <c r="AK54" s="2">
        <v>1.02</v>
      </c>
      <c r="AL54" s="2">
        <v>1.02</v>
      </c>
      <c r="AN54" s="2">
        <v>1.02</v>
      </c>
      <c r="AO54" s="33"/>
      <c r="AP54" s="33"/>
      <c r="AQ54" s="33"/>
      <c r="AR54" s="33">
        <v>13.91</v>
      </c>
      <c r="AS54" s="33">
        <v>411.07</v>
      </c>
      <c r="AT54" s="33">
        <v>14.44</v>
      </c>
      <c r="AU54" s="33">
        <v>433.91</v>
      </c>
      <c r="AV54" s="33">
        <v>33.380000000000003</v>
      </c>
      <c r="AW54" s="33">
        <v>608.09</v>
      </c>
      <c r="AX54" s="33">
        <v>417.57</v>
      </c>
      <c r="AY54" s="33"/>
      <c r="AZ54" s="33">
        <v>303</v>
      </c>
      <c r="BA54" s="31">
        <f t="shared" si="41"/>
        <v>0</v>
      </c>
      <c r="BB54" s="31">
        <f t="shared" si="42"/>
        <v>0</v>
      </c>
      <c r="BC54" s="31">
        <f t="shared" si="43"/>
        <v>0</v>
      </c>
      <c r="BD54" s="31">
        <f t="shared" si="44"/>
        <v>7.91</v>
      </c>
      <c r="BE54" s="31">
        <f t="shared" si="45"/>
        <v>233.75</v>
      </c>
      <c r="BF54" s="31">
        <f t="shared" si="46"/>
        <v>8.2100000000000009</v>
      </c>
      <c r="BG54" s="31">
        <f t="shared" si="47"/>
        <v>29.78</v>
      </c>
      <c r="BH54" s="31">
        <f t="shared" si="48"/>
        <v>2.29</v>
      </c>
      <c r="BI54" s="31">
        <f t="shared" si="49"/>
        <v>41.73</v>
      </c>
      <c r="BJ54" s="31">
        <f t="shared" si="50"/>
        <v>-122.81</v>
      </c>
      <c r="BK54" s="31">
        <f t="shared" si="51"/>
        <v>0</v>
      </c>
      <c r="BL54" s="31">
        <f t="shared" si="52"/>
        <v>-89.12</v>
      </c>
      <c r="BM54" s="6">
        <v>8.5000000000000006E-3</v>
      </c>
      <c r="BN54" s="6">
        <v>8.5000000000000006E-3</v>
      </c>
      <c r="BO54" s="6">
        <v>8.5000000000000006E-3</v>
      </c>
      <c r="BP54" s="6">
        <v>8.5000000000000006E-3</v>
      </c>
      <c r="BQ54" s="6">
        <v>8.5000000000000006E-3</v>
      </c>
      <c r="BR54" s="6">
        <v>8.5000000000000006E-3</v>
      </c>
      <c r="BS54" s="6">
        <v>8.5000000000000006E-3</v>
      </c>
      <c r="BT54" s="6">
        <v>8.5000000000000006E-3</v>
      </c>
      <c r="BU54" s="6">
        <v>8.5000000000000006E-3</v>
      </c>
      <c r="BV54" s="6">
        <v>8.5000000000000006E-3</v>
      </c>
      <c r="BW54" s="6">
        <v>8.5000000000000006E-3</v>
      </c>
      <c r="BX54" s="6">
        <v>8.5000000000000006E-3</v>
      </c>
      <c r="BY54" s="31">
        <v>0</v>
      </c>
      <c r="BZ54" s="31">
        <v>0</v>
      </c>
      <c r="CA54" s="31">
        <v>0</v>
      </c>
      <c r="CB54" s="31">
        <v>11.59</v>
      </c>
      <c r="CC54" s="31">
        <v>342.56</v>
      </c>
      <c r="CD54" s="31">
        <v>12.03</v>
      </c>
      <c r="CE54" s="31">
        <v>361.59</v>
      </c>
      <c r="CF54" s="31">
        <v>27.81</v>
      </c>
      <c r="CG54" s="31">
        <v>506.74</v>
      </c>
      <c r="CH54" s="31">
        <v>347.97</v>
      </c>
      <c r="CI54" s="31">
        <v>0</v>
      </c>
      <c r="CJ54" s="31">
        <v>252.5</v>
      </c>
      <c r="CK54" s="32">
        <f t="shared" si="53"/>
        <v>0</v>
      </c>
      <c r="CL54" s="32">
        <f t="shared" si="54"/>
        <v>0</v>
      </c>
      <c r="CM54" s="32">
        <f t="shared" si="55"/>
        <v>0</v>
      </c>
      <c r="CN54" s="32">
        <f t="shared" si="56"/>
        <v>2.0499999999999998</v>
      </c>
      <c r="CO54" s="32">
        <f t="shared" si="57"/>
        <v>60.45</v>
      </c>
      <c r="CP54" s="32">
        <f t="shared" si="58"/>
        <v>2.12</v>
      </c>
      <c r="CQ54" s="32">
        <f t="shared" si="59"/>
        <v>63.81</v>
      </c>
      <c r="CR54" s="32">
        <f t="shared" si="60"/>
        <v>4.91</v>
      </c>
      <c r="CS54" s="32">
        <f t="shared" si="61"/>
        <v>89.43</v>
      </c>
      <c r="CT54" s="32">
        <f t="shared" si="62"/>
        <v>61.41</v>
      </c>
      <c r="CU54" s="32">
        <f t="shared" si="63"/>
        <v>0</v>
      </c>
      <c r="CV54" s="32">
        <f t="shared" si="64"/>
        <v>44.56</v>
      </c>
      <c r="CW54" s="31">
        <f t="shared" si="186"/>
        <v>0</v>
      </c>
      <c r="CX54" s="31">
        <f t="shared" si="187"/>
        <v>0</v>
      </c>
      <c r="CY54" s="31">
        <f t="shared" si="188"/>
        <v>0</v>
      </c>
      <c r="CZ54" s="31">
        <f t="shared" si="189"/>
        <v>-8.18</v>
      </c>
      <c r="DA54" s="31">
        <f t="shared" si="190"/>
        <v>-241.81</v>
      </c>
      <c r="DB54" s="31">
        <f t="shared" si="191"/>
        <v>-8.5000000000000018</v>
      </c>
      <c r="DC54" s="31">
        <f t="shared" si="192"/>
        <v>-38.290000000000049</v>
      </c>
      <c r="DD54" s="31">
        <f t="shared" si="193"/>
        <v>-2.9500000000000037</v>
      </c>
      <c r="DE54" s="31">
        <f t="shared" si="194"/>
        <v>-53.649999999999956</v>
      </c>
      <c r="DF54" s="31">
        <f t="shared" si="195"/>
        <v>114.62</v>
      </c>
      <c r="DG54" s="31">
        <f t="shared" si="196"/>
        <v>0</v>
      </c>
      <c r="DH54" s="31">
        <f t="shared" si="197"/>
        <v>83.18</v>
      </c>
      <c r="DI54" s="32">
        <f t="shared" si="65"/>
        <v>0</v>
      </c>
      <c r="DJ54" s="32">
        <f t="shared" si="66"/>
        <v>0</v>
      </c>
      <c r="DK54" s="32">
        <f t="shared" si="67"/>
        <v>0</v>
      </c>
      <c r="DL54" s="32">
        <f t="shared" si="68"/>
        <v>-0.41</v>
      </c>
      <c r="DM54" s="32">
        <f t="shared" si="69"/>
        <v>-12.09</v>
      </c>
      <c r="DN54" s="32">
        <f t="shared" si="70"/>
        <v>-0.43</v>
      </c>
      <c r="DO54" s="32">
        <f t="shared" si="71"/>
        <v>-1.91</v>
      </c>
      <c r="DP54" s="32">
        <f t="shared" si="72"/>
        <v>-0.15</v>
      </c>
      <c r="DQ54" s="32">
        <f t="shared" si="73"/>
        <v>-2.68</v>
      </c>
      <c r="DR54" s="32">
        <f t="shared" si="74"/>
        <v>5.73</v>
      </c>
      <c r="DS54" s="32">
        <f t="shared" si="75"/>
        <v>0</v>
      </c>
      <c r="DT54" s="32">
        <f t="shared" si="76"/>
        <v>4.16</v>
      </c>
      <c r="DU54" s="31">
        <f t="shared" si="77"/>
        <v>0</v>
      </c>
      <c r="DV54" s="31">
        <f t="shared" si="78"/>
        <v>0</v>
      </c>
      <c r="DW54" s="31">
        <f t="shared" si="79"/>
        <v>0</v>
      </c>
      <c r="DX54" s="31">
        <f t="shared" si="80"/>
        <v>-2.17</v>
      </c>
      <c r="DY54" s="31">
        <f t="shared" si="81"/>
        <v>-63.66</v>
      </c>
      <c r="DZ54" s="31">
        <f t="shared" si="82"/>
        <v>-2.2200000000000002</v>
      </c>
      <c r="EA54" s="31">
        <f t="shared" si="83"/>
        <v>-9.9</v>
      </c>
      <c r="EB54" s="31">
        <f t="shared" si="84"/>
        <v>-0.76</v>
      </c>
      <c r="EC54" s="31">
        <f t="shared" si="85"/>
        <v>-13.63</v>
      </c>
      <c r="ED54" s="31">
        <f t="shared" si="86"/>
        <v>28.85</v>
      </c>
      <c r="EE54" s="31">
        <f t="shared" si="87"/>
        <v>0</v>
      </c>
      <c r="EF54" s="31">
        <f t="shared" si="88"/>
        <v>20.56</v>
      </c>
      <c r="EG54" s="32">
        <f t="shared" si="89"/>
        <v>0</v>
      </c>
      <c r="EH54" s="32">
        <f t="shared" si="90"/>
        <v>0</v>
      </c>
      <c r="EI54" s="32">
        <f t="shared" si="91"/>
        <v>0</v>
      </c>
      <c r="EJ54" s="32">
        <f t="shared" si="92"/>
        <v>-10.76</v>
      </c>
      <c r="EK54" s="32">
        <f t="shared" si="93"/>
        <v>-317.56</v>
      </c>
      <c r="EL54" s="32">
        <f t="shared" si="94"/>
        <v>-11.150000000000002</v>
      </c>
      <c r="EM54" s="32">
        <f t="shared" si="95"/>
        <v>-50.100000000000044</v>
      </c>
      <c r="EN54" s="32">
        <f t="shared" si="96"/>
        <v>-3.8600000000000039</v>
      </c>
      <c r="EO54" s="32">
        <f t="shared" si="97"/>
        <v>-69.959999999999951</v>
      </c>
      <c r="EP54" s="32">
        <f t="shared" si="98"/>
        <v>149.20000000000002</v>
      </c>
      <c r="EQ54" s="32">
        <f t="shared" si="99"/>
        <v>0</v>
      </c>
      <c r="ER54" s="32">
        <f t="shared" si="100"/>
        <v>107.9</v>
      </c>
    </row>
    <row r="55" spans="1:148" x14ac:dyDescent="0.25">
      <c r="A55" t="s">
        <v>497</v>
      </c>
      <c r="B55" s="1" t="s">
        <v>59</v>
      </c>
      <c r="C55" t="str">
        <f t="shared" ca="1" si="198"/>
        <v>ENC1</v>
      </c>
      <c r="D55" t="str">
        <f t="shared" ca="1" si="199"/>
        <v>Clover Bar #1</v>
      </c>
      <c r="E55" s="51">
        <v>15957.121117999999</v>
      </c>
      <c r="F55" s="51">
        <v>16939.218703899998</v>
      </c>
      <c r="G55" s="51">
        <v>10968.167602899999</v>
      </c>
      <c r="H55" s="51">
        <v>1925.0591612000001</v>
      </c>
      <c r="I55" s="51">
        <v>102.09728680000001</v>
      </c>
      <c r="J55" s="51">
        <v>3513.7439651999998</v>
      </c>
      <c r="K55" s="51">
        <v>1166.4016153</v>
      </c>
      <c r="L55" s="51">
        <v>1861.5915339999999</v>
      </c>
      <c r="M55" s="51">
        <v>603.45532040000001</v>
      </c>
      <c r="N55" s="51">
        <v>773.15676080000003</v>
      </c>
      <c r="O55" s="51">
        <v>9391.1027316</v>
      </c>
      <c r="P55" s="51">
        <v>2347.7698569999998</v>
      </c>
      <c r="Q55" s="32">
        <v>2022938.23</v>
      </c>
      <c r="R55" s="32">
        <v>2885797.32</v>
      </c>
      <c r="S55" s="32">
        <v>926423.73</v>
      </c>
      <c r="T55" s="32">
        <v>476449.32</v>
      </c>
      <c r="U55" s="32">
        <v>44881.71</v>
      </c>
      <c r="V55" s="32">
        <v>1243681.1000000001</v>
      </c>
      <c r="W55" s="32">
        <v>487188.8</v>
      </c>
      <c r="X55" s="32">
        <v>923576.57</v>
      </c>
      <c r="Y55" s="32">
        <v>507574.35</v>
      </c>
      <c r="Z55" s="32">
        <v>187839.19</v>
      </c>
      <c r="AA55" s="32">
        <v>2495203.89</v>
      </c>
      <c r="AB55" s="32">
        <v>567162.9</v>
      </c>
      <c r="AC55" s="2">
        <v>4.09</v>
      </c>
      <c r="AD55" s="2">
        <v>4.09</v>
      </c>
      <c r="AE55" s="2">
        <v>4.09</v>
      </c>
      <c r="AF55" s="2">
        <v>4.09</v>
      </c>
      <c r="AG55" s="2">
        <v>4.09</v>
      </c>
      <c r="AH55" s="2">
        <v>4.09</v>
      </c>
      <c r="AI55" s="2">
        <v>4.3</v>
      </c>
      <c r="AJ55" s="2">
        <v>4.3</v>
      </c>
      <c r="AK55" s="2">
        <v>4.3</v>
      </c>
      <c r="AL55" s="2">
        <v>4.3</v>
      </c>
      <c r="AM55" s="2">
        <v>4.3</v>
      </c>
      <c r="AN55" s="2">
        <v>4.3</v>
      </c>
      <c r="AO55" s="33">
        <v>82738.17</v>
      </c>
      <c r="AP55" s="33">
        <v>118029.11</v>
      </c>
      <c r="AQ55" s="33">
        <v>37890.730000000003</v>
      </c>
      <c r="AR55" s="33">
        <v>19486.78</v>
      </c>
      <c r="AS55" s="33">
        <v>1835.66</v>
      </c>
      <c r="AT55" s="33">
        <v>50866.559999999998</v>
      </c>
      <c r="AU55" s="33">
        <v>20949.12</v>
      </c>
      <c r="AV55" s="33">
        <v>39713.79</v>
      </c>
      <c r="AW55" s="33">
        <v>21825.7</v>
      </c>
      <c r="AX55" s="33">
        <v>8077.08</v>
      </c>
      <c r="AY55" s="33">
        <v>107293.77</v>
      </c>
      <c r="AZ55" s="33">
        <v>24388</v>
      </c>
      <c r="BA55" s="31">
        <f t="shared" si="41"/>
        <v>-809.18</v>
      </c>
      <c r="BB55" s="31">
        <f t="shared" si="42"/>
        <v>-1154.32</v>
      </c>
      <c r="BC55" s="31">
        <f t="shared" si="43"/>
        <v>-370.57</v>
      </c>
      <c r="BD55" s="31">
        <f t="shared" si="44"/>
        <v>2763.41</v>
      </c>
      <c r="BE55" s="31">
        <f t="shared" si="45"/>
        <v>260.31</v>
      </c>
      <c r="BF55" s="31">
        <f t="shared" si="46"/>
        <v>7213.35</v>
      </c>
      <c r="BG55" s="31">
        <f t="shared" si="47"/>
        <v>341.03</v>
      </c>
      <c r="BH55" s="31">
        <f t="shared" si="48"/>
        <v>646.5</v>
      </c>
      <c r="BI55" s="31">
        <f t="shared" si="49"/>
        <v>355.3</v>
      </c>
      <c r="BJ55" s="31">
        <f t="shared" si="50"/>
        <v>-563.52</v>
      </c>
      <c r="BK55" s="31">
        <f t="shared" si="51"/>
        <v>-7485.61</v>
      </c>
      <c r="BL55" s="31">
        <f t="shared" si="52"/>
        <v>-1701.49</v>
      </c>
      <c r="BM55" s="6">
        <v>4.1700000000000001E-2</v>
      </c>
      <c r="BN55" s="6">
        <v>4.1700000000000001E-2</v>
      </c>
      <c r="BO55" s="6">
        <v>4.1700000000000001E-2</v>
      </c>
      <c r="BP55" s="6">
        <v>4.1700000000000001E-2</v>
      </c>
      <c r="BQ55" s="6">
        <v>4.1700000000000001E-2</v>
      </c>
      <c r="BR55" s="6">
        <v>4.1700000000000001E-2</v>
      </c>
      <c r="BS55" s="6">
        <v>4.1700000000000001E-2</v>
      </c>
      <c r="BT55" s="6">
        <v>4.1700000000000001E-2</v>
      </c>
      <c r="BU55" s="6">
        <v>4.1700000000000001E-2</v>
      </c>
      <c r="BV55" s="6">
        <v>4.1700000000000001E-2</v>
      </c>
      <c r="BW55" s="6">
        <v>4.1700000000000001E-2</v>
      </c>
      <c r="BX55" s="6">
        <v>4.1700000000000001E-2</v>
      </c>
      <c r="BY55" s="31">
        <v>84356.52</v>
      </c>
      <c r="BZ55" s="31">
        <v>120337.75</v>
      </c>
      <c r="CA55" s="31">
        <v>38631.870000000003</v>
      </c>
      <c r="CB55" s="31">
        <v>19867.939999999999</v>
      </c>
      <c r="CC55" s="31">
        <v>1871.57</v>
      </c>
      <c r="CD55" s="31">
        <v>51861.5</v>
      </c>
      <c r="CE55" s="31">
        <v>20315.77</v>
      </c>
      <c r="CF55" s="31">
        <v>38513.14</v>
      </c>
      <c r="CG55" s="31">
        <v>21165.85</v>
      </c>
      <c r="CH55" s="31">
        <v>7832.89</v>
      </c>
      <c r="CI55" s="31">
        <v>104050</v>
      </c>
      <c r="CJ55" s="31">
        <v>23650.69</v>
      </c>
      <c r="CK55" s="32">
        <f t="shared" si="53"/>
        <v>3034.41</v>
      </c>
      <c r="CL55" s="32">
        <f t="shared" si="54"/>
        <v>4328.7</v>
      </c>
      <c r="CM55" s="32">
        <f t="shared" si="55"/>
        <v>1389.64</v>
      </c>
      <c r="CN55" s="32">
        <f t="shared" si="56"/>
        <v>714.67</v>
      </c>
      <c r="CO55" s="32">
        <f t="shared" si="57"/>
        <v>67.319999999999993</v>
      </c>
      <c r="CP55" s="32">
        <f t="shared" si="58"/>
        <v>1865.52</v>
      </c>
      <c r="CQ55" s="32">
        <f t="shared" si="59"/>
        <v>730.78</v>
      </c>
      <c r="CR55" s="32">
        <f t="shared" si="60"/>
        <v>1385.36</v>
      </c>
      <c r="CS55" s="32">
        <f t="shared" si="61"/>
        <v>761.36</v>
      </c>
      <c r="CT55" s="32">
        <f t="shared" si="62"/>
        <v>281.76</v>
      </c>
      <c r="CU55" s="32">
        <f t="shared" si="63"/>
        <v>3742.81</v>
      </c>
      <c r="CV55" s="32">
        <f t="shared" si="64"/>
        <v>850.74</v>
      </c>
      <c r="CW55" s="31">
        <f t="shared" si="186"/>
        <v>5461.9400000000096</v>
      </c>
      <c r="CX55" s="31">
        <f t="shared" si="187"/>
        <v>7791.6599999999962</v>
      </c>
      <c r="CY55" s="31">
        <f t="shared" si="188"/>
        <v>2501.349999999999</v>
      </c>
      <c r="CZ55" s="31">
        <f t="shared" si="189"/>
        <v>-1667.5800000000017</v>
      </c>
      <c r="DA55" s="31">
        <f t="shared" si="190"/>
        <v>-157.08000000000021</v>
      </c>
      <c r="DB55" s="31">
        <f t="shared" si="191"/>
        <v>-4352.8900000000012</v>
      </c>
      <c r="DC55" s="31">
        <f t="shared" si="192"/>
        <v>-243.59999999999968</v>
      </c>
      <c r="DD55" s="31">
        <f t="shared" si="193"/>
        <v>-461.79000000000087</v>
      </c>
      <c r="DE55" s="31">
        <f t="shared" si="194"/>
        <v>-253.79000000000161</v>
      </c>
      <c r="DF55" s="31">
        <f t="shared" si="195"/>
        <v>601.0900000000006</v>
      </c>
      <c r="DG55" s="31">
        <f t="shared" si="196"/>
        <v>7984.6499999999933</v>
      </c>
      <c r="DH55" s="31">
        <f t="shared" si="197"/>
        <v>1814.9200000000003</v>
      </c>
      <c r="DI55" s="32">
        <f t="shared" si="65"/>
        <v>273.10000000000002</v>
      </c>
      <c r="DJ55" s="32">
        <f t="shared" si="66"/>
        <v>389.58</v>
      </c>
      <c r="DK55" s="32">
        <f t="shared" si="67"/>
        <v>125.07</v>
      </c>
      <c r="DL55" s="32">
        <f t="shared" si="68"/>
        <v>-83.38</v>
      </c>
      <c r="DM55" s="32">
        <f t="shared" si="69"/>
        <v>-7.85</v>
      </c>
      <c r="DN55" s="32">
        <f t="shared" si="70"/>
        <v>-217.64</v>
      </c>
      <c r="DO55" s="32">
        <f t="shared" si="71"/>
        <v>-12.18</v>
      </c>
      <c r="DP55" s="32">
        <f t="shared" si="72"/>
        <v>-23.09</v>
      </c>
      <c r="DQ55" s="32">
        <f t="shared" si="73"/>
        <v>-12.69</v>
      </c>
      <c r="DR55" s="32">
        <f t="shared" si="74"/>
        <v>30.05</v>
      </c>
      <c r="DS55" s="32">
        <f t="shared" si="75"/>
        <v>399.23</v>
      </c>
      <c r="DT55" s="32">
        <f t="shared" si="76"/>
        <v>90.75</v>
      </c>
      <c r="DU55" s="31">
        <f t="shared" si="77"/>
        <v>1487.33</v>
      </c>
      <c r="DV55" s="31">
        <f t="shared" si="78"/>
        <v>2103.5300000000002</v>
      </c>
      <c r="DW55" s="31">
        <f t="shared" si="79"/>
        <v>670.02</v>
      </c>
      <c r="DX55" s="31">
        <f t="shared" si="80"/>
        <v>-442.79</v>
      </c>
      <c r="DY55" s="31">
        <f t="shared" si="81"/>
        <v>-41.35</v>
      </c>
      <c r="DZ55" s="31">
        <f t="shared" si="82"/>
        <v>-1135.8</v>
      </c>
      <c r="EA55" s="31">
        <f t="shared" si="83"/>
        <v>-63.01</v>
      </c>
      <c r="EB55" s="31">
        <f t="shared" si="84"/>
        <v>-118.37</v>
      </c>
      <c r="EC55" s="31">
        <f t="shared" si="85"/>
        <v>-64.459999999999994</v>
      </c>
      <c r="ED55" s="31">
        <f t="shared" si="86"/>
        <v>151.32</v>
      </c>
      <c r="EE55" s="31">
        <f t="shared" si="87"/>
        <v>1991.4</v>
      </c>
      <c r="EF55" s="31">
        <f t="shared" si="88"/>
        <v>448.54</v>
      </c>
      <c r="EG55" s="32">
        <f t="shared" si="89"/>
        <v>7222.3700000000099</v>
      </c>
      <c r="EH55" s="32">
        <f t="shared" si="90"/>
        <v>10284.769999999997</v>
      </c>
      <c r="EI55" s="32">
        <f t="shared" si="91"/>
        <v>3296.4399999999991</v>
      </c>
      <c r="EJ55" s="32">
        <f t="shared" si="92"/>
        <v>-2193.7500000000018</v>
      </c>
      <c r="EK55" s="32">
        <f t="shared" si="93"/>
        <v>-206.2800000000002</v>
      </c>
      <c r="EL55" s="32">
        <f t="shared" si="94"/>
        <v>-5706.3300000000017</v>
      </c>
      <c r="EM55" s="32">
        <f t="shared" si="95"/>
        <v>-318.78999999999968</v>
      </c>
      <c r="EN55" s="32">
        <f t="shared" si="96"/>
        <v>-603.25000000000091</v>
      </c>
      <c r="EO55" s="32">
        <f t="shared" si="97"/>
        <v>-330.94000000000159</v>
      </c>
      <c r="EP55" s="32">
        <f t="shared" si="98"/>
        <v>782.46000000000049</v>
      </c>
      <c r="EQ55" s="32">
        <f t="shared" si="99"/>
        <v>10375.279999999993</v>
      </c>
      <c r="ER55" s="32">
        <f t="shared" si="100"/>
        <v>2354.2100000000005</v>
      </c>
    </row>
    <row r="56" spans="1:148" x14ac:dyDescent="0.25">
      <c r="A56" t="s">
        <v>497</v>
      </c>
      <c r="B56" s="1" t="s">
        <v>60</v>
      </c>
      <c r="C56" t="str">
        <f t="shared" ca="1" si="198"/>
        <v>ENC2</v>
      </c>
      <c r="D56" t="str">
        <f t="shared" ca="1" si="199"/>
        <v>Clover Bar #2</v>
      </c>
      <c r="E56" s="51">
        <v>35198.036923200001</v>
      </c>
      <c r="F56" s="51">
        <v>41574.103248599997</v>
      </c>
      <c r="G56" s="51">
        <v>30111.232548100001</v>
      </c>
      <c r="H56" s="51">
        <v>8127.8979566999997</v>
      </c>
      <c r="I56" s="51">
        <v>1006.179061</v>
      </c>
      <c r="J56" s="51">
        <v>15234.470068799999</v>
      </c>
      <c r="K56" s="51">
        <v>6005.3793323999998</v>
      </c>
      <c r="L56" s="51">
        <v>17376.043350899999</v>
      </c>
      <c r="M56" s="51">
        <v>6851.5613947000002</v>
      </c>
      <c r="N56" s="51">
        <v>4091.9761497</v>
      </c>
      <c r="O56" s="51">
        <v>35047.442325199998</v>
      </c>
      <c r="P56" s="51">
        <v>22277.594602199999</v>
      </c>
      <c r="Q56" s="32">
        <v>4512419.2300000004</v>
      </c>
      <c r="R56" s="32">
        <v>7495011.8799999999</v>
      </c>
      <c r="S56" s="32">
        <v>2223284.98</v>
      </c>
      <c r="T56" s="32">
        <v>1463469.58</v>
      </c>
      <c r="U56" s="32">
        <v>193431.1</v>
      </c>
      <c r="V56" s="32">
        <v>3479080.37</v>
      </c>
      <c r="W56" s="32">
        <v>1758166.76</v>
      </c>
      <c r="X56" s="32">
        <v>5145869</v>
      </c>
      <c r="Y56" s="32">
        <v>3078075.42</v>
      </c>
      <c r="Z56" s="32">
        <v>1310391.1499999999</v>
      </c>
      <c r="AA56" s="32">
        <v>6445210.5999999996</v>
      </c>
      <c r="AB56" s="32">
        <v>2152332.4300000002</v>
      </c>
      <c r="AC56" s="2">
        <v>4.09</v>
      </c>
      <c r="AD56" s="2">
        <v>4.09</v>
      </c>
      <c r="AE56" s="2">
        <v>4.09</v>
      </c>
      <c r="AF56" s="2">
        <v>4.09</v>
      </c>
      <c r="AG56" s="2">
        <v>4.09</v>
      </c>
      <c r="AH56" s="2">
        <v>4.09</v>
      </c>
      <c r="AI56" s="2">
        <v>4.3</v>
      </c>
      <c r="AJ56" s="2">
        <v>4.3</v>
      </c>
      <c r="AK56" s="2">
        <v>4.3</v>
      </c>
      <c r="AL56" s="2">
        <v>4.3</v>
      </c>
      <c r="AM56" s="2">
        <v>4.3</v>
      </c>
      <c r="AN56" s="2">
        <v>4.3</v>
      </c>
      <c r="AO56" s="33">
        <v>184557.95</v>
      </c>
      <c r="AP56" s="33">
        <v>306545.99</v>
      </c>
      <c r="AQ56" s="33">
        <v>90932.36</v>
      </c>
      <c r="AR56" s="33">
        <v>59855.91</v>
      </c>
      <c r="AS56" s="33">
        <v>7911.33</v>
      </c>
      <c r="AT56" s="33">
        <v>142294.39000000001</v>
      </c>
      <c r="AU56" s="33">
        <v>75601.17</v>
      </c>
      <c r="AV56" s="33">
        <v>221272.37</v>
      </c>
      <c r="AW56" s="33">
        <v>132357.24</v>
      </c>
      <c r="AX56" s="33">
        <v>56346.82</v>
      </c>
      <c r="AY56" s="33">
        <v>277144.06</v>
      </c>
      <c r="AZ56" s="33">
        <v>92550.29</v>
      </c>
      <c r="BA56" s="31">
        <f t="shared" si="41"/>
        <v>-1804.97</v>
      </c>
      <c r="BB56" s="31">
        <f t="shared" si="42"/>
        <v>-2998</v>
      </c>
      <c r="BC56" s="31">
        <f t="shared" si="43"/>
        <v>-889.31</v>
      </c>
      <c r="BD56" s="31">
        <f t="shared" si="44"/>
        <v>8488.1200000000008</v>
      </c>
      <c r="BE56" s="31">
        <f t="shared" si="45"/>
        <v>1121.9000000000001</v>
      </c>
      <c r="BF56" s="31">
        <f t="shared" si="46"/>
        <v>20178.669999999998</v>
      </c>
      <c r="BG56" s="31">
        <f t="shared" si="47"/>
        <v>1230.72</v>
      </c>
      <c r="BH56" s="31">
        <f t="shared" si="48"/>
        <v>3602.11</v>
      </c>
      <c r="BI56" s="31">
        <f t="shared" si="49"/>
        <v>2154.65</v>
      </c>
      <c r="BJ56" s="31">
        <f t="shared" si="50"/>
        <v>-3931.17</v>
      </c>
      <c r="BK56" s="31">
        <f t="shared" si="51"/>
        <v>-19335.63</v>
      </c>
      <c r="BL56" s="31">
        <f t="shared" si="52"/>
        <v>-6457</v>
      </c>
      <c r="BM56" s="6">
        <v>3.7999999999999999E-2</v>
      </c>
      <c r="BN56" s="6">
        <v>3.7999999999999999E-2</v>
      </c>
      <c r="BO56" s="6">
        <v>3.7999999999999999E-2</v>
      </c>
      <c r="BP56" s="6">
        <v>3.7999999999999999E-2</v>
      </c>
      <c r="BQ56" s="6">
        <v>3.7999999999999999E-2</v>
      </c>
      <c r="BR56" s="6">
        <v>3.7999999999999999E-2</v>
      </c>
      <c r="BS56" s="6">
        <v>3.7999999999999999E-2</v>
      </c>
      <c r="BT56" s="6">
        <v>3.7999999999999999E-2</v>
      </c>
      <c r="BU56" s="6">
        <v>3.7999999999999999E-2</v>
      </c>
      <c r="BV56" s="6">
        <v>3.7999999999999999E-2</v>
      </c>
      <c r="BW56" s="6">
        <v>3.7999999999999999E-2</v>
      </c>
      <c r="BX56" s="6">
        <v>3.7999999999999999E-2</v>
      </c>
      <c r="BY56" s="31">
        <v>171471.93</v>
      </c>
      <c r="BZ56" s="31">
        <v>284810.45</v>
      </c>
      <c r="CA56" s="31">
        <v>84484.83</v>
      </c>
      <c r="CB56" s="31">
        <v>55611.839999999997</v>
      </c>
      <c r="CC56" s="31">
        <v>7350.38</v>
      </c>
      <c r="CD56" s="31">
        <v>132205.04999999999</v>
      </c>
      <c r="CE56" s="31">
        <v>66810.34</v>
      </c>
      <c r="CF56" s="31">
        <v>195543.02</v>
      </c>
      <c r="CG56" s="31">
        <v>116966.87</v>
      </c>
      <c r="CH56" s="31">
        <v>49794.86</v>
      </c>
      <c r="CI56" s="31">
        <v>244918</v>
      </c>
      <c r="CJ56" s="31">
        <v>81788.63</v>
      </c>
      <c r="CK56" s="32">
        <f t="shared" si="53"/>
        <v>6768.63</v>
      </c>
      <c r="CL56" s="32">
        <f t="shared" si="54"/>
        <v>11242.52</v>
      </c>
      <c r="CM56" s="32">
        <f t="shared" si="55"/>
        <v>3334.93</v>
      </c>
      <c r="CN56" s="32">
        <f t="shared" si="56"/>
        <v>2195.1999999999998</v>
      </c>
      <c r="CO56" s="32">
        <f t="shared" si="57"/>
        <v>290.14999999999998</v>
      </c>
      <c r="CP56" s="32">
        <f t="shared" si="58"/>
        <v>5218.62</v>
      </c>
      <c r="CQ56" s="32">
        <f t="shared" si="59"/>
        <v>2637.25</v>
      </c>
      <c r="CR56" s="32">
        <f t="shared" si="60"/>
        <v>7718.8</v>
      </c>
      <c r="CS56" s="32">
        <f t="shared" si="61"/>
        <v>4617.1099999999997</v>
      </c>
      <c r="CT56" s="32">
        <f t="shared" si="62"/>
        <v>1965.59</v>
      </c>
      <c r="CU56" s="32">
        <f t="shared" si="63"/>
        <v>9667.82</v>
      </c>
      <c r="CV56" s="32">
        <f t="shared" si="64"/>
        <v>3228.5</v>
      </c>
      <c r="CW56" s="31">
        <f t="shared" si="186"/>
        <v>-4512.4200000000137</v>
      </c>
      <c r="CX56" s="31">
        <f t="shared" si="187"/>
        <v>-7495.0199999999604</v>
      </c>
      <c r="CY56" s="31">
        <f t="shared" si="188"/>
        <v>-2223.2900000000059</v>
      </c>
      <c r="CZ56" s="31">
        <f t="shared" si="189"/>
        <v>-10536.990000000011</v>
      </c>
      <c r="DA56" s="31">
        <f t="shared" si="190"/>
        <v>-1392.7000000000003</v>
      </c>
      <c r="DB56" s="31">
        <f t="shared" si="191"/>
        <v>-25049.390000000029</v>
      </c>
      <c r="DC56" s="31">
        <f t="shared" si="192"/>
        <v>-7384.300000000002</v>
      </c>
      <c r="DD56" s="31">
        <f t="shared" si="193"/>
        <v>-21612.660000000018</v>
      </c>
      <c r="DE56" s="31">
        <f t="shared" si="194"/>
        <v>-12927.909999999994</v>
      </c>
      <c r="DF56" s="31">
        <f t="shared" si="195"/>
        <v>-655.20000000000255</v>
      </c>
      <c r="DG56" s="31">
        <f t="shared" si="196"/>
        <v>-3222.6099999999897</v>
      </c>
      <c r="DH56" s="31">
        <f t="shared" si="197"/>
        <v>-1076.1599999999889</v>
      </c>
      <c r="DI56" s="32">
        <f t="shared" si="65"/>
        <v>-225.62</v>
      </c>
      <c r="DJ56" s="32">
        <f t="shared" si="66"/>
        <v>-374.75</v>
      </c>
      <c r="DK56" s="32">
        <f t="shared" si="67"/>
        <v>-111.16</v>
      </c>
      <c r="DL56" s="32">
        <f t="shared" si="68"/>
        <v>-526.85</v>
      </c>
      <c r="DM56" s="32">
        <f t="shared" si="69"/>
        <v>-69.64</v>
      </c>
      <c r="DN56" s="32">
        <f t="shared" si="70"/>
        <v>-1252.47</v>
      </c>
      <c r="DO56" s="32">
        <f t="shared" si="71"/>
        <v>-369.22</v>
      </c>
      <c r="DP56" s="32">
        <f t="shared" si="72"/>
        <v>-1080.6300000000001</v>
      </c>
      <c r="DQ56" s="32">
        <f t="shared" si="73"/>
        <v>-646.4</v>
      </c>
      <c r="DR56" s="32">
        <f t="shared" si="74"/>
        <v>-32.76</v>
      </c>
      <c r="DS56" s="32">
        <f t="shared" si="75"/>
        <v>-161.13</v>
      </c>
      <c r="DT56" s="32">
        <f t="shared" si="76"/>
        <v>-53.81</v>
      </c>
      <c r="DU56" s="31">
        <f t="shared" si="77"/>
        <v>-1228.76</v>
      </c>
      <c r="DV56" s="31">
        <f t="shared" si="78"/>
        <v>-2023.44</v>
      </c>
      <c r="DW56" s="31">
        <f t="shared" si="79"/>
        <v>-595.53</v>
      </c>
      <c r="DX56" s="31">
        <f t="shared" si="80"/>
        <v>-2797.85</v>
      </c>
      <c r="DY56" s="31">
        <f t="shared" si="81"/>
        <v>-366.65</v>
      </c>
      <c r="DZ56" s="31">
        <f t="shared" si="82"/>
        <v>-6536.15</v>
      </c>
      <c r="EA56" s="31">
        <f t="shared" si="83"/>
        <v>-1910.1</v>
      </c>
      <c r="EB56" s="31">
        <f t="shared" si="84"/>
        <v>-5540.07</v>
      </c>
      <c r="EC56" s="31">
        <f t="shared" si="85"/>
        <v>-3283.68</v>
      </c>
      <c r="ED56" s="31">
        <f t="shared" si="86"/>
        <v>-164.94</v>
      </c>
      <c r="EE56" s="31">
        <f t="shared" si="87"/>
        <v>-803.73</v>
      </c>
      <c r="EF56" s="31">
        <f t="shared" si="88"/>
        <v>-265.97000000000003</v>
      </c>
      <c r="EG56" s="32">
        <f t="shared" si="89"/>
        <v>-5966.8000000000138</v>
      </c>
      <c r="EH56" s="32">
        <f t="shared" si="90"/>
        <v>-9893.2099999999609</v>
      </c>
      <c r="EI56" s="32">
        <f t="shared" si="91"/>
        <v>-2929.9800000000059</v>
      </c>
      <c r="EJ56" s="32">
        <f t="shared" si="92"/>
        <v>-13861.690000000011</v>
      </c>
      <c r="EK56" s="32">
        <f t="shared" si="93"/>
        <v>-1828.9900000000002</v>
      </c>
      <c r="EL56" s="32">
        <f t="shared" si="94"/>
        <v>-32838.010000000031</v>
      </c>
      <c r="EM56" s="32">
        <f t="shared" si="95"/>
        <v>-9663.6200000000026</v>
      </c>
      <c r="EN56" s="32">
        <f t="shared" si="96"/>
        <v>-28233.360000000019</v>
      </c>
      <c r="EO56" s="32">
        <f t="shared" si="97"/>
        <v>-16857.989999999994</v>
      </c>
      <c r="EP56" s="32">
        <f t="shared" si="98"/>
        <v>-852.90000000000259</v>
      </c>
      <c r="EQ56" s="32">
        <f t="shared" si="99"/>
        <v>-4187.4699999999903</v>
      </c>
      <c r="ER56" s="32">
        <f t="shared" si="100"/>
        <v>-1395.9399999999889</v>
      </c>
    </row>
    <row r="57" spans="1:148" x14ac:dyDescent="0.25">
      <c r="A57" t="s">
        <v>497</v>
      </c>
      <c r="B57" s="1" t="s">
        <v>61</v>
      </c>
      <c r="C57" t="str">
        <f t="shared" ca="1" si="198"/>
        <v>ENC3</v>
      </c>
      <c r="D57" t="str">
        <f t="shared" ca="1" si="199"/>
        <v>Clover Bar #3</v>
      </c>
      <c r="E57" s="51">
        <v>12537.5592732</v>
      </c>
      <c r="F57" s="51">
        <v>0</v>
      </c>
      <c r="G57" s="51">
        <v>0</v>
      </c>
      <c r="H57" s="51">
        <v>0</v>
      </c>
      <c r="I57" s="51">
        <v>0</v>
      </c>
      <c r="J57" s="51">
        <v>9865.1554046000001</v>
      </c>
      <c r="K57" s="51">
        <v>8514.1572292000001</v>
      </c>
      <c r="L57" s="51">
        <v>11951.05169</v>
      </c>
      <c r="M57" s="51">
        <v>3232.8493231000002</v>
      </c>
      <c r="N57" s="51">
        <v>2564.9186663</v>
      </c>
      <c r="O57" s="51">
        <v>39115.064952399996</v>
      </c>
      <c r="P57" s="51">
        <v>16248.7002077</v>
      </c>
      <c r="Q57" s="32">
        <v>1180549.8999999999</v>
      </c>
      <c r="R57" s="32">
        <v>0</v>
      </c>
      <c r="S57" s="32">
        <v>0</v>
      </c>
      <c r="T57" s="32">
        <v>0</v>
      </c>
      <c r="U57" s="32">
        <v>0</v>
      </c>
      <c r="V57" s="32">
        <v>3464703.81</v>
      </c>
      <c r="W57" s="32">
        <v>2444440.96</v>
      </c>
      <c r="X57" s="32">
        <v>3644423.99</v>
      </c>
      <c r="Y57" s="32">
        <v>2449809.77</v>
      </c>
      <c r="Z57" s="32">
        <v>758320.35</v>
      </c>
      <c r="AA57" s="32">
        <v>6649608.7400000002</v>
      </c>
      <c r="AB57" s="32">
        <v>1969216.82</v>
      </c>
      <c r="AC57" s="2">
        <v>4.09</v>
      </c>
      <c r="AD57" s="2">
        <v>4.09</v>
      </c>
      <c r="AE57" s="2">
        <v>4.09</v>
      </c>
      <c r="AF57" s="2">
        <v>4.09</v>
      </c>
      <c r="AG57" s="2">
        <v>4.09</v>
      </c>
      <c r="AH57" s="2">
        <v>4.09</v>
      </c>
      <c r="AI57" s="2">
        <v>4.3</v>
      </c>
      <c r="AJ57" s="2">
        <v>4.3</v>
      </c>
      <c r="AK57" s="2">
        <v>4.3</v>
      </c>
      <c r="AL57" s="2">
        <v>4.3</v>
      </c>
      <c r="AM57" s="2">
        <v>4.3</v>
      </c>
      <c r="AN57" s="2">
        <v>4.3</v>
      </c>
      <c r="AO57" s="33">
        <v>48284.49</v>
      </c>
      <c r="AP57" s="33">
        <v>0</v>
      </c>
      <c r="AQ57" s="33">
        <v>0</v>
      </c>
      <c r="AR57" s="33">
        <v>0</v>
      </c>
      <c r="AS57" s="33">
        <v>0</v>
      </c>
      <c r="AT57" s="33">
        <v>141706.39000000001</v>
      </c>
      <c r="AU57" s="33">
        <v>105110.96</v>
      </c>
      <c r="AV57" s="33">
        <v>156710.23000000001</v>
      </c>
      <c r="AW57" s="33">
        <v>105341.82</v>
      </c>
      <c r="AX57" s="33">
        <v>32607.77</v>
      </c>
      <c r="AY57" s="33">
        <v>285933.18</v>
      </c>
      <c r="AZ57" s="33">
        <v>84676.32</v>
      </c>
      <c r="BA57" s="31">
        <f t="shared" si="41"/>
        <v>-472.22</v>
      </c>
      <c r="BB57" s="31">
        <f t="shared" si="42"/>
        <v>0</v>
      </c>
      <c r="BC57" s="31">
        <f t="shared" si="43"/>
        <v>0</v>
      </c>
      <c r="BD57" s="31">
        <f t="shared" si="44"/>
        <v>0</v>
      </c>
      <c r="BE57" s="31">
        <f t="shared" si="45"/>
        <v>0</v>
      </c>
      <c r="BF57" s="31">
        <f t="shared" si="46"/>
        <v>20095.28</v>
      </c>
      <c r="BG57" s="31">
        <f t="shared" si="47"/>
        <v>1711.11</v>
      </c>
      <c r="BH57" s="31">
        <f t="shared" si="48"/>
        <v>2551.1</v>
      </c>
      <c r="BI57" s="31">
        <f t="shared" si="49"/>
        <v>1714.87</v>
      </c>
      <c r="BJ57" s="31">
        <f t="shared" si="50"/>
        <v>-2274.96</v>
      </c>
      <c r="BK57" s="31">
        <f t="shared" si="51"/>
        <v>-19948.830000000002</v>
      </c>
      <c r="BL57" s="31">
        <f t="shared" si="52"/>
        <v>-5907.65</v>
      </c>
      <c r="BM57" s="6">
        <v>4.19E-2</v>
      </c>
      <c r="BN57" s="6">
        <v>4.19E-2</v>
      </c>
      <c r="BO57" s="6">
        <v>4.19E-2</v>
      </c>
      <c r="BP57" s="6">
        <v>4.19E-2</v>
      </c>
      <c r="BQ57" s="6">
        <v>4.19E-2</v>
      </c>
      <c r="BR57" s="6">
        <v>4.19E-2</v>
      </c>
      <c r="BS57" s="6">
        <v>4.19E-2</v>
      </c>
      <c r="BT57" s="6">
        <v>4.19E-2</v>
      </c>
      <c r="BU57" s="6">
        <v>4.19E-2</v>
      </c>
      <c r="BV57" s="6">
        <v>4.19E-2</v>
      </c>
      <c r="BW57" s="6">
        <v>4.19E-2</v>
      </c>
      <c r="BX57" s="6">
        <v>4.19E-2</v>
      </c>
      <c r="BY57" s="31">
        <v>49465.04</v>
      </c>
      <c r="BZ57" s="31">
        <v>0</v>
      </c>
      <c r="CA57" s="31">
        <v>0</v>
      </c>
      <c r="CB57" s="31">
        <v>0</v>
      </c>
      <c r="CC57" s="31">
        <v>0</v>
      </c>
      <c r="CD57" s="31">
        <v>145171.09</v>
      </c>
      <c r="CE57" s="31">
        <v>102422.08</v>
      </c>
      <c r="CF57" s="31">
        <v>152701.37</v>
      </c>
      <c r="CG57" s="31">
        <v>102647.03</v>
      </c>
      <c r="CH57" s="31">
        <v>31773.62</v>
      </c>
      <c r="CI57" s="31">
        <v>278618.61</v>
      </c>
      <c r="CJ57" s="31">
        <v>82510.179999999993</v>
      </c>
      <c r="CK57" s="32">
        <f t="shared" si="53"/>
        <v>1770.82</v>
      </c>
      <c r="CL57" s="32">
        <f t="shared" si="54"/>
        <v>0</v>
      </c>
      <c r="CM57" s="32">
        <f t="shared" si="55"/>
        <v>0</v>
      </c>
      <c r="CN57" s="32">
        <f t="shared" si="56"/>
        <v>0</v>
      </c>
      <c r="CO57" s="32">
        <f t="shared" si="57"/>
        <v>0</v>
      </c>
      <c r="CP57" s="32">
        <f t="shared" si="58"/>
        <v>5197.0600000000004</v>
      </c>
      <c r="CQ57" s="32">
        <f t="shared" si="59"/>
        <v>3666.66</v>
      </c>
      <c r="CR57" s="32">
        <f t="shared" si="60"/>
        <v>5466.64</v>
      </c>
      <c r="CS57" s="32">
        <f t="shared" si="61"/>
        <v>3674.71</v>
      </c>
      <c r="CT57" s="32">
        <f t="shared" si="62"/>
        <v>1137.48</v>
      </c>
      <c r="CU57" s="32">
        <f t="shared" si="63"/>
        <v>9974.41</v>
      </c>
      <c r="CV57" s="32">
        <f t="shared" si="64"/>
        <v>2953.83</v>
      </c>
      <c r="CW57" s="31">
        <f t="shared" si="186"/>
        <v>3423.5900000000029</v>
      </c>
      <c r="CX57" s="31">
        <f t="shared" si="187"/>
        <v>0</v>
      </c>
      <c r="CY57" s="31">
        <f t="shared" si="188"/>
        <v>0</v>
      </c>
      <c r="CZ57" s="31">
        <f t="shared" si="189"/>
        <v>0</v>
      </c>
      <c r="DA57" s="31">
        <f t="shared" si="190"/>
        <v>0</v>
      </c>
      <c r="DB57" s="31">
        <f t="shared" si="191"/>
        <v>-11433.520000000019</v>
      </c>
      <c r="DC57" s="31">
        <f t="shared" si="192"/>
        <v>-733.33000000000106</v>
      </c>
      <c r="DD57" s="31">
        <f t="shared" si="193"/>
        <v>-1093.3200000000011</v>
      </c>
      <c r="DE57" s="31">
        <f t="shared" si="194"/>
        <v>-734.95000000000164</v>
      </c>
      <c r="DF57" s="31">
        <f t="shared" si="195"/>
        <v>2578.2899999999981</v>
      </c>
      <c r="DG57" s="31">
        <f t="shared" si="196"/>
        <v>22608.669999999969</v>
      </c>
      <c r="DH57" s="31">
        <f t="shared" si="197"/>
        <v>6695.3399999999874</v>
      </c>
      <c r="DI57" s="32">
        <f t="shared" si="65"/>
        <v>171.18</v>
      </c>
      <c r="DJ57" s="32">
        <f t="shared" si="66"/>
        <v>0</v>
      </c>
      <c r="DK57" s="32">
        <f t="shared" si="67"/>
        <v>0</v>
      </c>
      <c r="DL57" s="32">
        <f t="shared" si="68"/>
        <v>0</v>
      </c>
      <c r="DM57" s="32">
        <f t="shared" si="69"/>
        <v>0</v>
      </c>
      <c r="DN57" s="32">
        <f t="shared" si="70"/>
        <v>-571.67999999999995</v>
      </c>
      <c r="DO57" s="32">
        <f t="shared" si="71"/>
        <v>-36.67</v>
      </c>
      <c r="DP57" s="32">
        <f t="shared" si="72"/>
        <v>-54.67</v>
      </c>
      <c r="DQ57" s="32">
        <f t="shared" si="73"/>
        <v>-36.75</v>
      </c>
      <c r="DR57" s="32">
        <f t="shared" si="74"/>
        <v>128.91</v>
      </c>
      <c r="DS57" s="32">
        <f t="shared" si="75"/>
        <v>1130.43</v>
      </c>
      <c r="DT57" s="32">
        <f t="shared" si="76"/>
        <v>334.77</v>
      </c>
      <c r="DU57" s="31">
        <f t="shared" si="77"/>
        <v>932.27</v>
      </c>
      <c r="DV57" s="31">
        <f t="shared" si="78"/>
        <v>0</v>
      </c>
      <c r="DW57" s="31">
        <f t="shared" si="79"/>
        <v>0</v>
      </c>
      <c r="DX57" s="31">
        <f t="shared" si="80"/>
        <v>0</v>
      </c>
      <c r="DY57" s="31">
        <f t="shared" si="81"/>
        <v>0</v>
      </c>
      <c r="DZ57" s="31">
        <f t="shared" si="82"/>
        <v>-2983.35</v>
      </c>
      <c r="EA57" s="31">
        <f t="shared" si="83"/>
        <v>-189.69</v>
      </c>
      <c r="EB57" s="31">
        <f t="shared" si="84"/>
        <v>-280.26</v>
      </c>
      <c r="EC57" s="31">
        <f t="shared" si="85"/>
        <v>-186.68</v>
      </c>
      <c r="ED57" s="31">
        <f t="shared" si="86"/>
        <v>649.05999999999995</v>
      </c>
      <c r="EE57" s="31">
        <f t="shared" si="87"/>
        <v>5638.67</v>
      </c>
      <c r="EF57" s="31">
        <f t="shared" si="88"/>
        <v>1654.7</v>
      </c>
      <c r="EG57" s="32">
        <f t="shared" si="89"/>
        <v>4527.0400000000027</v>
      </c>
      <c r="EH57" s="32">
        <f t="shared" si="90"/>
        <v>0</v>
      </c>
      <c r="EI57" s="32">
        <f t="shared" si="91"/>
        <v>0</v>
      </c>
      <c r="EJ57" s="32">
        <f t="shared" si="92"/>
        <v>0</v>
      </c>
      <c r="EK57" s="32">
        <f t="shared" si="93"/>
        <v>0</v>
      </c>
      <c r="EL57" s="32">
        <f t="shared" si="94"/>
        <v>-14988.550000000019</v>
      </c>
      <c r="EM57" s="32">
        <f t="shared" si="95"/>
        <v>-959.69000000000096</v>
      </c>
      <c r="EN57" s="32">
        <f t="shared" si="96"/>
        <v>-1428.2500000000011</v>
      </c>
      <c r="EO57" s="32">
        <f t="shared" si="97"/>
        <v>-958.3800000000017</v>
      </c>
      <c r="EP57" s="32">
        <f t="shared" si="98"/>
        <v>3356.2599999999979</v>
      </c>
      <c r="EQ57" s="32">
        <f t="shared" si="99"/>
        <v>29377.769999999968</v>
      </c>
      <c r="ER57" s="32">
        <f t="shared" si="100"/>
        <v>8684.8099999999886</v>
      </c>
    </row>
    <row r="58" spans="1:148" x14ac:dyDescent="0.25">
      <c r="A58" t="s">
        <v>456</v>
      </c>
      <c r="B58" s="1" t="s">
        <v>135</v>
      </c>
      <c r="C58" t="str">
        <f t="shared" ca="1" si="198"/>
        <v>BCHIMP</v>
      </c>
      <c r="D58" t="str">
        <f t="shared" ca="1" si="199"/>
        <v>Alberta-BC Intertie - Import</v>
      </c>
      <c r="E58" s="51">
        <v>14984</v>
      </c>
      <c r="F58" s="51">
        <v>34440</v>
      </c>
      <c r="G58" s="51">
        <v>44387</v>
      </c>
      <c r="H58" s="51">
        <v>44139</v>
      </c>
      <c r="I58" s="51">
        <v>15529</v>
      </c>
      <c r="J58" s="51">
        <v>30392</v>
      </c>
      <c r="K58" s="51">
        <v>30673</v>
      </c>
      <c r="L58" s="51">
        <v>36008</v>
      </c>
      <c r="M58" s="51">
        <v>27897</v>
      </c>
      <c r="N58" s="51">
        <v>17273</v>
      </c>
      <c r="O58" s="51">
        <v>25883</v>
      </c>
      <c r="P58" s="51">
        <v>13789</v>
      </c>
      <c r="Q58" s="32">
        <v>2483857.0299999998</v>
      </c>
      <c r="R58" s="32">
        <v>7200757.4500000002</v>
      </c>
      <c r="S58" s="32">
        <v>2631022.39</v>
      </c>
      <c r="T58" s="32">
        <v>2925515.37</v>
      </c>
      <c r="U58" s="32">
        <v>1009953.29</v>
      </c>
      <c r="V58" s="32">
        <v>3399481.34</v>
      </c>
      <c r="W58" s="32">
        <v>3259047.18</v>
      </c>
      <c r="X58" s="32">
        <v>7987374.04</v>
      </c>
      <c r="Y58" s="32">
        <v>5618541.5499999998</v>
      </c>
      <c r="Z58" s="32">
        <v>3417283.72</v>
      </c>
      <c r="AA58" s="32">
        <v>6344353.4100000001</v>
      </c>
      <c r="AB58" s="32">
        <v>1845177.93</v>
      </c>
      <c r="AC58" s="2">
        <v>0.53</v>
      </c>
      <c r="AD58" s="2">
        <v>0.53</v>
      </c>
      <c r="AE58" s="2">
        <v>0.53</v>
      </c>
      <c r="AF58" s="2">
        <v>0.53</v>
      </c>
      <c r="AG58" s="2">
        <v>0.53</v>
      </c>
      <c r="AH58" s="2">
        <v>0.53</v>
      </c>
      <c r="AI58" s="2">
        <v>1.92</v>
      </c>
      <c r="AJ58" s="2">
        <v>1.92</v>
      </c>
      <c r="AK58" s="2">
        <v>1.92</v>
      </c>
      <c r="AL58" s="2">
        <v>1.92</v>
      </c>
      <c r="AM58" s="2">
        <v>1.92</v>
      </c>
      <c r="AN58" s="2">
        <v>1.92</v>
      </c>
      <c r="AO58" s="33">
        <v>13164.44</v>
      </c>
      <c r="AP58" s="33">
        <v>38164.01</v>
      </c>
      <c r="AQ58" s="33">
        <v>13944.42</v>
      </c>
      <c r="AR58" s="33">
        <v>15505.23</v>
      </c>
      <c r="AS58" s="33">
        <v>5352.75</v>
      </c>
      <c r="AT58" s="33">
        <v>18017.25</v>
      </c>
      <c r="AU58" s="33">
        <v>62573.71</v>
      </c>
      <c r="AV58" s="33">
        <v>153357.57999999999</v>
      </c>
      <c r="AW58" s="33">
        <v>107876</v>
      </c>
      <c r="AX58" s="33">
        <v>65611.850000000006</v>
      </c>
      <c r="AY58" s="33">
        <v>121811.59</v>
      </c>
      <c r="AZ58" s="33">
        <v>35427.42</v>
      </c>
      <c r="BA58" s="31">
        <f t="shared" si="41"/>
        <v>-993.54</v>
      </c>
      <c r="BB58" s="31">
        <f t="shared" si="42"/>
        <v>-2880.3</v>
      </c>
      <c r="BC58" s="31">
        <f t="shared" si="43"/>
        <v>-1052.4100000000001</v>
      </c>
      <c r="BD58" s="31">
        <f t="shared" si="44"/>
        <v>16967.990000000002</v>
      </c>
      <c r="BE58" s="31">
        <f t="shared" si="45"/>
        <v>5857.73</v>
      </c>
      <c r="BF58" s="31">
        <f t="shared" si="46"/>
        <v>19716.990000000002</v>
      </c>
      <c r="BG58" s="31">
        <f t="shared" si="47"/>
        <v>2281.33</v>
      </c>
      <c r="BH58" s="31">
        <f t="shared" si="48"/>
        <v>5591.16</v>
      </c>
      <c r="BI58" s="31">
        <f t="shared" si="49"/>
        <v>3932.98</v>
      </c>
      <c r="BJ58" s="31">
        <f t="shared" si="50"/>
        <v>-10251.85</v>
      </c>
      <c r="BK58" s="31">
        <f t="shared" si="51"/>
        <v>-19033.060000000001</v>
      </c>
      <c r="BL58" s="31">
        <f t="shared" si="52"/>
        <v>-5535.53</v>
      </c>
      <c r="BM58" s="6">
        <v>1.09E-2</v>
      </c>
      <c r="BN58" s="6">
        <v>1.09E-2</v>
      </c>
      <c r="BO58" s="6">
        <v>1.09E-2</v>
      </c>
      <c r="BP58" s="6">
        <v>1.09E-2</v>
      </c>
      <c r="BQ58" s="6">
        <v>1.09E-2</v>
      </c>
      <c r="BR58" s="6">
        <v>1.09E-2</v>
      </c>
      <c r="BS58" s="6">
        <v>1.09E-2</v>
      </c>
      <c r="BT58" s="6">
        <v>1.09E-2</v>
      </c>
      <c r="BU58" s="6">
        <v>1.09E-2</v>
      </c>
      <c r="BV58" s="6">
        <v>1.09E-2</v>
      </c>
      <c r="BW58" s="6">
        <v>1.09E-2</v>
      </c>
      <c r="BX58" s="6">
        <v>1.09E-2</v>
      </c>
      <c r="BY58" s="31">
        <v>27074.04</v>
      </c>
      <c r="BZ58" s="31">
        <v>78488.259999999995</v>
      </c>
      <c r="CA58" s="31">
        <v>28678.14</v>
      </c>
      <c r="CB58" s="31">
        <v>31888.12</v>
      </c>
      <c r="CC58" s="31">
        <v>11008.49</v>
      </c>
      <c r="CD58" s="31">
        <v>37054.35</v>
      </c>
      <c r="CE58" s="31">
        <v>35523.61</v>
      </c>
      <c r="CF58" s="31">
        <v>87062.38</v>
      </c>
      <c r="CG58" s="31">
        <v>61242.1</v>
      </c>
      <c r="CH58" s="31">
        <v>37248.39</v>
      </c>
      <c r="CI58" s="31">
        <v>69153.45</v>
      </c>
      <c r="CJ58" s="31">
        <v>20112.439999999999</v>
      </c>
      <c r="CK58" s="32">
        <f t="shared" si="53"/>
        <v>3725.79</v>
      </c>
      <c r="CL58" s="32">
        <f t="shared" si="54"/>
        <v>10801.14</v>
      </c>
      <c r="CM58" s="32">
        <f t="shared" si="55"/>
        <v>3946.53</v>
      </c>
      <c r="CN58" s="32">
        <f t="shared" si="56"/>
        <v>4388.2700000000004</v>
      </c>
      <c r="CO58" s="32">
        <f t="shared" si="57"/>
        <v>1514.93</v>
      </c>
      <c r="CP58" s="32">
        <f t="shared" si="58"/>
        <v>5099.22</v>
      </c>
      <c r="CQ58" s="32">
        <f t="shared" si="59"/>
        <v>4888.57</v>
      </c>
      <c r="CR58" s="32">
        <f t="shared" si="60"/>
        <v>11981.06</v>
      </c>
      <c r="CS58" s="32">
        <f t="shared" si="61"/>
        <v>8427.81</v>
      </c>
      <c r="CT58" s="32">
        <f t="shared" si="62"/>
        <v>5125.93</v>
      </c>
      <c r="CU58" s="32">
        <f t="shared" si="63"/>
        <v>9516.5300000000007</v>
      </c>
      <c r="CV58" s="32">
        <f t="shared" si="64"/>
        <v>2767.77</v>
      </c>
      <c r="CW58" s="31">
        <f t="shared" si="186"/>
        <v>18628.93</v>
      </c>
      <c r="CX58" s="31">
        <f t="shared" si="187"/>
        <v>54005.689999999995</v>
      </c>
      <c r="CY58" s="31">
        <f t="shared" si="188"/>
        <v>19732.66</v>
      </c>
      <c r="CZ58" s="31">
        <f t="shared" si="189"/>
        <v>3803.1699999999983</v>
      </c>
      <c r="DA58" s="31">
        <f t="shared" si="190"/>
        <v>1312.9400000000005</v>
      </c>
      <c r="DB58" s="31">
        <f t="shared" si="191"/>
        <v>4419.3299999999981</v>
      </c>
      <c r="DC58" s="31">
        <f t="shared" si="192"/>
        <v>-24442.86</v>
      </c>
      <c r="DD58" s="31">
        <f t="shared" si="193"/>
        <v>-59905.299999999988</v>
      </c>
      <c r="DE58" s="31">
        <f t="shared" si="194"/>
        <v>-42139.07</v>
      </c>
      <c r="DF58" s="31">
        <f t="shared" si="195"/>
        <v>-12985.680000000006</v>
      </c>
      <c r="DG58" s="31">
        <f t="shared" si="196"/>
        <v>-24108.55</v>
      </c>
      <c r="DH58" s="31">
        <f t="shared" si="197"/>
        <v>-7011.6799999999994</v>
      </c>
      <c r="DI58" s="32">
        <f t="shared" si="65"/>
        <v>931.45</v>
      </c>
      <c r="DJ58" s="32">
        <f t="shared" si="66"/>
        <v>2700.28</v>
      </c>
      <c r="DK58" s="32">
        <f t="shared" si="67"/>
        <v>986.63</v>
      </c>
      <c r="DL58" s="32">
        <f t="shared" si="68"/>
        <v>190.16</v>
      </c>
      <c r="DM58" s="32">
        <f t="shared" si="69"/>
        <v>65.650000000000006</v>
      </c>
      <c r="DN58" s="32">
        <f t="shared" si="70"/>
        <v>220.97</v>
      </c>
      <c r="DO58" s="32">
        <f t="shared" si="71"/>
        <v>-1222.1400000000001</v>
      </c>
      <c r="DP58" s="32">
        <f t="shared" si="72"/>
        <v>-2995.27</v>
      </c>
      <c r="DQ58" s="32">
        <f t="shared" si="73"/>
        <v>-2106.9499999999998</v>
      </c>
      <c r="DR58" s="32">
        <f t="shared" si="74"/>
        <v>-649.28</v>
      </c>
      <c r="DS58" s="32">
        <f t="shared" si="75"/>
        <v>-1205.43</v>
      </c>
      <c r="DT58" s="32">
        <f t="shared" si="76"/>
        <v>-350.58</v>
      </c>
      <c r="DU58" s="31">
        <f t="shared" si="77"/>
        <v>5072.79</v>
      </c>
      <c r="DV58" s="31">
        <f t="shared" si="78"/>
        <v>14580</v>
      </c>
      <c r="DW58" s="31">
        <f t="shared" si="79"/>
        <v>5285.63</v>
      </c>
      <c r="DX58" s="31">
        <f t="shared" si="80"/>
        <v>1009.84</v>
      </c>
      <c r="DY58" s="31">
        <f t="shared" si="81"/>
        <v>345.65</v>
      </c>
      <c r="DZ58" s="31">
        <f t="shared" si="82"/>
        <v>1153.1400000000001</v>
      </c>
      <c r="EA58" s="31">
        <f t="shared" si="83"/>
        <v>-6322.64</v>
      </c>
      <c r="EB58" s="31">
        <f t="shared" si="84"/>
        <v>-15355.8</v>
      </c>
      <c r="EC58" s="31">
        <f t="shared" si="85"/>
        <v>-10703.28</v>
      </c>
      <c r="ED58" s="31">
        <f t="shared" si="86"/>
        <v>-3269</v>
      </c>
      <c r="EE58" s="31">
        <f t="shared" si="87"/>
        <v>-6012.75</v>
      </c>
      <c r="EF58" s="31">
        <f t="shared" si="88"/>
        <v>-1732.89</v>
      </c>
      <c r="EG58" s="32">
        <f t="shared" si="89"/>
        <v>24633.170000000002</v>
      </c>
      <c r="EH58" s="32">
        <f t="shared" si="90"/>
        <v>71285.97</v>
      </c>
      <c r="EI58" s="32">
        <f t="shared" si="91"/>
        <v>26004.920000000002</v>
      </c>
      <c r="EJ58" s="32">
        <f t="shared" si="92"/>
        <v>5003.1699999999983</v>
      </c>
      <c r="EK58" s="32">
        <f t="shared" si="93"/>
        <v>1724.2400000000007</v>
      </c>
      <c r="EL58" s="32">
        <f t="shared" si="94"/>
        <v>5793.4399999999987</v>
      </c>
      <c r="EM58" s="32">
        <f t="shared" si="95"/>
        <v>-31987.64</v>
      </c>
      <c r="EN58" s="32">
        <f t="shared" si="96"/>
        <v>-78256.369999999981</v>
      </c>
      <c r="EO58" s="32">
        <f t="shared" si="97"/>
        <v>-54949.299999999996</v>
      </c>
      <c r="EP58" s="32">
        <f t="shared" si="98"/>
        <v>-16903.960000000006</v>
      </c>
      <c r="EQ58" s="32">
        <f t="shared" si="99"/>
        <v>-31326.73</v>
      </c>
      <c r="ER58" s="32">
        <f t="shared" si="100"/>
        <v>-9095.15</v>
      </c>
    </row>
    <row r="59" spans="1:148" x14ac:dyDescent="0.25">
      <c r="A59" t="s">
        <v>456</v>
      </c>
      <c r="B59" s="1" t="s">
        <v>137</v>
      </c>
      <c r="C59" t="str">
        <f t="shared" ca="1" si="198"/>
        <v>BCHEXP</v>
      </c>
      <c r="D59" t="str">
        <f t="shared" ca="1" si="199"/>
        <v>Alberta-BC Intertie - Export</v>
      </c>
      <c r="H59" s="51">
        <v>75</v>
      </c>
      <c r="I59" s="51">
        <v>1012.5</v>
      </c>
      <c r="J59" s="51">
        <v>225</v>
      </c>
      <c r="K59" s="51">
        <v>150</v>
      </c>
      <c r="Q59" s="32"/>
      <c r="R59" s="32"/>
      <c r="S59" s="32"/>
      <c r="T59" s="32">
        <v>1824</v>
      </c>
      <c r="U59" s="32">
        <v>29869.5</v>
      </c>
      <c r="V59" s="32">
        <v>6753.75</v>
      </c>
      <c r="W59" s="32">
        <v>4146.38</v>
      </c>
      <c r="X59" s="32"/>
      <c r="Y59" s="32"/>
      <c r="Z59" s="32"/>
      <c r="AA59" s="32"/>
      <c r="AB59" s="32"/>
      <c r="AF59" s="2">
        <v>1.02</v>
      </c>
      <c r="AG59" s="2">
        <v>1.02</v>
      </c>
      <c r="AH59" s="2">
        <v>1.02</v>
      </c>
      <c r="AI59" s="2">
        <v>1.02</v>
      </c>
      <c r="AO59" s="33"/>
      <c r="AP59" s="33"/>
      <c r="AQ59" s="33"/>
      <c r="AR59" s="33">
        <v>18.600000000000001</v>
      </c>
      <c r="AS59" s="33">
        <v>304.67</v>
      </c>
      <c r="AT59" s="33">
        <v>68.89</v>
      </c>
      <c r="AU59" s="33">
        <v>42.29</v>
      </c>
      <c r="AV59" s="33"/>
      <c r="AW59" s="33"/>
      <c r="AX59" s="33"/>
      <c r="AY59" s="33"/>
      <c r="AZ59" s="33"/>
      <c r="BA59" s="31">
        <f t="shared" si="41"/>
        <v>0</v>
      </c>
      <c r="BB59" s="31">
        <f t="shared" si="42"/>
        <v>0</v>
      </c>
      <c r="BC59" s="31">
        <f t="shared" si="43"/>
        <v>0</v>
      </c>
      <c r="BD59" s="31">
        <f t="shared" si="44"/>
        <v>10.58</v>
      </c>
      <c r="BE59" s="31">
        <f t="shared" si="45"/>
        <v>173.24</v>
      </c>
      <c r="BF59" s="31">
        <f t="shared" si="46"/>
        <v>39.17</v>
      </c>
      <c r="BG59" s="31">
        <f t="shared" si="47"/>
        <v>2.9</v>
      </c>
      <c r="BH59" s="31">
        <f t="shared" si="48"/>
        <v>0</v>
      </c>
      <c r="BI59" s="31">
        <f t="shared" si="49"/>
        <v>0</v>
      </c>
      <c r="BJ59" s="31">
        <f t="shared" si="50"/>
        <v>0</v>
      </c>
      <c r="BK59" s="31">
        <f t="shared" si="51"/>
        <v>0</v>
      </c>
      <c r="BL59" s="31">
        <f t="shared" si="52"/>
        <v>0</v>
      </c>
      <c r="BM59" s="6">
        <v>8.5000000000000006E-3</v>
      </c>
      <c r="BN59" s="6">
        <v>8.5000000000000006E-3</v>
      </c>
      <c r="BO59" s="6">
        <v>8.5000000000000006E-3</v>
      </c>
      <c r="BP59" s="6">
        <v>8.5000000000000006E-3</v>
      </c>
      <c r="BQ59" s="6">
        <v>8.5000000000000006E-3</v>
      </c>
      <c r="BR59" s="6">
        <v>8.5000000000000006E-3</v>
      </c>
      <c r="BS59" s="6">
        <v>8.5000000000000006E-3</v>
      </c>
      <c r="BT59" s="6">
        <v>8.5000000000000006E-3</v>
      </c>
      <c r="BU59" s="6">
        <v>8.5000000000000006E-3</v>
      </c>
      <c r="BV59" s="6">
        <v>8.5000000000000006E-3</v>
      </c>
      <c r="BW59" s="6">
        <v>8.5000000000000006E-3</v>
      </c>
      <c r="BX59" s="6">
        <v>8.5000000000000006E-3</v>
      </c>
      <c r="BY59" s="31">
        <v>0</v>
      </c>
      <c r="BZ59" s="31">
        <v>0</v>
      </c>
      <c r="CA59" s="31">
        <v>0</v>
      </c>
      <c r="CB59" s="31">
        <v>15.5</v>
      </c>
      <c r="CC59" s="31">
        <v>253.89</v>
      </c>
      <c r="CD59" s="31">
        <v>57.41</v>
      </c>
      <c r="CE59" s="31">
        <v>35.24</v>
      </c>
      <c r="CF59" s="31">
        <v>0</v>
      </c>
      <c r="CG59" s="31">
        <v>0</v>
      </c>
      <c r="CH59" s="31">
        <v>0</v>
      </c>
      <c r="CI59" s="31">
        <v>0</v>
      </c>
      <c r="CJ59" s="31">
        <v>0</v>
      </c>
      <c r="CK59" s="32">
        <f t="shared" si="53"/>
        <v>0</v>
      </c>
      <c r="CL59" s="32">
        <f t="shared" si="54"/>
        <v>0</v>
      </c>
      <c r="CM59" s="32">
        <f t="shared" si="55"/>
        <v>0</v>
      </c>
      <c r="CN59" s="32">
        <f t="shared" si="56"/>
        <v>2.74</v>
      </c>
      <c r="CO59" s="32">
        <f t="shared" si="57"/>
        <v>44.8</v>
      </c>
      <c r="CP59" s="32">
        <f t="shared" si="58"/>
        <v>10.130000000000001</v>
      </c>
      <c r="CQ59" s="32">
        <f t="shared" si="59"/>
        <v>6.22</v>
      </c>
      <c r="CR59" s="32">
        <f t="shared" si="60"/>
        <v>0</v>
      </c>
      <c r="CS59" s="32">
        <f t="shared" si="61"/>
        <v>0</v>
      </c>
      <c r="CT59" s="32">
        <f t="shared" si="62"/>
        <v>0</v>
      </c>
      <c r="CU59" s="32">
        <f t="shared" si="63"/>
        <v>0</v>
      </c>
      <c r="CV59" s="32">
        <f t="shared" si="64"/>
        <v>0</v>
      </c>
      <c r="CW59" s="31">
        <f t="shared" si="186"/>
        <v>0</v>
      </c>
      <c r="CX59" s="31">
        <f t="shared" si="187"/>
        <v>0</v>
      </c>
      <c r="CY59" s="31">
        <f t="shared" si="188"/>
        <v>0</v>
      </c>
      <c r="CZ59" s="31">
        <f t="shared" si="189"/>
        <v>-10.94</v>
      </c>
      <c r="DA59" s="31">
        <f t="shared" si="190"/>
        <v>-179.22000000000003</v>
      </c>
      <c r="DB59" s="31">
        <f t="shared" si="191"/>
        <v>-40.52000000000001</v>
      </c>
      <c r="DC59" s="31">
        <f t="shared" si="192"/>
        <v>-3.7299999999999982</v>
      </c>
      <c r="DD59" s="31">
        <f t="shared" si="193"/>
        <v>0</v>
      </c>
      <c r="DE59" s="31">
        <f t="shared" si="194"/>
        <v>0</v>
      </c>
      <c r="DF59" s="31">
        <f t="shared" si="195"/>
        <v>0</v>
      </c>
      <c r="DG59" s="31">
        <f t="shared" si="196"/>
        <v>0</v>
      </c>
      <c r="DH59" s="31">
        <f t="shared" si="197"/>
        <v>0</v>
      </c>
      <c r="DI59" s="32">
        <f t="shared" si="65"/>
        <v>0</v>
      </c>
      <c r="DJ59" s="32">
        <f t="shared" si="66"/>
        <v>0</v>
      </c>
      <c r="DK59" s="32">
        <f t="shared" si="67"/>
        <v>0</v>
      </c>
      <c r="DL59" s="32">
        <f t="shared" si="68"/>
        <v>-0.55000000000000004</v>
      </c>
      <c r="DM59" s="32">
        <f t="shared" si="69"/>
        <v>-8.9600000000000009</v>
      </c>
      <c r="DN59" s="32">
        <f t="shared" si="70"/>
        <v>-2.0299999999999998</v>
      </c>
      <c r="DO59" s="32">
        <f t="shared" si="71"/>
        <v>-0.19</v>
      </c>
      <c r="DP59" s="32">
        <f t="shared" si="72"/>
        <v>0</v>
      </c>
      <c r="DQ59" s="32">
        <f t="shared" si="73"/>
        <v>0</v>
      </c>
      <c r="DR59" s="32">
        <f t="shared" si="74"/>
        <v>0</v>
      </c>
      <c r="DS59" s="32">
        <f t="shared" si="75"/>
        <v>0</v>
      </c>
      <c r="DT59" s="32">
        <f t="shared" si="76"/>
        <v>0</v>
      </c>
      <c r="DU59" s="31">
        <f t="shared" si="77"/>
        <v>0</v>
      </c>
      <c r="DV59" s="31">
        <f t="shared" si="78"/>
        <v>0</v>
      </c>
      <c r="DW59" s="31">
        <f t="shared" si="79"/>
        <v>0</v>
      </c>
      <c r="DX59" s="31">
        <f t="shared" si="80"/>
        <v>-2.9</v>
      </c>
      <c r="DY59" s="31">
        <f t="shared" si="81"/>
        <v>-47.18</v>
      </c>
      <c r="DZ59" s="31">
        <f t="shared" si="82"/>
        <v>-10.57</v>
      </c>
      <c r="EA59" s="31">
        <f t="shared" si="83"/>
        <v>-0.96</v>
      </c>
      <c r="EB59" s="31">
        <f t="shared" si="84"/>
        <v>0</v>
      </c>
      <c r="EC59" s="31">
        <f t="shared" si="85"/>
        <v>0</v>
      </c>
      <c r="ED59" s="31">
        <f t="shared" si="86"/>
        <v>0</v>
      </c>
      <c r="EE59" s="31">
        <f t="shared" si="87"/>
        <v>0</v>
      </c>
      <c r="EF59" s="31">
        <f t="shared" si="88"/>
        <v>0</v>
      </c>
      <c r="EG59" s="32">
        <f t="shared" si="89"/>
        <v>0</v>
      </c>
      <c r="EH59" s="32">
        <f t="shared" si="90"/>
        <v>0</v>
      </c>
      <c r="EI59" s="32">
        <f t="shared" si="91"/>
        <v>0</v>
      </c>
      <c r="EJ59" s="32">
        <f t="shared" si="92"/>
        <v>-14.39</v>
      </c>
      <c r="EK59" s="32">
        <f t="shared" si="93"/>
        <v>-235.36000000000004</v>
      </c>
      <c r="EL59" s="32">
        <f t="shared" si="94"/>
        <v>-53.120000000000012</v>
      </c>
      <c r="EM59" s="32">
        <f t="shared" si="95"/>
        <v>-4.8799999999999981</v>
      </c>
      <c r="EN59" s="32">
        <f t="shared" si="96"/>
        <v>0</v>
      </c>
      <c r="EO59" s="32">
        <f t="shared" si="97"/>
        <v>0</v>
      </c>
      <c r="EP59" s="32">
        <f t="shared" si="98"/>
        <v>0</v>
      </c>
      <c r="EQ59" s="32">
        <f t="shared" si="99"/>
        <v>0</v>
      </c>
      <c r="ER59" s="32">
        <f t="shared" si="100"/>
        <v>0</v>
      </c>
    </row>
    <row r="60" spans="1:148" x14ac:dyDescent="0.25">
      <c r="A60" t="s">
        <v>457</v>
      </c>
      <c r="B60" s="1" t="s">
        <v>106</v>
      </c>
      <c r="C60" t="str">
        <f t="shared" ca="1" si="198"/>
        <v>FNG1</v>
      </c>
      <c r="D60" t="str">
        <f t="shared" ca="1" si="199"/>
        <v>Fort Nelson</v>
      </c>
      <c r="E60" s="51">
        <v>10312.5396</v>
      </c>
      <c r="F60" s="51">
        <v>9770.1043200000004</v>
      </c>
      <c r="G60" s="51">
        <v>11835.59928</v>
      </c>
      <c r="H60" s="51">
        <v>12891.09528</v>
      </c>
      <c r="I60" s="51">
        <v>17766.457439999998</v>
      </c>
      <c r="J60" s="51">
        <v>2613.6202800000001</v>
      </c>
      <c r="K60" s="51">
        <v>0</v>
      </c>
      <c r="L60" s="51">
        <v>0</v>
      </c>
      <c r="M60" s="51">
        <v>9906.8192400000007</v>
      </c>
      <c r="N60" s="51">
        <v>10682.686519999999</v>
      </c>
      <c r="O60" s="51">
        <v>4469.8601200000003</v>
      </c>
      <c r="P60" s="51">
        <v>10032.29328</v>
      </c>
      <c r="Q60" s="32">
        <v>839899.25</v>
      </c>
      <c r="R60" s="32">
        <v>1296908.5</v>
      </c>
      <c r="S60" s="32">
        <v>606540.85</v>
      </c>
      <c r="T60" s="32">
        <v>709554.21</v>
      </c>
      <c r="U60" s="32">
        <v>605097.72</v>
      </c>
      <c r="V60" s="32">
        <v>64137.42</v>
      </c>
      <c r="W60" s="32">
        <v>0</v>
      </c>
      <c r="X60" s="32">
        <v>0</v>
      </c>
      <c r="Y60" s="32">
        <v>766648.29</v>
      </c>
      <c r="Z60" s="32">
        <v>892865.54</v>
      </c>
      <c r="AA60" s="32">
        <v>322780.33</v>
      </c>
      <c r="AB60" s="32">
        <v>537242.53</v>
      </c>
      <c r="AC60" s="2">
        <v>4.1500000000000004</v>
      </c>
      <c r="AD60" s="2">
        <v>4.1500000000000004</v>
      </c>
      <c r="AE60" s="2">
        <v>4.1500000000000004</v>
      </c>
      <c r="AF60" s="2">
        <v>4.1500000000000004</v>
      </c>
      <c r="AG60" s="2">
        <v>4.1500000000000004</v>
      </c>
      <c r="AH60" s="2">
        <v>4.1500000000000004</v>
      </c>
      <c r="AI60" s="2">
        <v>5.9</v>
      </c>
      <c r="AJ60" s="2">
        <v>5.9</v>
      </c>
      <c r="AK60" s="2">
        <v>5.9</v>
      </c>
      <c r="AL60" s="2">
        <v>5.9</v>
      </c>
      <c r="AM60" s="2">
        <v>5.9</v>
      </c>
      <c r="AN60" s="2">
        <v>5.9</v>
      </c>
      <c r="AO60" s="33">
        <v>34855.82</v>
      </c>
      <c r="AP60" s="33">
        <v>53821.7</v>
      </c>
      <c r="AQ60" s="33">
        <v>25171.45</v>
      </c>
      <c r="AR60" s="33">
        <v>29446.5</v>
      </c>
      <c r="AS60" s="33">
        <v>25111.56</v>
      </c>
      <c r="AT60" s="33">
        <v>2661.7</v>
      </c>
      <c r="AU60" s="33">
        <v>0</v>
      </c>
      <c r="AV60" s="33">
        <v>0</v>
      </c>
      <c r="AW60" s="33">
        <v>45232.25</v>
      </c>
      <c r="AX60" s="33">
        <v>52679.07</v>
      </c>
      <c r="AY60" s="33">
        <v>19044.04</v>
      </c>
      <c r="AZ60" s="33">
        <v>31697.31</v>
      </c>
      <c r="BA60" s="31">
        <f t="shared" si="41"/>
        <v>-335.96</v>
      </c>
      <c r="BB60" s="31">
        <f t="shared" si="42"/>
        <v>-518.76</v>
      </c>
      <c r="BC60" s="31">
        <f t="shared" si="43"/>
        <v>-242.62</v>
      </c>
      <c r="BD60" s="31">
        <f t="shared" si="44"/>
        <v>4115.41</v>
      </c>
      <c r="BE60" s="31">
        <f t="shared" si="45"/>
        <v>3509.57</v>
      </c>
      <c r="BF60" s="31">
        <f t="shared" si="46"/>
        <v>372</v>
      </c>
      <c r="BG60" s="31">
        <f t="shared" si="47"/>
        <v>0</v>
      </c>
      <c r="BH60" s="31">
        <f t="shared" si="48"/>
        <v>0</v>
      </c>
      <c r="BI60" s="31">
        <f t="shared" si="49"/>
        <v>536.65</v>
      </c>
      <c r="BJ60" s="31">
        <f t="shared" si="50"/>
        <v>-2678.6</v>
      </c>
      <c r="BK60" s="31">
        <f t="shared" si="51"/>
        <v>-968.34</v>
      </c>
      <c r="BL60" s="31">
        <f t="shared" si="52"/>
        <v>-1611.73</v>
      </c>
      <c r="BM60" s="6">
        <v>-2.7199999999999998E-2</v>
      </c>
      <c r="BN60" s="6">
        <v>-2.7199999999999998E-2</v>
      </c>
      <c r="BO60" s="6">
        <v>-2.7199999999999998E-2</v>
      </c>
      <c r="BP60" s="6">
        <v>-2.7199999999999998E-2</v>
      </c>
      <c r="BQ60" s="6">
        <v>-2.7199999999999998E-2</v>
      </c>
      <c r="BR60" s="6">
        <v>-2.7199999999999998E-2</v>
      </c>
      <c r="BS60" s="6">
        <v>-2.7199999999999998E-2</v>
      </c>
      <c r="BT60" s="6">
        <v>-2.7199999999999998E-2</v>
      </c>
      <c r="BU60" s="6">
        <v>-2.7199999999999998E-2</v>
      </c>
      <c r="BV60" s="6">
        <v>-2.7199999999999998E-2</v>
      </c>
      <c r="BW60" s="6">
        <v>-2.7199999999999998E-2</v>
      </c>
      <c r="BX60" s="6">
        <v>-2.7199999999999998E-2</v>
      </c>
      <c r="BY60" s="31">
        <v>-22845.26</v>
      </c>
      <c r="BZ60" s="31">
        <v>-35275.910000000003</v>
      </c>
      <c r="CA60" s="31">
        <v>-16497.91</v>
      </c>
      <c r="CB60" s="31">
        <v>-19299.87</v>
      </c>
      <c r="CC60" s="31">
        <v>-16458.66</v>
      </c>
      <c r="CD60" s="31">
        <v>-1744.54</v>
      </c>
      <c r="CE60" s="31">
        <v>0</v>
      </c>
      <c r="CF60" s="31">
        <v>0</v>
      </c>
      <c r="CG60" s="31">
        <v>-20852.830000000002</v>
      </c>
      <c r="CH60" s="31">
        <v>-24285.94</v>
      </c>
      <c r="CI60" s="31">
        <v>-8779.6200000000008</v>
      </c>
      <c r="CJ60" s="31">
        <v>-14613</v>
      </c>
      <c r="CK60" s="32">
        <f t="shared" si="53"/>
        <v>1259.8499999999999</v>
      </c>
      <c r="CL60" s="32">
        <f t="shared" si="54"/>
        <v>1945.36</v>
      </c>
      <c r="CM60" s="32">
        <f t="shared" si="55"/>
        <v>909.81</v>
      </c>
      <c r="CN60" s="32">
        <f t="shared" si="56"/>
        <v>1064.33</v>
      </c>
      <c r="CO60" s="32">
        <f t="shared" si="57"/>
        <v>907.65</v>
      </c>
      <c r="CP60" s="32">
        <f t="shared" si="58"/>
        <v>96.21</v>
      </c>
      <c r="CQ60" s="32">
        <f t="shared" si="59"/>
        <v>0</v>
      </c>
      <c r="CR60" s="32">
        <f t="shared" si="60"/>
        <v>0</v>
      </c>
      <c r="CS60" s="32">
        <f t="shared" si="61"/>
        <v>1149.97</v>
      </c>
      <c r="CT60" s="32">
        <f t="shared" si="62"/>
        <v>1339.3</v>
      </c>
      <c r="CU60" s="32">
        <f t="shared" si="63"/>
        <v>484.17</v>
      </c>
      <c r="CV60" s="32">
        <f t="shared" si="64"/>
        <v>805.86</v>
      </c>
      <c r="CW60" s="31">
        <f t="shared" si="186"/>
        <v>-56105.27</v>
      </c>
      <c r="CX60" s="31">
        <f t="shared" si="187"/>
        <v>-86633.49</v>
      </c>
      <c r="CY60" s="31">
        <f t="shared" si="188"/>
        <v>-40516.93</v>
      </c>
      <c r="CZ60" s="31">
        <f t="shared" si="189"/>
        <v>-51797.45</v>
      </c>
      <c r="DA60" s="31">
        <f t="shared" si="190"/>
        <v>-44172.14</v>
      </c>
      <c r="DB60" s="31">
        <f t="shared" si="191"/>
        <v>-4682.03</v>
      </c>
      <c r="DC60" s="31">
        <f t="shared" si="192"/>
        <v>0</v>
      </c>
      <c r="DD60" s="31">
        <f t="shared" si="193"/>
        <v>0</v>
      </c>
      <c r="DE60" s="31">
        <f t="shared" si="194"/>
        <v>-65471.76</v>
      </c>
      <c r="DF60" s="31">
        <f t="shared" si="195"/>
        <v>-72947.109999999986</v>
      </c>
      <c r="DG60" s="31">
        <f t="shared" si="196"/>
        <v>-26371.15</v>
      </c>
      <c r="DH60" s="31">
        <f t="shared" si="197"/>
        <v>-43892.719999999994</v>
      </c>
      <c r="DI60" s="32">
        <f t="shared" si="65"/>
        <v>-2805.26</v>
      </c>
      <c r="DJ60" s="32">
        <f t="shared" si="66"/>
        <v>-4331.67</v>
      </c>
      <c r="DK60" s="32">
        <f t="shared" si="67"/>
        <v>-2025.85</v>
      </c>
      <c r="DL60" s="32">
        <f t="shared" si="68"/>
        <v>-2589.87</v>
      </c>
      <c r="DM60" s="32">
        <f t="shared" si="69"/>
        <v>-2208.61</v>
      </c>
      <c r="DN60" s="32">
        <f t="shared" si="70"/>
        <v>-234.1</v>
      </c>
      <c r="DO60" s="32">
        <f t="shared" si="71"/>
        <v>0</v>
      </c>
      <c r="DP60" s="32">
        <f t="shared" si="72"/>
        <v>0</v>
      </c>
      <c r="DQ60" s="32">
        <f t="shared" si="73"/>
        <v>-3273.59</v>
      </c>
      <c r="DR60" s="32">
        <f t="shared" si="74"/>
        <v>-3647.36</v>
      </c>
      <c r="DS60" s="32">
        <f t="shared" si="75"/>
        <v>-1318.56</v>
      </c>
      <c r="DT60" s="32">
        <f t="shared" si="76"/>
        <v>-2194.64</v>
      </c>
      <c r="DU60" s="31">
        <f t="shared" si="77"/>
        <v>-15277.87</v>
      </c>
      <c r="DV60" s="31">
        <f t="shared" si="78"/>
        <v>-23388.58</v>
      </c>
      <c r="DW60" s="31">
        <f t="shared" si="79"/>
        <v>-10852.94</v>
      </c>
      <c r="DX60" s="31">
        <f t="shared" si="80"/>
        <v>-13753.59</v>
      </c>
      <c r="DY60" s="31">
        <f t="shared" si="81"/>
        <v>-11629.03</v>
      </c>
      <c r="DZ60" s="31">
        <f t="shared" si="82"/>
        <v>-1221.68</v>
      </c>
      <c r="EA60" s="31">
        <f t="shared" si="83"/>
        <v>0</v>
      </c>
      <c r="EB60" s="31">
        <f t="shared" si="84"/>
        <v>0</v>
      </c>
      <c r="EC60" s="31">
        <f t="shared" si="85"/>
        <v>-16629.759999999998</v>
      </c>
      <c r="ED60" s="31">
        <f t="shared" si="86"/>
        <v>-18363.61</v>
      </c>
      <c r="EE60" s="31">
        <f t="shared" si="87"/>
        <v>-6577.05</v>
      </c>
      <c r="EF60" s="31">
        <f t="shared" si="88"/>
        <v>-10847.77</v>
      </c>
      <c r="EG60" s="32">
        <f t="shared" si="89"/>
        <v>-74188.399999999994</v>
      </c>
      <c r="EH60" s="32">
        <f t="shared" si="90"/>
        <v>-114353.74</v>
      </c>
      <c r="EI60" s="32">
        <f t="shared" si="91"/>
        <v>-53395.72</v>
      </c>
      <c r="EJ60" s="32">
        <f t="shared" si="92"/>
        <v>-68140.91</v>
      </c>
      <c r="EK60" s="32">
        <f t="shared" si="93"/>
        <v>-58009.78</v>
      </c>
      <c r="EL60" s="32">
        <f t="shared" si="94"/>
        <v>-6137.81</v>
      </c>
      <c r="EM60" s="32">
        <f t="shared" si="95"/>
        <v>0</v>
      </c>
      <c r="EN60" s="32">
        <f t="shared" si="96"/>
        <v>0</v>
      </c>
      <c r="EO60" s="32">
        <f t="shared" si="97"/>
        <v>-85375.11</v>
      </c>
      <c r="EP60" s="32">
        <f t="shared" si="98"/>
        <v>-94958.079999999987</v>
      </c>
      <c r="EQ60" s="32">
        <f t="shared" si="99"/>
        <v>-34266.76</v>
      </c>
      <c r="ER60" s="32">
        <f t="shared" si="100"/>
        <v>-56935.12999999999</v>
      </c>
    </row>
    <row r="61" spans="1:148" x14ac:dyDescent="0.25">
      <c r="A61" t="s">
        <v>444</v>
      </c>
      <c r="B61" s="1" t="s">
        <v>127</v>
      </c>
      <c r="C61" t="str">
        <f t="shared" ca="1" si="198"/>
        <v>GHO</v>
      </c>
      <c r="D61" t="str">
        <f t="shared" ca="1" si="199"/>
        <v>Ghost Hydro Facility</v>
      </c>
      <c r="E61" s="51">
        <v>10914.405221999999</v>
      </c>
      <c r="F61" s="51">
        <v>9377.2262484000003</v>
      </c>
      <c r="G61" s="51">
        <v>10566.5651536</v>
      </c>
      <c r="H61" s="51">
        <v>10081.0024641</v>
      </c>
      <c r="I61" s="51">
        <v>17605.0387553</v>
      </c>
      <c r="J61" s="51">
        <v>35420.388021999999</v>
      </c>
      <c r="K61" s="51">
        <v>36581.840183</v>
      </c>
      <c r="L61" s="51">
        <v>22837.148053699999</v>
      </c>
      <c r="M61" s="51">
        <v>15393.2716363</v>
      </c>
      <c r="N61" s="51">
        <v>13076.478955299999</v>
      </c>
      <c r="O61" s="51">
        <v>9707.4940526999999</v>
      </c>
      <c r="P61" s="51">
        <v>10434.1199173</v>
      </c>
      <c r="Q61" s="32">
        <v>1185600.6200000001</v>
      </c>
      <c r="R61" s="32">
        <v>1597391.15</v>
      </c>
      <c r="S61" s="32">
        <v>613107.03</v>
      </c>
      <c r="T61" s="32">
        <v>660522.18000000005</v>
      </c>
      <c r="U61" s="32">
        <v>662051.85</v>
      </c>
      <c r="V61" s="32">
        <v>2616358.86</v>
      </c>
      <c r="W61" s="32">
        <v>2238678.06</v>
      </c>
      <c r="X61" s="32">
        <v>3170538.53</v>
      </c>
      <c r="Y61" s="32">
        <v>2063591.2</v>
      </c>
      <c r="Z61" s="32">
        <v>1340320.8500000001</v>
      </c>
      <c r="AA61" s="32">
        <v>1569286.27</v>
      </c>
      <c r="AB61" s="32">
        <v>694172.96</v>
      </c>
      <c r="AC61" s="2">
        <v>-1.69</v>
      </c>
      <c r="AD61" s="2">
        <v>-1.69</v>
      </c>
      <c r="AE61" s="2">
        <v>-1.69</v>
      </c>
      <c r="AF61" s="2">
        <v>-1.69</v>
      </c>
      <c r="AG61" s="2">
        <v>-1.69</v>
      </c>
      <c r="AH61" s="2">
        <v>-1.69</v>
      </c>
      <c r="AI61" s="2">
        <v>-0.32</v>
      </c>
      <c r="AJ61" s="2">
        <v>-0.32</v>
      </c>
      <c r="AK61" s="2">
        <v>-0.32</v>
      </c>
      <c r="AL61" s="2">
        <v>-0.32</v>
      </c>
      <c r="AM61" s="2">
        <v>-0.32</v>
      </c>
      <c r="AN61" s="2">
        <v>-0.32</v>
      </c>
      <c r="AO61" s="33">
        <v>-20036.650000000001</v>
      </c>
      <c r="AP61" s="33">
        <v>-26995.91</v>
      </c>
      <c r="AQ61" s="33">
        <v>-10361.51</v>
      </c>
      <c r="AR61" s="33">
        <v>-11162.82</v>
      </c>
      <c r="AS61" s="33">
        <v>-11188.68</v>
      </c>
      <c r="AT61" s="33">
        <v>-44216.46</v>
      </c>
      <c r="AU61" s="33">
        <v>-7163.77</v>
      </c>
      <c r="AV61" s="33">
        <v>-10145.719999999999</v>
      </c>
      <c r="AW61" s="33">
        <v>-6603.49</v>
      </c>
      <c r="AX61" s="33">
        <v>-4289.03</v>
      </c>
      <c r="AY61" s="33">
        <v>-5021.72</v>
      </c>
      <c r="AZ61" s="33">
        <v>-2221.35</v>
      </c>
      <c r="BA61" s="31">
        <f t="shared" si="41"/>
        <v>-474.24</v>
      </c>
      <c r="BB61" s="31">
        <f t="shared" si="42"/>
        <v>-638.96</v>
      </c>
      <c r="BC61" s="31">
        <f t="shared" si="43"/>
        <v>-245.24</v>
      </c>
      <c r="BD61" s="31">
        <f t="shared" si="44"/>
        <v>3831.03</v>
      </c>
      <c r="BE61" s="31">
        <f t="shared" si="45"/>
        <v>3839.9</v>
      </c>
      <c r="BF61" s="31">
        <f t="shared" si="46"/>
        <v>15174.88</v>
      </c>
      <c r="BG61" s="31">
        <f t="shared" si="47"/>
        <v>1567.07</v>
      </c>
      <c r="BH61" s="31">
        <f t="shared" si="48"/>
        <v>2219.38</v>
      </c>
      <c r="BI61" s="31">
        <f t="shared" si="49"/>
        <v>1444.51</v>
      </c>
      <c r="BJ61" s="31">
        <f t="shared" si="50"/>
        <v>-4020.96</v>
      </c>
      <c r="BK61" s="31">
        <f t="shared" si="51"/>
        <v>-4707.8599999999997</v>
      </c>
      <c r="BL61" s="31">
        <f t="shared" si="52"/>
        <v>-2082.52</v>
      </c>
      <c r="BM61" s="6">
        <v>-2.1399999999999999E-2</v>
      </c>
      <c r="BN61" s="6">
        <v>-2.1399999999999999E-2</v>
      </c>
      <c r="BO61" s="6">
        <v>-2.1399999999999999E-2</v>
      </c>
      <c r="BP61" s="6">
        <v>-2.1399999999999999E-2</v>
      </c>
      <c r="BQ61" s="6">
        <v>-2.1399999999999999E-2</v>
      </c>
      <c r="BR61" s="6">
        <v>-2.1399999999999999E-2</v>
      </c>
      <c r="BS61" s="6">
        <v>-2.1399999999999999E-2</v>
      </c>
      <c r="BT61" s="6">
        <v>-2.1399999999999999E-2</v>
      </c>
      <c r="BU61" s="6">
        <v>-2.1399999999999999E-2</v>
      </c>
      <c r="BV61" s="6">
        <v>-2.1399999999999999E-2</v>
      </c>
      <c r="BW61" s="6">
        <v>-2.1399999999999999E-2</v>
      </c>
      <c r="BX61" s="6">
        <v>-2.1399999999999999E-2</v>
      </c>
      <c r="BY61" s="31">
        <v>-25371.85</v>
      </c>
      <c r="BZ61" s="31">
        <v>-34184.17</v>
      </c>
      <c r="CA61" s="31">
        <v>-13120.49</v>
      </c>
      <c r="CB61" s="31">
        <v>-14135.17</v>
      </c>
      <c r="CC61" s="31">
        <v>-14167.91</v>
      </c>
      <c r="CD61" s="31">
        <v>-55990.080000000002</v>
      </c>
      <c r="CE61" s="31">
        <v>-47907.71</v>
      </c>
      <c r="CF61" s="31">
        <v>-67849.52</v>
      </c>
      <c r="CG61" s="31">
        <v>-44160.85</v>
      </c>
      <c r="CH61" s="31">
        <v>-28682.87</v>
      </c>
      <c r="CI61" s="31">
        <v>-33582.730000000003</v>
      </c>
      <c r="CJ61" s="31">
        <v>-14855.3</v>
      </c>
      <c r="CK61" s="32">
        <f t="shared" si="53"/>
        <v>1778.4</v>
      </c>
      <c r="CL61" s="32">
        <f t="shared" si="54"/>
        <v>2396.09</v>
      </c>
      <c r="CM61" s="32">
        <f t="shared" si="55"/>
        <v>919.66</v>
      </c>
      <c r="CN61" s="32">
        <f t="shared" si="56"/>
        <v>990.78</v>
      </c>
      <c r="CO61" s="32">
        <f t="shared" si="57"/>
        <v>993.08</v>
      </c>
      <c r="CP61" s="32">
        <f t="shared" si="58"/>
        <v>3924.54</v>
      </c>
      <c r="CQ61" s="32">
        <f t="shared" si="59"/>
        <v>3358.02</v>
      </c>
      <c r="CR61" s="32">
        <f t="shared" si="60"/>
        <v>4755.8100000000004</v>
      </c>
      <c r="CS61" s="32">
        <f t="shared" si="61"/>
        <v>3095.39</v>
      </c>
      <c r="CT61" s="32">
        <f t="shared" si="62"/>
        <v>2010.48</v>
      </c>
      <c r="CU61" s="32">
        <f t="shared" si="63"/>
        <v>2353.9299999999998</v>
      </c>
      <c r="CV61" s="32">
        <f t="shared" si="64"/>
        <v>1041.26</v>
      </c>
      <c r="CW61" s="31">
        <f t="shared" si="186"/>
        <v>-3082.5599999999959</v>
      </c>
      <c r="CX61" s="31">
        <f t="shared" si="187"/>
        <v>-4153.2099999999982</v>
      </c>
      <c r="CY61" s="31">
        <f t="shared" si="188"/>
        <v>-1594.0799999999997</v>
      </c>
      <c r="CZ61" s="31">
        <f t="shared" si="189"/>
        <v>-5812.6</v>
      </c>
      <c r="DA61" s="31">
        <f t="shared" si="190"/>
        <v>-5826.0499999999993</v>
      </c>
      <c r="DB61" s="31">
        <f t="shared" si="191"/>
        <v>-23023.96</v>
      </c>
      <c r="DC61" s="31">
        <f t="shared" si="192"/>
        <v>-38952.99</v>
      </c>
      <c r="DD61" s="31">
        <f t="shared" si="193"/>
        <v>-55167.37</v>
      </c>
      <c r="DE61" s="31">
        <f t="shared" si="194"/>
        <v>-35906.480000000003</v>
      </c>
      <c r="DF61" s="31">
        <f t="shared" si="195"/>
        <v>-18362.400000000001</v>
      </c>
      <c r="DG61" s="31">
        <f t="shared" si="196"/>
        <v>-21499.22</v>
      </c>
      <c r="DH61" s="31">
        <f t="shared" si="197"/>
        <v>-9510.1699999999983</v>
      </c>
      <c r="DI61" s="32">
        <f t="shared" si="65"/>
        <v>-154.13</v>
      </c>
      <c r="DJ61" s="32">
        <f t="shared" si="66"/>
        <v>-207.66</v>
      </c>
      <c r="DK61" s="32">
        <f t="shared" si="67"/>
        <v>-79.7</v>
      </c>
      <c r="DL61" s="32">
        <f t="shared" si="68"/>
        <v>-290.63</v>
      </c>
      <c r="DM61" s="32">
        <f t="shared" si="69"/>
        <v>-291.3</v>
      </c>
      <c r="DN61" s="32">
        <f t="shared" si="70"/>
        <v>-1151.2</v>
      </c>
      <c r="DO61" s="32">
        <f t="shared" si="71"/>
        <v>-1947.65</v>
      </c>
      <c r="DP61" s="32">
        <f t="shared" si="72"/>
        <v>-2758.37</v>
      </c>
      <c r="DQ61" s="32">
        <f t="shared" si="73"/>
        <v>-1795.32</v>
      </c>
      <c r="DR61" s="32">
        <f t="shared" si="74"/>
        <v>-918.12</v>
      </c>
      <c r="DS61" s="32">
        <f t="shared" si="75"/>
        <v>-1074.96</v>
      </c>
      <c r="DT61" s="32">
        <f t="shared" si="76"/>
        <v>-475.51</v>
      </c>
      <c r="DU61" s="31">
        <f t="shared" si="77"/>
        <v>-839.4</v>
      </c>
      <c r="DV61" s="31">
        <f t="shared" si="78"/>
        <v>-1121.25</v>
      </c>
      <c r="DW61" s="31">
        <f t="shared" si="79"/>
        <v>-426.99</v>
      </c>
      <c r="DX61" s="31">
        <f t="shared" si="80"/>
        <v>-1543.4</v>
      </c>
      <c r="DY61" s="31">
        <f t="shared" si="81"/>
        <v>-1533.8</v>
      </c>
      <c r="DZ61" s="31">
        <f t="shared" si="82"/>
        <v>-6007.65</v>
      </c>
      <c r="EA61" s="31">
        <f t="shared" si="83"/>
        <v>-10075.98</v>
      </c>
      <c r="EB61" s="31">
        <f t="shared" si="84"/>
        <v>-14141.3</v>
      </c>
      <c r="EC61" s="31">
        <f t="shared" si="85"/>
        <v>-9120.2099999999991</v>
      </c>
      <c r="ED61" s="31">
        <f t="shared" si="86"/>
        <v>-4622.53</v>
      </c>
      <c r="EE61" s="31">
        <f t="shared" si="87"/>
        <v>-5361.97</v>
      </c>
      <c r="EF61" s="31">
        <f t="shared" si="88"/>
        <v>-2350.37</v>
      </c>
      <c r="EG61" s="32">
        <f t="shared" si="89"/>
        <v>-4076.0899999999961</v>
      </c>
      <c r="EH61" s="32">
        <f t="shared" si="90"/>
        <v>-5482.1199999999981</v>
      </c>
      <c r="EI61" s="32">
        <f t="shared" si="91"/>
        <v>-2100.7699999999995</v>
      </c>
      <c r="EJ61" s="32">
        <f t="shared" si="92"/>
        <v>-7646.630000000001</v>
      </c>
      <c r="EK61" s="32">
        <f t="shared" si="93"/>
        <v>-7651.15</v>
      </c>
      <c r="EL61" s="32">
        <f t="shared" si="94"/>
        <v>-30182.809999999998</v>
      </c>
      <c r="EM61" s="32">
        <f t="shared" si="95"/>
        <v>-50976.619999999995</v>
      </c>
      <c r="EN61" s="32">
        <f t="shared" si="96"/>
        <v>-72067.040000000008</v>
      </c>
      <c r="EO61" s="32">
        <f t="shared" si="97"/>
        <v>-46822.01</v>
      </c>
      <c r="EP61" s="32">
        <f t="shared" si="98"/>
        <v>-23903.05</v>
      </c>
      <c r="EQ61" s="32">
        <f t="shared" si="99"/>
        <v>-27936.15</v>
      </c>
      <c r="ER61" s="32">
        <f t="shared" si="100"/>
        <v>-12336.05</v>
      </c>
    </row>
    <row r="62" spans="1:148" x14ac:dyDescent="0.25">
      <c r="A62" t="s">
        <v>458</v>
      </c>
      <c r="B62" s="1" t="s">
        <v>46</v>
      </c>
      <c r="C62" t="str">
        <f t="shared" ca="1" si="198"/>
        <v>GN1</v>
      </c>
      <c r="D62" t="str">
        <f t="shared" ca="1" si="199"/>
        <v>Genesee #1</v>
      </c>
      <c r="E62" s="51">
        <v>289305.5280244</v>
      </c>
      <c r="F62" s="51">
        <v>230074.7554844</v>
      </c>
      <c r="G62" s="51">
        <v>248794.23064570001</v>
      </c>
      <c r="H62" s="51">
        <v>110302.26950160001</v>
      </c>
      <c r="I62" s="51">
        <v>281135.22213220003</v>
      </c>
      <c r="J62" s="51">
        <v>269233.38821140002</v>
      </c>
      <c r="K62" s="51">
        <v>280318.78555939998</v>
      </c>
      <c r="L62" s="51">
        <v>286262.1998225</v>
      </c>
      <c r="M62" s="51">
        <v>276460.3913818</v>
      </c>
      <c r="N62" s="51">
        <v>287841.19612039998</v>
      </c>
      <c r="O62" s="51">
        <v>279507.0699148</v>
      </c>
      <c r="P62" s="51">
        <v>287966.18668799999</v>
      </c>
      <c r="Q62" s="32">
        <v>22997502.460000001</v>
      </c>
      <c r="R62" s="32">
        <v>25804048.510000002</v>
      </c>
      <c r="S62" s="32">
        <v>12006695.67</v>
      </c>
      <c r="T62" s="32">
        <v>2939135.38</v>
      </c>
      <c r="U62" s="32">
        <v>9249999.2899999991</v>
      </c>
      <c r="V62" s="32">
        <v>20015777.260000002</v>
      </c>
      <c r="W62" s="32">
        <v>17614426.890000001</v>
      </c>
      <c r="X62" s="32">
        <v>36617910.829999998</v>
      </c>
      <c r="Y62" s="32">
        <v>26941613.82</v>
      </c>
      <c r="Z62" s="32">
        <v>20252296</v>
      </c>
      <c r="AA62" s="32">
        <v>30477779.050000001</v>
      </c>
      <c r="AB62" s="32">
        <v>14835660</v>
      </c>
      <c r="AC62" s="2">
        <v>5.8</v>
      </c>
      <c r="AD62" s="2">
        <v>5.8</v>
      </c>
      <c r="AE62" s="2">
        <v>5.8</v>
      </c>
      <c r="AF62" s="2">
        <v>5.8</v>
      </c>
      <c r="AG62" s="2">
        <v>5.8</v>
      </c>
      <c r="AH62" s="2">
        <v>5.8</v>
      </c>
      <c r="AI62" s="2">
        <v>5.81</v>
      </c>
      <c r="AJ62" s="2">
        <v>5.81</v>
      </c>
      <c r="AK62" s="2">
        <v>5.81</v>
      </c>
      <c r="AL62" s="2">
        <v>5.81</v>
      </c>
      <c r="AM62" s="2">
        <v>5.81</v>
      </c>
      <c r="AN62" s="2">
        <v>5.81</v>
      </c>
      <c r="AO62" s="33">
        <v>1333855.1399999999</v>
      </c>
      <c r="AP62" s="33">
        <v>1496634.81</v>
      </c>
      <c r="AQ62" s="33">
        <v>696388.35</v>
      </c>
      <c r="AR62" s="33">
        <v>170469.85</v>
      </c>
      <c r="AS62" s="33">
        <v>536499.96</v>
      </c>
      <c r="AT62" s="33">
        <v>1160915.08</v>
      </c>
      <c r="AU62" s="33">
        <v>1023398.2</v>
      </c>
      <c r="AV62" s="33">
        <v>2127500.62</v>
      </c>
      <c r="AW62" s="33">
        <v>1565307.76</v>
      </c>
      <c r="AX62" s="33">
        <v>1176658.3999999999</v>
      </c>
      <c r="AY62" s="33">
        <v>1770758.96</v>
      </c>
      <c r="AZ62" s="33">
        <v>861951.85</v>
      </c>
      <c r="BA62" s="31">
        <f t="shared" si="41"/>
        <v>-9199</v>
      </c>
      <c r="BB62" s="31">
        <f t="shared" si="42"/>
        <v>-10321.620000000001</v>
      </c>
      <c r="BC62" s="31">
        <f t="shared" si="43"/>
        <v>-4802.68</v>
      </c>
      <c r="BD62" s="31">
        <f t="shared" si="44"/>
        <v>17046.990000000002</v>
      </c>
      <c r="BE62" s="31">
        <f t="shared" si="45"/>
        <v>53650</v>
      </c>
      <c r="BF62" s="31">
        <f t="shared" si="46"/>
        <v>116091.51</v>
      </c>
      <c r="BG62" s="31">
        <f t="shared" si="47"/>
        <v>12330.1</v>
      </c>
      <c r="BH62" s="31">
        <f t="shared" si="48"/>
        <v>25632.54</v>
      </c>
      <c r="BI62" s="31">
        <f t="shared" si="49"/>
        <v>18859.13</v>
      </c>
      <c r="BJ62" s="31">
        <f t="shared" si="50"/>
        <v>-60756.89</v>
      </c>
      <c r="BK62" s="31">
        <f t="shared" si="51"/>
        <v>-91433.34</v>
      </c>
      <c r="BL62" s="31">
        <f t="shared" si="52"/>
        <v>-44506.98</v>
      </c>
      <c r="BM62" s="6">
        <v>5.7200000000000001E-2</v>
      </c>
      <c r="BN62" s="6">
        <v>5.7200000000000001E-2</v>
      </c>
      <c r="BO62" s="6">
        <v>5.7200000000000001E-2</v>
      </c>
      <c r="BP62" s="6">
        <v>5.7200000000000001E-2</v>
      </c>
      <c r="BQ62" s="6">
        <v>5.7200000000000001E-2</v>
      </c>
      <c r="BR62" s="6">
        <v>5.7200000000000001E-2</v>
      </c>
      <c r="BS62" s="6">
        <v>5.7200000000000001E-2</v>
      </c>
      <c r="BT62" s="6">
        <v>5.7200000000000001E-2</v>
      </c>
      <c r="BU62" s="6">
        <v>5.7200000000000001E-2</v>
      </c>
      <c r="BV62" s="6">
        <v>5.7200000000000001E-2</v>
      </c>
      <c r="BW62" s="6">
        <v>5.7200000000000001E-2</v>
      </c>
      <c r="BX62" s="6">
        <v>5.7200000000000001E-2</v>
      </c>
      <c r="BY62" s="31">
        <v>1315457.1399999999</v>
      </c>
      <c r="BZ62" s="31">
        <v>1475991.57</v>
      </c>
      <c r="CA62" s="31">
        <v>686782.99</v>
      </c>
      <c r="CB62" s="31">
        <v>168118.54</v>
      </c>
      <c r="CC62" s="31">
        <v>529099.96</v>
      </c>
      <c r="CD62" s="31">
        <v>1144902.46</v>
      </c>
      <c r="CE62" s="31">
        <v>1007545.22</v>
      </c>
      <c r="CF62" s="31">
        <v>2094544.5</v>
      </c>
      <c r="CG62" s="31">
        <v>1541060.31</v>
      </c>
      <c r="CH62" s="31">
        <v>1158431.33</v>
      </c>
      <c r="CI62" s="31">
        <v>1743328.96</v>
      </c>
      <c r="CJ62" s="31">
        <v>848599.75</v>
      </c>
      <c r="CK62" s="32">
        <f t="shared" si="53"/>
        <v>34496.25</v>
      </c>
      <c r="CL62" s="32">
        <f t="shared" si="54"/>
        <v>38706.07</v>
      </c>
      <c r="CM62" s="32">
        <f t="shared" si="55"/>
        <v>18010.04</v>
      </c>
      <c r="CN62" s="32">
        <f t="shared" si="56"/>
        <v>4408.7</v>
      </c>
      <c r="CO62" s="32">
        <f t="shared" si="57"/>
        <v>13875</v>
      </c>
      <c r="CP62" s="32">
        <f t="shared" si="58"/>
        <v>30023.67</v>
      </c>
      <c r="CQ62" s="32">
        <f t="shared" si="59"/>
        <v>26421.64</v>
      </c>
      <c r="CR62" s="32">
        <f t="shared" si="60"/>
        <v>54926.87</v>
      </c>
      <c r="CS62" s="32">
        <f t="shared" si="61"/>
        <v>40412.42</v>
      </c>
      <c r="CT62" s="32">
        <f t="shared" si="62"/>
        <v>30378.44</v>
      </c>
      <c r="CU62" s="32">
        <f t="shared" si="63"/>
        <v>45716.67</v>
      </c>
      <c r="CV62" s="32">
        <f t="shared" si="64"/>
        <v>22253.49</v>
      </c>
      <c r="CW62" s="31">
        <f t="shared" si="186"/>
        <v>25297.25</v>
      </c>
      <c r="CX62" s="31">
        <f t="shared" si="187"/>
        <v>28384.450000000077</v>
      </c>
      <c r="CY62" s="31">
        <f t="shared" si="188"/>
        <v>13207.360000000052</v>
      </c>
      <c r="CZ62" s="31">
        <f t="shared" si="189"/>
        <v>-14989.599999999988</v>
      </c>
      <c r="DA62" s="31">
        <f t="shared" si="190"/>
        <v>-47175</v>
      </c>
      <c r="DB62" s="31">
        <f t="shared" si="191"/>
        <v>-102080.46000000018</v>
      </c>
      <c r="DC62" s="31">
        <f t="shared" si="192"/>
        <v>-1761.4399999999678</v>
      </c>
      <c r="DD62" s="31">
        <f t="shared" si="193"/>
        <v>-3661.7900000000009</v>
      </c>
      <c r="DE62" s="31">
        <f t="shared" si="194"/>
        <v>-2694.160000000029</v>
      </c>
      <c r="DF62" s="31">
        <f t="shared" si="195"/>
        <v>72908.260000000111</v>
      </c>
      <c r="DG62" s="31">
        <f t="shared" si="196"/>
        <v>109720.00999999992</v>
      </c>
      <c r="DH62" s="31">
        <f t="shared" si="197"/>
        <v>53408.370000000017</v>
      </c>
      <c r="DI62" s="32">
        <f t="shared" si="65"/>
        <v>1264.8599999999999</v>
      </c>
      <c r="DJ62" s="32">
        <f t="shared" si="66"/>
        <v>1419.22</v>
      </c>
      <c r="DK62" s="32">
        <f t="shared" si="67"/>
        <v>660.37</v>
      </c>
      <c r="DL62" s="32">
        <f t="shared" si="68"/>
        <v>-749.48</v>
      </c>
      <c r="DM62" s="32">
        <f t="shared" si="69"/>
        <v>-2358.75</v>
      </c>
      <c r="DN62" s="32">
        <f t="shared" si="70"/>
        <v>-5104.0200000000004</v>
      </c>
      <c r="DO62" s="32">
        <f t="shared" si="71"/>
        <v>-88.07</v>
      </c>
      <c r="DP62" s="32">
        <f t="shared" si="72"/>
        <v>-183.09</v>
      </c>
      <c r="DQ62" s="32">
        <f t="shared" si="73"/>
        <v>-134.71</v>
      </c>
      <c r="DR62" s="32">
        <f t="shared" si="74"/>
        <v>3645.41</v>
      </c>
      <c r="DS62" s="32">
        <f t="shared" si="75"/>
        <v>5486</v>
      </c>
      <c r="DT62" s="32">
        <f t="shared" si="76"/>
        <v>2670.42</v>
      </c>
      <c r="DU62" s="31">
        <f t="shared" si="77"/>
        <v>6888.62</v>
      </c>
      <c r="DV62" s="31">
        <f t="shared" si="78"/>
        <v>7662.99</v>
      </c>
      <c r="DW62" s="31">
        <f t="shared" si="79"/>
        <v>3537.75</v>
      </c>
      <c r="DX62" s="31">
        <f t="shared" si="80"/>
        <v>-3980.13</v>
      </c>
      <c r="DY62" s="31">
        <f t="shared" si="81"/>
        <v>-12419.58</v>
      </c>
      <c r="DZ62" s="31">
        <f t="shared" si="82"/>
        <v>-26635.9</v>
      </c>
      <c r="EA62" s="31">
        <f t="shared" si="83"/>
        <v>-455.63</v>
      </c>
      <c r="EB62" s="31">
        <f t="shared" si="84"/>
        <v>-938.64</v>
      </c>
      <c r="EC62" s="31">
        <f t="shared" si="85"/>
        <v>-684.31</v>
      </c>
      <c r="ED62" s="31">
        <f t="shared" si="86"/>
        <v>18353.830000000002</v>
      </c>
      <c r="EE62" s="31">
        <f t="shared" si="87"/>
        <v>27364.51</v>
      </c>
      <c r="EF62" s="31">
        <f t="shared" si="88"/>
        <v>13199.49</v>
      </c>
      <c r="EG62" s="32">
        <f t="shared" si="89"/>
        <v>33450.730000000003</v>
      </c>
      <c r="EH62" s="32">
        <f t="shared" si="90"/>
        <v>37466.660000000076</v>
      </c>
      <c r="EI62" s="32">
        <f t="shared" si="91"/>
        <v>17405.480000000054</v>
      </c>
      <c r="EJ62" s="32">
        <f t="shared" si="92"/>
        <v>-19719.209999999988</v>
      </c>
      <c r="EK62" s="32">
        <f t="shared" si="93"/>
        <v>-61953.33</v>
      </c>
      <c r="EL62" s="32">
        <f t="shared" si="94"/>
        <v>-133820.38000000018</v>
      </c>
      <c r="EM62" s="32">
        <f t="shared" si="95"/>
        <v>-2305.1399999999676</v>
      </c>
      <c r="EN62" s="32">
        <f t="shared" si="96"/>
        <v>-4783.5200000000013</v>
      </c>
      <c r="EO62" s="32">
        <f t="shared" si="97"/>
        <v>-3513.1800000000289</v>
      </c>
      <c r="EP62" s="32">
        <f t="shared" si="98"/>
        <v>94907.500000000116</v>
      </c>
      <c r="EQ62" s="32">
        <f t="shared" si="99"/>
        <v>142570.51999999993</v>
      </c>
      <c r="ER62" s="32">
        <f t="shared" si="100"/>
        <v>69278.280000000013</v>
      </c>
    </row>
    <row r="63" spans="1:148" x14ac:dyDescent="0.25">
      <c r="A63" t="s">
        <v>458</v>
      </c>
      <c r="B63" s="1" t="s">
        <v>47</v>
      </c>
      <c r="C63" t="str">
        <f t="shared" ca="1" si="198"/>
        <v>GN2</v>
      </c>
      <c r="D63" t="str">
        <f t="shared" ca="1" si="199"/>
        <v>Genesee #2</v>
      </c>
      <c r="E63" s="51">
        <v>289795.53017560003</v>
      </c>
      <c r="F63" s="51">
        <v>257825.6733156</v>
      </c>
      <c r="G63" s="51">
        <v>283673.75655430002</v>
      </c>
      <c r="H63" s="51">
        <v>256407.66169840001</v>
      </c>
      <c r="I63" s="51">
        <v>263357.89466789999</v>
      </c>
      <c r="J63" s="51">
        <v>268812.01978859998</v>
      </c>
      <c r="K63" s="51">
        <v>281046.67754060001</v>
      </c>
      <c r="L63" s="51">
        <v>286889.09457750001</v>
      </c>
      <c r="M63" s="51">
        <v>276929.46141819999</v>
      </c>
      <c r="N63" s="51">
        <v>287350.39957960002</v>
      </c>
      <c r="O63" s="51">
        <v>278960.58128520002</v>
      </c>
      <c r="P63" s="51">
        <v>282601.04071249999</v>
      </c>
      <c r="Q63" s="32">
        <v>23080861.710000001</v>
      </c>
      <c r="R63" s="32">
        <v>32070402.640000001</v>
      </c>
      <c r="S63" s="32">
        <v>13935282.42</v>
      </c>
      <c r="T63" s="32">
        <v>12867099.34</v>
      </c>
      <c r="U63" s="32">
        <v>8854537.3499999996</v>
      </c>
      <c r="V63" s="32">
        <v>20076409.57</v>
      </c>
      <c r="W63" s="32">
        <v>17626704.940000001</v>
      </c>
      <c r="X63" s="32">
        <v>36542359.18</v>
      </c>
      <c r="Y63" s="32">
        <v>27150115.239999998</v>
      </c>
      <c r="Z63" s="32">
        <v>20237939.699999999</v>
      </c>
      <c r="AA63" s="32">
        <v>30419671.670000002</v>
      </c>
      <c r="AB63" s="32">
        <v>14658828.98</v>
      </c>
      <c r="AC63" s="2">
        <v>5.8</v>
      </c>
      <c r="AD63" s="2">
        <v>5.8</v>
      </c>
      <c r="AE63" s="2">
        <v>5.8</v>
      </c>
      <c r="AF63" s="2">
        <v>5.8</v>
      </c>
      <c r="AG63" s="2">
        <v>5.8</v>
      </c>
      <c r="AH63" s="2">
        <v>5.8</v>
      </c>
      <c r="AI63" s="2">
        <v>5.81</v>
      </c>
      <c r="AJ63" s="2">
        <v>5.81</v>
      </c>
      <c r="AK63" s="2">
        <v>5.81</v>
      </c>
      <c r="AL63" s="2">
        <v>5.81</v>
      </c>
      <c r="AM63" s="2">
        <v>5.81</v>
      </c>
      <c r="AN63" s="2">
        <v>5.81</v>
      </c>
      <c r="AO63" s="33">
        <v>1338689.98</v>
      </c>
      <c r="AP63" s="33">
        <v>1860083.35</v>
      </c>
      <c r="AQ63" s="33">
        <v>808246.38</v>
      </c>
      <c r="AR63" s="33">
        <v>746291.76</v>
      </c>
      <c r="AS63" s="33">
        <v>513563.17</v>
      </c>
      <c r="AT63" s="33">
        <v>1164431.75</v>
      </c>
      <c r="AU63" s="33">
        <v>1024111.56</v>
      </c>
      <c r="AV63" s="33">
        <v>2123111.0699999998</v>
      </c>
      <c r="AW63" s="33">
        <v>1577421.7</v>
      </c>
      <c r="AX63" s="33">
        <v>1175824.3</v>
      </c>
      <c r="AY63" s="33">
        <v>1767382.92</v>
      </c>
      <c r="AZ63" s="33">
        <v>851677.96</v>
      </c>
      <c r="BA63" s="31">
        <f t="shared" si="41"/>
        <v>-9232.34</v>
      </c>
      <c r="BB63" s="31">
        <f t="shared" si="42"/>
        <v>-12828.16</v>
      </c>
      <c r="BC63" s="31">
        <f t="shared" si="43"/>
        <v>-5574.11</v>
      </c>
      <c r="BD63" s="31">
        <f t="shared" si="44"/>
        <v>74629.179999999993</v>
      </c>
      <c r="BE63" s="31">
        <f t="shared" si="45"/>
        <v>51356.32</v>
      </c>
      <c r="BF63" s="31">
        <f t="shared" si="46"/>
        <v>116443.18</v>
      </c>
      <c r="BG63" s="31">
        <f t="shared" si="47"/>
        <v>12338.69</v>
      </c>
      <c r="BH63" s="31">
        <f t="shared" si="48"/>
        <v>25579.65</v>
      </c>
      <c r="BI63" s="31">
        <f t="shared" si="49"/>
        <v>19005.080000000002</v>
      </c>
      <c r="BJ63" s="31">
        <f t="shared" si="50"/>
        <v>-60713.82</v>
      </c>
      <c r="BK63" s="31">
        <f t="shared" si="51"/>
        <v>-91259.02</v>
      </c>
      <c r="BL63" s="31">
        <f t="shared" si="52"/>
        <v>-43976.49</v>
      </c>
      <c r="BM63" s="6">
        <v>5.5800000000000002E-2</v>
      </c>
      <c r="BN63" s="6">
        <v>5.5800000000000002E-2</v>
      </c>
      <c r="BO63" s="6">
        <v>5.5800000000000002E-2</v>
      </c>
      <c r="BP63" s="6">
        <v>5.5800000000000002E-2</v>
      </c>
      <c r="BQ63" s="6">
        <v>5.5800000000000002E-2</v>
      </c>
      <c r="BR63" s="6">
        <v>5.5800000000000002E-2</v>
      </c>
      <c r="BS63" s="6">
        <v>5.5800000000000002E-2</v>
      </c>
      <c r="BT63" s="6">
        <v>5.5800000000000002E-2</v>
      </c>
      <c r="BU63" s="6">
        <v>5.5800000000000002E-2</v>
      </c>
      <c r="BV63" s="6">
        <v>5.5800000000000002E-2</v>
      </c>
      <c r="BW63" s="6">
        <v>5.5800000000000002E-2</v>
      </c>
      <c r="BX63" s="6">
        <v>5.5800000000000002E-2</v>
      </c>
      <c r="BY63" s="31">
        <v>1287912.08</v>
      </c>
      <c r="BZ63" s="31">
        <v>1789528.47</v>
      </c>
      <c r="CA63" s="31">
        <v>777588.76</v>
      </c>
      <c r="CB63" s="31">
        <v>717984.14</v>
      </c>
      <c r="CC63" s="31">
        <v>494083.18</v>
      </c>
      <c r="CD63" s="31">
        <v>1120263.6499999999</v>
      </c>
      <c r="CE63" s="31">
        <v>983570.14</v>
      </c>
      <c r="CF63" s="31">
        <v>2039063.64</v>
      </c>
      <c r="CG63" s="31">
        <v>1514976.43</v>
      </c>
      <c r="CH63" s="31">
        <v>1129277.04</v>
      </c>
      <c r="CI63" s="31">
        <v>1697417.68</v>
      </c>
      <c r="CJ63" s="31">
        <v>817962.66</v>
      </c>
      <c r="CK63" s="32">
        <f t="shared" si="53"/>
        <v>34621.29</v>
      </c>
      <c r="CL63" s="32">
        <f t="shared" si="54"/>
        <v>48105.599999999999</v>
      </c>
      <c r="CM63" s="32">
        <f t="shared" si="55"/>
        <v>20902.919999999998</v>
      </c>
      <c r="CN63" s="32">
        <f t="shared" si="56"/>
        <v>19300.650000000001</v>
      </c>
      <c r="CO63" s="32">
        <f t="shared" si="57"/>
        <v>13281.81</v>
      </c>
      <c r="CP63" s="32">
        <f t="shared" si="58"/>
        <v>30114.61</v>
      </c>
      <c r="CQ63" s="32">
        <f t="shared" si="59"/>
        <v>26440.06</v>
      </c>
      <c r="CR63" s="32">
        <f t="shared" si="60"/>
        <v>54813.54</v>
      </c>
      <c r="CS63" s="32">
        <f t="shared" si="61"/>
        <v>40725.17</v>
      </c>
      <c r="CT63" s="32">
        <f t="shared" si="62"/>
        <v>30356.91</v>
      </c>
      <c r="CU63" s="32">
        <f t="shared" si="63"/>
        <v>45629.51</v>
      </c>
      <c r="CV63" s="32">
        <f t="shared" si="64"/>
        <v>21988.240000000002</v>
      </c>
      <c r="CW63" s="31">
        <f t="shared" si="186"/>
        <v>-6924.2699999998695</v>
      </c>
      <c r="CX63" s="31">
        <f t="shared" si="187"/>
        <v>-9621.1200000000281</v>
      </c>
      <c r="CY63" s="31">
        <f t="shared" si="188"/>
        <v>-4180.5899999999538</v>
      </c>
      <c r="CZ63" s="31">
        <f t="shared" si="189"/>
        <v>-83636.149999999965</v>
      </c>
      <c r="DA63" s="31">
        <f t="shared" si="190"/>
        <v>-57554.499999999993</v>
      </c>
      <c r="DB63" s="31">
        <f t="shared" si="191"/>
        <v>-130496.66999999998</v>
      </c>
      <c r="DC63" s="31">
        <f t="shared" si="192"/>
        <v>-26440.049999999988</v>
      </c>
      <c r="DD63" s="31">
        <f t="shared" si="193"/>
        <v>-54813.539999999899</v>
      </c>
      <c r="DE63" s="31">
        <f t="shared" si="194"/>
        <v>-40725.180000000095</v>
      </c>
      <c r="DF63" s="31">
        <f t="shared" si="195"/>
        <v>44523.469999999907</v>
      </c>
      <c r="DG63" s="31">
        <f t="shared" si="196"/>
        <v>66923.290000000023</v>
      </c>
      <c r="DH63" s="31">
        <f t="shared" si="197"/>
        <v>32249.430000000058</v>
      </c>
      <c r="DI63" s="32">
        <f t="shared" si="65"/>
        <v>-346.21</v>
      </c>
      <c r="DJ63" s="32">
        <f t="shared" si="66"/>
        <v>-481.06</v>
      </c>
      <c r="DK63" s="32">
        <f t="shared" si="67"/>
        <v>-209.03</v>
      </c>
      <c r="DL63" s="32">
        <f t="shared" si="68"/>
        <v>-4181.8100000000004</v>
      </c>
      <c r="DM63" s="32">
        <f t="shared" si="69"/>
        <v>-2877.73</v>
      </c>
      <c r="DN63" s="32">
        <f t="shared" si="70"/>
        <v>-6524.83</v>
      </c>
      <c r="DO63" s="32">
        <f t="shared" si="71"/>
        <v>-1322</v>
      </c>
      <c r="DP63" s="32">
        <f t="shared" si="72"/>
        <v>-2740.68</v>
      </c>
      <c r="DQ63" s="32">
        <f t="shared" si="73"/>
        <v>-2036.26</v>
      </c>
      <c r="DR63" s="32">
        <f t="shared" si="74"/>
        <v>2226.17</v>
      </c>
      <c r="DS63" s="32">
        <f t="shared" si="75"/>
        <v>3346.16</v>
      </c>
      <c r="DT63" s="32">
        <f t="shared" si="76"/>
        <v>1612.47</v>
      </c>
      <c r="DU63" s="31">
        <f t="shared" si="77"/>
        <v>-1885.53</v>
      </c>
      <c r="DV63" s="31">
        <f t="shared" si="78"/>
        <v>-2597.4299999999998</v>
      </c>
      <c r="DW63" s="31">
        <f t="shared" si="79"/>
        <v>-1119.82</v>
      </c>
      <c r="DX63" s="31">
        <f t="shared" si="80"/>
        <v>-22207.599999999999</v>
      </c>
      <c r="DY63" s="31">
        <f t="shared" si="81"/>
        <v>-15152.15</v>
      </c>
      <c r="DZ63" s="31">
        <f t="shared" si="82"/>
        <v>-34050.559999999998</v>
      </c>
      <c r="EA63" s="31">
        <f t="shared" si="83"/>
        <v>-6839.25</v>
      </c>
      <c r="EB63" s="31">
        <f t="shared" si="84"/>
        <v>-14050.61</v>
      </c>
      <c r="EC63" s="31">
        <f t="shared" si="85"/>
        <v>-10344.15</v>
      </c>
      <c r="ED63" s="31">
        <f t="shared" si="86"/>
        <v>11208.28</v>
      </c>
      <c r="EE63" s="31">
        <f t="shared" si="87"/>
        <v>16690.87</v>
      </c>
      <c r="EF63" s="31">
        <f t="shared" si="88"/>
        <v>7970.21</v>
      </c>
      <c r="EG63" s="32">
        <f t="shared" si="89"/>
        <v>-9156.0099999998693</v>
      </c>
      <c r="EH63" s="32">
        <f t="shared" si="90"/>
        <v>-12699.610000000028</v>
      </c>
      <c r="EI63" s="32">
        <f t="shared" si="91"/>
        <v>-5509.4399999999532</v>
      </c>
      <c r="EJ63" s="32">
        <f t="shared" si="92"/>
        <v>-110025.55999999997</v>
      </c>
      <c r="EK63" s="32">
        <f t="shared" si="93"/>
        <v>-75584.37999999999</v>
      </c>
      <c r="EL63" s="32">
        <f t="shared" si="94"/>
        <v>-171072.05999999997</v>
      </c>
      <c r="EM63" s="32">
        <f t="shared" si="95"/>
        <v>-34601.299999999988</v>
      </c>
      <c r="EN63" s="32">
        <f t="shared" si="96"/>
        <v>-71604.8299999999</v>
      </c>
      <c r="EO63" s="32">
        <f t="shared" si="97"/>
        <v>-53105.590000000098</v>
      </c>
      <c r="EP63" s="32">
        <f t="shared" si="98"/>
        <v>57957.919999999904</v>
      </c>
      <c r="EQ63" s="32">
        <f t="shared" si="99"/>
        <v>86960.320000000022</v>
      </c>
      <c r="ER63" s="32">
        <f t="shared" si="100"/>
        <v>41832.110000000059</v>
      </c>
    </row>
    <row r="64" spans="1:148" x14ac:dyDescent="0.25">
      <c r="A64" t="s">
        <v>459</v>
      </c>
      <c r="B64" s="1" t="s">
        <v>79</v>
      </c>
      <c r="C64" t="str">
        <f t="shared" ca="1" si="198"/>
        <v>GN3</v>
      </c>
      <c r="D64" t="str">
        <f t="shared" ca="1" si="199"/>
        <v>Genesee #3</v>
      </c>
      <c r="E64" s="51">
        <v>327263.88669999997</v>
      </c>
      <c r="F64" s="51">
        <v>285558.7831</v>
      </c>
      <c r="G64" s="51">
        <v>335602.38520000002</v>
      </c>
      <c r="H64" s="51">
        <v>300316.00709999999</v>
      </c>
      <c r="I64" s="51">
        <v>333345.19510000001</v>
      </c>
      <c r="J64" s="51">
        <v>312880.04710000003</v>
      </c>
      <c r="K64" s="51">
        <v>321895.35320000001</v>
      </c>
      <c r="L64" s="51">
        <v>330128.17479999998</v>
      </c>
      <c r="M64" s="51">
        <v>322262.10159999999</v>
      </c>
      <c r="N64" s="51">
        <v>316816.24200000003</v>
      </c>
      <c r="O64" s="51">
        <v>121064.65059999999</v>
      </c>
      <c r="P64" s="51">
        <v>0</v>
      </c>
      <c r="Q64" s="32">
        <v>26203820.780000001</v>
      </c>
      <c r="R64" s="32">
        <v>33505127.25</v>
      </c>
      <c r="S64" s="32">
        <v>16318621.859999999</v>
      </c>
      <c r="T64" s="32">
        <v>15015880.310000001</v>
      </c>
      <c r="U64" s="32">
        <v>10793872.26</v>
      </c>
      <c r="V64" s="32">
        <v>23090294.989999998</v>
      </c>
      <c r="W64" s="32">
        <v>20042182.48</v>
      </c>
      <c r="X64" s="32">
        <v>41970967.240000002</v>
      </c>
      <c r="Y64" s="32">
        <v>30576819.609999999</v>
      </c>
      <c r="Z64" s="32">
        <v>21617538.66</v>
      </c>
      <c r="AA64" s="32">
        <v>13798389.83</v>
      </c>
      <c r="AB64" s="32">
        <v>0</v>
      </c>
      <c r="AC64" s="2">
        <v>5.8</v>
      </c>
      <c r="AD64" s="2">
        <v>5.8</v>
      </c>
      <c r="AE64" s="2">
        <v>5.8</v>
      </c>
      <c r="AF64" s="2">
        <v>5.8</v>
      </c>
      <c r="AG64" s="2">
        <v>5.8</v>
      </c>
      <c r="AH64" s="2">
        <v>5.8</v>
      </c>
      <c r="AI64" s="2">
        <v>5.81</v>
      </c>
      <c r="AJ64" s="2">
        <v>5.81</v>
      </c>
      <c r="AK64" s="2">
        <v>5.81</v>
      </c>
      <c r="AL64" s="2">
        <v>5.81</v>
      </c>
      <c r="AM64" s="2">
        <v>5.81</v>
      </c>
      <c r="AN64" s="2">
        <v>5.81</v>
      </c>
      <c r="AO64" s="33">
        <v>1519821.61</v>
      </c>
      <c r="AP64" s="33">
        <v>1943297.38</v>
      </c>
      <c r="AQ64" s="33">
        <v>946480.07</v>
      </c>
      <c r="AR64" s="33">
        <v>870921.06</v>
      </c>
      <c r="AS64" s="33">
        <v>626044.59</v>
      </c>
      <c r="AT64" s="33">
        <v>1339237.1100000001</v>
      </c>
      <c r="AU64" s="33">
        <v>1164450.8</v>
      </c>
      <c r="AV64" s="33">
        <v>2438513.2000000002</v>
      </c>
      <c r="AW64" s="33">
        <v>1776513.22</v>
      </c>
      <c r="AX64" s="33">
        <v>1255979</v>
      </c>
      <c r="AY64" s="33">
        <v>801686.45</v>
      </c>
      <c r="AZ64" s="33">
        <v>0</v>
      </c>
      <c r="BA64" s="31">
        <f t="shared" si="41"/>
        <v>-10481.530000000001</v>
      </c>
      <c r="BB64" s="31">
        <f t="shared" si="42"/>
        <v>-13402.05</v>
      </c>
      <c r="BC64" s="31">
        <f t="shared" si="43"/>
        <v>-6527.45</v>
      </c>
      <c r="BD64" s="31">
        <f t="shared" si="44"/>
        <v>87092.11</v>
      </c>
      <c r="BE64" s="31">
        <f t="shared" si="45"/>
        <v>62604.46</v>
      </c>
      <c r="BF64" s="31">
        <f t="shared" si="46"/>
        <v>133923.71</v>
      </c>
      <c r="BG64" s="31">
        <f t="shared" si="47"/>
        <v>14029.53</v>
      </c>
      <c r="BH64" s="31">
        <f t="shared" si="48"/>
        <v>29379.68</v>
      </c>
      <c r="BI64" s="31">
        <f t="shared" si="49"/>
        <v>21403.77</v>
      </c>
      <c r="BJ64" s="31">
        <f t="shared" si="50"/>
        <v>-64852.62</v>
      </c>
      <c r="BK64" s="31">
        <f t="shared" si="51"/>
        <v>-41395.17</v>
      </c>
      <c r="BL64" s="31">
        <f t="shared" si="52"/>
        <v>0</v>
      </c>
      <c r="BM64" s="6">
        <v>5.6099999999999997E-2</v>
      </c>
      <c r="BN64" s="6">
        <v>5.6099999999999997E-2</v>
      </c>
      <c r="BO64" s="6">
        <v>5.6099999999999997E-2</v>
      </c>
      <c r="BP64" s="6">
        <v>5.6099999999999997E-2</v>
      </c>
      <c r="BQ64" s="6">
        <v>5.6099999999999997E-2</v>
      </c>
      <c r="BR64" s="6">
        <v>5.6099999999999997E-2</v>
      </c>
      <c r="BS64" s="6">
        <v>5.6099999999999997E-2</v>
      </c>
      <c r="BT64" s="6">
        <v>5.6099999999999997E-2</v>
      </c>
      <c r="BU64" s="6">
        <v>5.6099999999999997E-2</v>
      </c>
      <c r="BV64" s="6">
        <v>5.6099999999999997E-2</v>
      </c>
      <c r="BW64" s="6">
        <v>5.6099999999999997E-2</v>
      </c>
      <c r="BX64" s="6">
        <v>5.6099999999999997E-2</v>
      </c>
      <c r="BY64" s="31">
        <v>1470034.35</v>
      </c>
      <c r="BZ64" s="31">
        <v>1879637.64</v>
      </c>
      <c r="CA64" s="31">
        <v>915474.69</v>
      </c>
      <c r="CB64" s="31">
        <v>842390.89</v>
      </c>
      <c r="CC64" s="31">
        <v>605536.23</v>
      </c>
      <c r="CD64" s="31">
        <v>1295365.55</v>
      </c>
      <c r="CE64" s="31">
        <v>1124366.44</v>
      </c>
      <c r="CF64" s="31">
        <v>2354571.2599999998</v>
      </c>
      <c r="CG64" s="31">
        <v>1715359.58</v>
      </c>
      <c r="CH64" s="31">
        <v>1212743.92</v>
      </c>
      <c r="CI64" s="31">
        <v>774089.67</v>
      </c>
      <c r="CJ64" s="31">
        <v>0</v>
      </c>
      <c r="CK64" s="32">
        <f t="shared" si="53"/>
        <v>39305.730000000003</v>
      </c>
      <c r="CL64" s="32">
        <f t="shared" si="54"/>
        <v>50257.69</v>
      </c>
      <c r="CM64" s="32">
        <f t="shared" si="55"/>
        <v>24477.93</v>
      </c>
      <c r="CN64" s="32">
        <f t="shared" si="56"/>
        <v>22523.82</v>
      </c>
      <c r="CO64" s="32">
        <f t="shared" si="57"/>
        <v>16190.81</v>
      </c>
      <c r="CP64" s="32">
        <f t="shared" si="58"/>
        <v>34635.440000000002</v>
      </c>
      <c r="CQ64" s="32">
        <f t="shared" si="59"/>
        <v>30063.27</v>
      </c>
      <c r="CR64" s="32">
        <f t="shared" si="60"/>
        <v>62956.45</v>
      </c>
      <c r="CS64" s="32">
        <f t="shared" si="61"/>
        <v>45865.23</v>
      </c>
      <c r="CT64" s="32">
        <f t="shared" si="62"/>
        <v>32426.31</v>
      </c>
      <c r="CU64" s="32">
        <f t="shared" si="63"/>
        <v>20697.580000000002</v>
      </c>
      <c r="CV64" s="32">
        <f t="shared" si="64"/>
        <v>0</v>
      </c>
      <c r="CW64" s="31">
        <f t="shared" si="186"/>
        <v>-2.7284841053187847E-11</v>
      </c>
      <c r="CX64" s="31">
        <f t="shared" si="187"/>
        <v>-4.7293724492192268E-11</v>
      </c>
      <c r="CY64" s="31">
        <f t="shared" si="188"/>
        <v>4.638422979041934E-11</v>
      </c>
      <c r="CZ64" s="31">
        <f t="shared" si="189"/>
        <v>-93098.460000000094</v>
      </c>
      <c r="DA64" s="31">
        <f t="shared" si="190"/>
        <v>-66922.009999999922</v>
      </c>
      <c r="DB64" s="31">
        <f t="shared" si="191"/>
        <v>-143159.8300000001</v>
      </c>
      <c r="DC64" s="31">
        <f t="shared" si="192"/>
        <v>-24050.620000000083</v>
      </c>
      <c r="DD64" s="31">
        <f t="shared" si="193"/>
        <v>-50365.170000000224</v>
      </c>
      <c r="DE64" s="31">
        <f t="shared" si="194"/>
        <v>-36692.17999999992</v>
      </c>
      <c r="DF64" s="31">
        <f t="shared" si="195"/>
        <v>54043.849999999984</v>
      </c>
      <c r="DG64" s="31">
        <f t="shared" si="196"/>
        <v>34495.970000000045</v>
      </c>
      <c r="DH64" s="31">
        <f t="shared" si="197"/>
        <v>0</v>
      </c>
      <c r="DI64" s="32">
        <f t="shared" si="65"/>
        <v>0</v>
      </c>
      <c r="DJ64" s="32">
        <f t="shared" si="66"/>
        <v>0</v>
      </c>
      <c r="DK64" s="32">
        <f t="shared" si="67"/>
        <v>0</v>
      </c>
      <c r="DL64" s="32">
        <f t="shared" si="68"/>
        <v>-4654.92</v>
      </c>
      <c r="DM64" s="32">
        <f t="shared" si="69"/>
        <v>-3346.1</v>
      </c>
      <c r="DN64" s="32">
        <f t="shared" si="70"/>
        <v>-7157.99</v>
      </c>
      <c r="DO64" s="32">
        <f t="shared" si="71"/>
        <v>-1202.53</v>
      </c>
      <c r="DP64" s="32">
        <f t="shared" si="72"/>
        <v>-2518.2600000000002</v>
      </c>
      <c r="DQ64" s="32">
        <f t="shared" si="73"/>
        <v>-1834.61</v>
      </c>
      <c r="DR64" s="32">
        <f t="shared" si="74"/>
        <v>2702.19</v>
      </c>
      <c r="DS64" s="32">
        <f t="shared" si="75"/>
        <v>1724.8</v>
      </c>
      <c r="DT64" s="32">
        <f t="shared" si="76"/>
        <v>0</v>
      </c>
      <c r="DU64" s="31">
        <f t="shared" si="77"/>
        <v>0</v>
      </c>
      <c r="DV64" s="31">
        <f t="shared" si="78"/>
        <v>0</v>
      </c>
      <c r="DW64" s="31">
        <f t="shared" si="79"/>
        <v>0</v>
      </c>
      <c r="DX64" s="31">
        <f t="shared" si="80"/>
        <v>-24720.09</v>
      </c>
      <c r="DY64" s="31">
        <f t="shared" si="81"/>
        <v>-17618.29</v>
      </c>
      <c r="DZ64" s="31">
        <f t="shared" si="82"/>
        <v>-37354.76</v>
      </c>
      <c r="EA64" s="31">
        <f t="shared" si="83"/>
        <v>-6221.18</v>
      </c>
      <c r="EB64" s="31">
        <f t="shared" si="84"/>
        <v>-12910.33</v>
      </c>
      <c r="EC64" s="31">
        <f t="shared" si="85"/>
        <v>-9319.7800000000007</v>
      </c>
      <c r="ED64" s="31">
        <f t="shared" si="86"/>
        <v>13604.93</v>
      </c>
      <c r="EE64" s="31">
        <f t="shared" si="87"/>
        <v>8603.4</v>
      </c>
      <c r="EF64" s="31">
        <f t="shared" si="88"/>
        <v>0</v>
      </c>
      <c r="EG64" s="32">
        <f t="shared" si="89"/>
        <v>-2.7284841053187847E-11</v>
      </c>
      <c r="EH64" s="32">
        <f t="shared" si="90"/>
        <v>-4.7293724492192268E-11</v>
      </c>
      <c r="EI64" s="32">
        <f t="shared" si="91"/>
        <v>4.638422979041934E-11</v>
      </c>
      <c r="EJ64" s="32">
        <f t="shared" si="92"/>
        <v>-122473.47000000009</v>
      </c>
      <c r="EK64" s="32">
        <f t="shared" si="93"/>
        <v>-87886.399999999936</v>
      </c>
      <c r="EL64" s="32">
        <f t="shared" si="94"/>
        <v>-187672.5800000001</v>
      </c>
      <c r="EM64" s="32">
        <f t="shared" si="95"/>
        <v>-31474.330000000082</v>
      </c>
      <c r="EN64" s="32">
        <f t="shared" si="96"/>
        <v>-65793.760000000228</v>
      </c>
      <c r="EO64" s="32">
        <f t="shared" si="97"/>
        <v>-47846.56999999992</v>
      </c>
      <c r="EP64" s="32">
        <f t="shared" si="98"/>
        <v>70350.969999999987</v>
      </c>
      <c r="EQ64" s="32">
        <f t="shared" si="99"/>
        <v>44824.170000000049</v>
      </c>
      <c r="ER64" s="32">
        <f t="shared" si="100"/>
        <v>0</v>
      </c>
    </row>
    <row r="65" spans="1:148" x14ac:dyDescent="0.25">
      <c r="A65" t="s">
        <v>460</v>
      </c>
      <c r="B65" s="1" t="s">
        <v>43</v>
      </c>
      <c r="C65" t="str">
        <f t="shared" ca="1" si="198"/>
        <v>GPEC</v>
      </c>
      <c r="D65" t="str">
        <f t="shared" ca="1" si="199"/>
        <v>Grande Prairie EcoPower Industrial System</v>
      </c>
      <c r="N65" s="51">
        <v>7975.9485999999997</v>
      </c>
      <c r="O65" s="51">
        <v>7922.0685999999996</v>
      </c>
      <c r="P65" s="51">
        <v>8334.0545999999995</v>
      </c>
      <c r="Q65" s="32"/>
      <c r="R65" s="32"/>
      <c r="S65" s="32"/>
      <c r="T65" s="32"/>
      <c r="U65" s="32"/>
      <c r="V65" s="32"/>
      <c r="W65" s="32"/>
      <c r="X65" s="32"/>
      <c r="Y65" s="32"/>
      <c r="Z65" s="32">
        <v>433623.48</v>
      </c>
      <c r="AA65" s="32">
        <v>821618.52</v>
      </c>
      <c r="AB65" s="32">
        <v>431087.33</v>
      </c>
      <c r="AL65" s="2">
        <v>-1.07</v>
      </c>
      <c r="AM65" s="2">
        <v>-1.07</v>
      </c>
      <c r="AN65" s="2">
        <v>-1.07</v>
      </c>
      <c r="AO65" s="33"/>
      <c r="AP65" s="33"/>
      <c r="AQ65" s="33"/>
      <c r="AR65" s="33"/>
      <c r="AS65" s="33"/>
      <c r="AT65" s="33"/>
      <c r="AU65" s="33"/>
      <c r="AV65" s="33"/>
      <c r="AW65" s="33"/>
      <c r="AX65" s="33">
        <v>-4639.7700000000004</v>
      </c>
      <c r="AY65" s="33">
        <v>-8791.32</v>
      </c>
      <c r="AZ65" s="33">
        <v>-4612.63</v>
      </c>
      <c r="BA65" s="31">
        <f t="shared" si="41"/>
        <v>0</v>
      </c>
      <c r="BB65" s="31">
        <f t="shared" si="42"/>
        <v>0</v>
      </c>
      <c r="BC65" s="31">
        <f t="shared" si="43"/>
        <v>0</v>
      </c>
      <c r="BD65" s="31">
        <f t="shared" si="44"/>
        <v>0</v>
      </c>
      <c r="BE65" s="31">
        <f t="shared" si="45"/>
        <v>0</v>
      </c>
      <c r="BF65" s="31">
        <f t="shared" si="46"/>
        <v>0</v>
      </c>
      <c r="BG65" s="31">
        <f t="shared" si="47"/>
        <v>0</v>
      </c>
      <c r="BH65" s="31">
        <f t="shared" si="48"/>
        <v>0</v>
      </c>
      <c r="BI65" s="31">
        <f t="shared" si="49"/>
        <v>0</v>
      </c>
      <c r="BJ65" s="31">
        <f t="shared" si="50"/>
        <v>-1300.8699999999999</v>
      </c>
      <c r="BK65" s="31">
        <f t="shared" si="51"/>
        <v>-2464.86</v>
      </c>
      <c r="BL65" s="31">
        <f t="shared" si="52"/>
        <v>-1293.26</v>
      </c>
      <c r="BM65" s="6">
        <v>-0.12</v>
      </c>
      <c r="BN65" s="6">
        <v>-0.12</v>
      </c>
      <c r="BO65" s="6">
        <v>-0.12</v>
      </c>
      <c r="BP65" s="6">
        <v>-0.12</v>
      </c>
      <c r="BQ65" s="6">
        <v>-0.12</v>
      </c>
      <c r="BR65" s="6">
        <v>-0.12</v>
      </c>
      <c r="BS65" s="6">
        <v>-0.12</v>
      </c>
      <c r="BT65" s="6">
        <v>-0.12</v>
      </c>
      <c r="BU65" s="6">
        <v>-0.12</v>
      </c>
      <c r="BV65" s="6">
        <v>-0.12</v>
      </c>
      <c r="BW65" s="6">
        <v>-0.12</v>
      </c>
      <c r="BX65" s="6">
        <v>-0.12</v>
      </c>
      <c r="BY65" s="31">
        <v>0</v>
      </c>
      <c r="BZ65" s="31">
        <v>0</v>
      </c>
      <c r="CA65" s="31">
        <v>0</v>
      </c>
      <c r="CB65" s="31">
        <v>0</v>
      </c>
      <c r="CC65" s="31">
        <v>0</v>
      </c>
      <c r="CD65" s="31">
        <v>0</v>
      </c>
      <c r="CE65" s="31">
        <v>0</v>
      </c>
      <c r="CF65" s="31">
        <v>0</v>
      </c>
      <c r="CG65" s="31">
        <v>0</v>
      </c>
      <c r="CH65" s="31">
        <v>-52034.82</v>
      </c>
      <c r="CI65" s="31">
        <v>-98594.22</v>
      </c>
      <c r="CJ65" s="31">
        <v>-51730.48</v>
      </c>
      <c r="CK65" s="32">
        <f t="shared" si="53"/>
        <v>0</v>
      </c>
      <c r="CL65" s="32">
        <f t="shared" si="54"/>
        <v>0</v>
      </c>
      <c r="CM65" s="32">
        <f t="shared" si="55"/>
        <v>0</v>
      </c>
      <c r="CN65" s="32">
        <f t="shared" si="56"/>
        <v>0</v>
      </c>
      <c r="CO65" s="32">
        <f t="shared" si="57"/>
        <v>0</v>
      </c>
      <c r="CP65" s="32">
        <f t="shared" si="58"/>
        <v>0</v>
      </c>
      <c r="CQ65" s="32">
        <f t="shared" si="59"/>
        <v>0</v>
      </c>
      <c r="CR65" s="32">
        <f t="shared" si="60"/>
        <v>0</v>
      </c>
      <c r="CS65" s="32">
        <f t="shared" si="61"/>
        <v>0</v>
      </c>
      <c r="CT65" s="32">
        <f t="shared" si="62"/>
        <v>650.44000000000005</v>
      </c>
      <c r="CU65" s="32">
        <f t="shared" si="63"/>
        <v>1232.43</v>
      </c>
      <c r="CV65" s="32">
        <f t="shared" si="64"/>
        <v>646.63</v>
      </c>
      <c r="CW65" s="31">
        <f t="shared" si="186"/>
        <v>0</v>
      </c>
      <c r="CX65" s="31">
        <f t="shared" si="187"/>
        <v>0</v>
      </c>
      <c r="CY65" s="31">
        <f t="shared" si="188"/>
        <v>0</v>
      </c>
      <c r="CZ65" s="31">
        <f t="shared" si="189"/>
        <v>0</v>
      </c>
      <c r="DA65" s="31">
        <f t="shared" si="190"/>
        <v>0</v>
      </c>
      <c r="DB65" s="31">
        <f t="shared" si="191"/>
        <v>0</v>
      </c>
      <c r="DC65" s="31">
        <f t="shared" si="192"/>
        <v>0</v>
      </c>
      <c r="DD65" s="31">
        <f t="shared" si="193"/>
        <v>0</v>
      </c>
      <c r="DE65" s="31">
        <f t="shared" si="194"/>
        <v>0</v>
      </c>
      <c r="DF65" s="31">
        <f t="shared" si="195"/>
        <v>-45443.74</v>
      </c>
      <c r="DG65" s="31">
        <f t="shared" si="196"/>
        <v>-86105.61</v>
      </c>
      <c r="DH65" s="31">
        <f t="shared" si="197"/>
        <v>-45177.960000000006</v>
      </c>
      <c r="DI65" s="32">
        <f t="shared" si="65"/>
        <v>0</v>
      </c>
      <c r="DJ65" s="32">
        <f t="shared" si="66"/>
        <v>0</v>
      </c>
      <c r="DK65" s="32">
        <f t="shared" si="67"/>
        <v>0</v>
      </c>
      <c r="DL65" s="32">
        <f t="shared" si="68"/>
        <v>0</v>
      </c>
      <c r="DM65" s="32">
        <f t="shared" si="69"/>
        <v>0</v>
      </c>
      <c r="DN65" s="32">
        <f t="shared" si="70"/>
        <v>0</v>
      </c>
      <c r="DO65" s="32">
        <f t="shared" si="71"/>
        <v>0</v>
      </c>
      <c r="DP65" s="32">
        <f t="shared" si="72"/>
        <v>0</v>
      </c>
      <c r="DQ65" s="32">
        <f t="shared" si="73"/>
        <v>0</v>
      </c>
      <c r="DR65" s="32">
        <f t="shared" si="74"/>
        <v>-2272.19</v>
      </c>
      <c r="DS65" s="32">
        <f t="shared" si="75"/>
        <v>-4305.28</v>
      </c>
      <c r="DT65" s="32">
        <f t="shared" si="76"/>
        <v>-2258.9</v>
      </c>
      <c r="DU65" s="31">
        <f t="shared" si="77"/>
        <v>0</v>
      </c>
      <c r="DV65" s="31">
        <f t="shared" si="78"/>
        <v>0</v>
      </c>
      <c r="DW65" s="31">
        <f t="shared" si="79"/>
        <v>0</v>
      </c>
      <c r="DX65" s="31">
        <f t="shared" si="80"/>
        <v>0</v>
      </c>
      <c r="DY65" s="31">
        <f t="shared" si="81"/>
        <v>0</v>
      </c>
      <c r="DZ65" s="31">
        <f t="shared" si="82"/>
        <v>0</v>
      </c>
      <c r="EA65" s="31">
        <f t="shared" si="83"/>
        <v>0</v>
      </c>
      <c r="EB65" s="31">
        <f t="shared" si="84"/>
        <v>0</v>
      </c>
      <c r="EC65" s="31">
        <f t="shared" si="85"/>
        <v>0</v>
      </c>
      <c r="ED65" s="31">
        <f t="shared" si="86"/>
        <v>-11439.95</v>
      </c>
      <c r="EE65" s="31">
        <f t="shared" si="87"/>
        <v>-21475</v>
      </c>
      <c r="EF65" s="31">
        <f t="shared" si="88"/>
        <v>-11165.41</v>
      </c>
      <c r="EG65" s="32">
        <f t="shared" si="89"/>
        <v>0</v>
      </c>
      <c r="EH65" s="32">
        <f t="shared" si="90"/>
        <v>0</v>
      </c>
      <c r="EI65" s="32">
        <f t="shared" si="91"/>
        <v>0</v>
      </c>
      <c r="EJ65" s="32">
        <f t="shared" si="92"/>
        <v>0</v>
      </c>
      <c r="EK65" s="32">
        <f t="shared" si="93"/>
        <v>0</v>
      </c>
      <c r="EL65" s="32">
        <f t="shared" si="94"/>
        <v>0</v>
      </c>
      <c r="EM65" s="32">
        <f t="shared" si="95"/>
        <v>0</v>
      </c>
      <c r="EN65" s="32">
        <f t="shared" si="96"/>
        <v>0</v>
      </c>
      <c r="EO65" s="32">
        <f t="shared" si="97"/>
        <v>0</v>
      </c>
      <c r="EP65" s="32">
        <f t="shared" si="98"/>
        <v>-59155.880000000005</v>
      </c>
      <c r="EQ65" s="32">
        <f t="shared" si="99"/>
        <v>-111885.89</v>
      </c>
      <c r="ER65" s="32">
        <f t="shared" si="100"/>
        <v>-58602.270000000004</v>
      </c>
    </row>
    <row r="66" spans="1:148" x14ac:dyDescent="0.25">
      <c r="A66" t="s">
        <v>548</v>
      </c>
      <c r="B66" s="1" t="s">
        <v>43</v>
      </c>
      <c r="C66" t="str">
        <f t="shared" ca="1" si="198"/>
        <v>GPEC</v>
      </c>
      <c r="D66" t="str">
        <f t="shared" ca="1" si="199"/>
        <v>Grande Prairie EcoPower Industrial System</v>
      </c>
      <c r="E66" s="51">
        <v>8234.2680999999993</v>
      </c>
      <c r="F66" s="51">
        <v>7582.8319000000001</v>
      </c>
      <c r="G66" s="51">
        <v>7386.1922999999997</v>
      </c>
      <c r="H66" s="51">
        <v>9701.4030000000002</v>
      </c>
      <c r="I66" s="51">
        <v>5663.4219999999996</v>
      </c>
      <c r="J66" s="51">
        <v>7864.5196999999998</v>
      </c>
      <c r="K66" s="51">
        <v>5645.4481999999998</v>
      </c>
      <c r="L66" s="51">
        <v>7484.5378000000001</v>
      </c>
      <c r="M66" s="51">
        <v>8516.42</v>
      </c>
      <c r="Q66" s="32">
        <v>684261.82</v>
      </c>
      <c r="R66" s="32">
        <v>979769.44</v>
      </c>
      <c r="S66" s="32">
        <v>338221.38</v>
      </c>
      <c r="T66" s="32">
        <v>496752.97</v>
      </c>
      <c r="U66" s="32">
        <v>204849.77</v>
      </c>
      <c r="V66" s="32">
        <v>554269.01</v>
      </c>
      <c r="W66" s="32">
        <v>331704.90000000002</v>
      </c>
      <c r="X66" s="32">
        <v>845966.46</v>
      </c>
      <c r="Y66" s="32">
        <v>774352.3</v>
      </c>
      <c r="Z66" s="32"/>
      <c r="AA66" s="32"/>
      <c r="AB66" s="32"/>
      <c r="AC66" s="2">
        <v>-2.09</v>
      </c>
      <c r="AD66" s="2">
        <v>-2.09</v>
      </c>
      <c r="AE66" s="2">
        <v>-2.09</v>
      </c>
      <c r="AF66" s="2">
        <v>-2.09</v>
      </c>
      <c r="AG66" s="2">
        <v>-2.09</v>
      </c>
      <c r="AH66" s="2">
        <v>-2.09</v>
      </c>
      <c r="AI66" s="2">
        <v>-1.07</v>
      </c>
      <c r="AJ66" s="2">
        <v>-1.07</v>
      </c>
      <c r="AK66" s="2">
        <v>-1.07</v>
      </c>
      <c r="AO66" s="33">
        <v>-14301.07</v>
      </c>
      <c r="AP66" s="33">
        <v>-20477.18</v>
      </c>
      <c r="AQ66" s="33">
        <v>-7068.83</v>
      </c>
      <c r="AR66" s="33">
        <v>-10382.14</v>
      </c>
      <c r="AS66" s="33">
        <v>-4281.3599999999997</v>
      </c>
      <c r="AT66" s="33">
        <v>-11584.22</v>
      </c>
      <c r="AU66" s="33">
        <v>-3549.24</v>
      </c>
      <c r="AV66" s="33">
        <v>-9051.84</v>
      </c>
      <c r="AW66" s="33">
        <v>-8285.57</v>
      </c>
      <c r="AX66" s="33"/>
      <c r="AY66" s="33"/>
      <c r="AZ66" s="33"/>
      <c r="BA66" s="31">
        <f t="shared" si="41"/>
        <v>-273.7</v>
      </c>
      <c r="BB66" s="31">
        <f t="shared" si="42"/>
        <v>-391.91</v>
      </c>
      <c r="BC66" s="31">
        <f t="shared" si="43"/>
        <v>-135.29</v>
      </c>
      <c r="BD66" s="31">
        <f t="shared" si="44"/>
        <v>2881.17</v>
      </c>
      <c r="BE66" s="31">
        <f t="shared" si="45"/>
        <v>1188.1300000000001</v>
      </c>
      <c r="BF66" s="31">
        <f t="shared" si="46"/>
        <v>3214.76</v>
      </c>
      <c r="BG66" s="31">
        <f t="shared" si="47"/>
        <v>232.19</v>
      </c>
      <c r="BH66" s="31">
        <f t="shared" si="48"/>
        <v>592.17999999999995</v>
      </c>
      <c r="BI66" s="31">
        <f t="shared" si="49"/>
        <v>542.04999999999995</v>
      </c>
      <c r="BJ66" s="31">
        <f t="shared" si="50"/>
        <v>0</v>
      </c>
      <c r="BK66" s="31">
        <f t="shared" si="51"/>
        <v>0</v>
      </c>
      <c r="BL66" s="31">
        <f t="shared" si="52"/>
        <v>0</v>
      </c>
      <c r="BM66" s="6">
        <v>-0.12</v>
      </c>
      <c r="BN66" s="6">
        <v>-0.12</v>
      </c>
      <c r="BO66" s="6">
        <v>-0.12</v>
      </c>
      <c r="BP66" s="6">
        <v>-0.12</v>
      </c>
      <c r="BQ66" s="6">
        <v>-0.12</v>
      </c>
      <c r="BR66" s="6">
        <v>-0.12</v>
      </c>
      <c r="BS66" s="6">
        <v>-0.12</v>
      </c>
      <c r="BT66" s="6">
        <v>-0.12</v>
      </c>
      <c r="BU66" s="6">
        <v>-0.12</v>
      </c>
      <c r="BV66" s="6">
        <v>-0.12</v>
      </c>
      <c r="BW66" s="6">
        <v>-0.12</v>
      </c>
      <c r="BX66" s="6">
        <v>-0.12</v>
      </c>
      <c r="BY66" s="31">
        <v>-82111.42</v>
      </c>
      <c r="BZ66" s="31">
        <v>-117572.33</v>
      </c>
      <c r="CA66" s="31">
        <v>-40586.57</v>
      </c>
      <c r="CB66" s="31">
        <v>-59610.36</v>
      </c>
      <c r="CC66" s="31">
        <v>-24581.97</v>
      </c>
      <c r="CD66" s="31">
        <v>-66512.28</v>
      </c>
      <c r="CE66" s="31">
        <v>-39804.589999999997</v>
      </c>
      <c r="CF66" s="31">
        <v>-101515.98</v>
      </c>
      <c r="CG66" s="31">
        <v>-92922.28</v>
      </c>
      <c r="CH66" s="31">
        <v>0</v>
      </c>
      <c r="CI66" s="31">
        <v>0</v>
      </c>
      <c r="CJ66" s="31">
        <v>0</v>
      </c>
      <c r="CK66" s="32">
        <f t="shared" si="53"/>
        <v>1026.3900000000001</v>
      </c>
      <c r="CL66" s="32">
        <f t="shared" si="54"/>
        <v>1469.65</v>
      </c>
      <c r="CM66" s="32">
        <f t="shared" si="55"/>
        <v>507.33</v>
      </c>
      <c r="CN66" s="32">
        <f t="shared" si="56"/>
        <v>745.13</v>
      </c>
      <c r="CO66" s="32">
        <f t="shared" si="57"/>
        <v>307.27</v>
      </c>
      <c r="CP66" s="32">
        <f t="shared" si="58"/>
        <v>831.4</v>
      </c>
      <c r="CQ66" s="32">
        <f t="shared" si="59"/>
        <v>497.56</v>
      </c>
      <c r="CR66" s="32">
        <f t="shared" si="60"/>
        <v>1268.95</v>
      </c>
      <c r="CS66" s="32">
        <f t="shared" si="61"/>
        <v>1161.53</v>
      </c>
      <c r="CT66" s="32">
        <f t="shared" si="62"/>
        <v>0</v>
      </c>
      <c r="CU66" s="32">
        <f t="shared" si="63"/>
        <v>0</v>
      </c>
      <c r="CV66" s="32">
        <f t="shared" si="64"/>
        <v>0</v>
      </c>
      <c r="CW66" s="31">
        <f t="shared" si="186"/>
        <v>-66510.259999999995</v>
      </c>
      <c r="CX66" s="31">
        <f t="shared" si="187"/>
        <v>-95233.59</v>
      </c>
      <c r="CY66" s="31">
        <f t="shared" si="188"/>
        <v>-32875.119999999995</v>
      </c>
      <c r="CZ66" s="31">
        <f t="shared" si="189"/>
        <v>-51364.26</v>
      </c>
      <c r="DA66" s="31">
        <f t="shared" si="190"/>
        <v>-21181.47</v>
      </c>
      <c r="DB66" s="31">
        <f t="shared" si="191"/>
        <v>-57311.420000000006</v>
      </c>
      <c r="DC66" s="31">
        <f t="shared" si="192"/>
        <v>-35989.980000000003</v>
      </c>
      <c r="DD66" s="31">
        <f t="shared" si="193"/>
        <v>-91787.37</v>
      </c>
      <c r="DE66" s="31">
        <f t="shared" si="194"/>
        <v>-84017.23</v>
      </c>
      <c r="DF66" s="31">
        <f t="shared" si="195"/>
        <v>0</v>
      </c>
      <c r="DG66" s="31">
        <f t="shared" si="196"/>
        <v>0</v>
      </c>
      <c r="DH66" s="31">
        <f t="shared" si="197"/>
        <v>0</v>
      </c>
      <c r="DI66" s="32">
        <f t="shared" si="65"/>
        <v>-3325.51</v>
      </c>
      <c r="DJ66" s="32">
        <f t="shared" si="66"/>
        <v>-4761.68</v>
      </c>
      <c r="DK66" s="32">
        <f t="shared" si="67"/>
        <v>-1643.76</v>
      </c>
      <c r="DL66" s="32">
        <f t="shared" si="68"/>
        <v>-2568.21</v>
      </c>
      <c r="DM66" s="32">
        <f t="shared" si="69"/>
        <v>-1059.07</v>
      </c>
      <c r="DN66" s="32">
        <f t="shared" si="70"/>
        <v>-2865.57</v>
      </c>
      <c r="DO66" s="32">
        <f t="shared" si="71"/>
        <v>-1799.5</v>
      </c>
      <c r="DP66" s="32">
        <f t="shared" si="72"/>
        <v>-4589.37</v>
      </c>
      <c r="DQ66" s="32">
        <f t="shared" si="73"/>
        <v>-4200.8599999999997</v>
      </c>
      <c r="DR66" s="32">
        <f t="shared" si="74"/>
        <v>0</v>
      </c>
      <c r="DS66" s="32">
        <f t="shared" si="75"/>
        <v>0</v>
      </c>
      <c r="DT66" s="32">
        <f t="shared" si="76"/>
        <v>0</v>
      </c>
      <c r="DU66" s="31">
        <f t="shared" si="77"/>
        <v>-18111.22</v>
      </c>
      <c r="DV66" s="31">
        <f t="shared" si="78"/>
        <v>-25710.36</v>
      </c>
      <c r="DW66" s="31">
        <f t="shared" si="79"/>
        <v>-8805.99</v>
      </c>
      <c r="DX66" s="31">
        <f t="shared" si="80"/>
        <v>-13638.56</v>
      </c>
      <c r="DY66" s="31">
        <f t="shared" si="81"/>
        <v>-5576.36</v>
      </c>
      <c r="DZ66" s="31">
        <f t="shared" si="82"/>
        <v>-14954.3</v>
      </c>
      <c r="EA66" s="31">
        <f t="shared" si="83"/>
        <v>-9309.5300000000007</v>
      </c>
      <c r="EB66" s="31">
        <f t="shared" si="84"/>
        <v>-23528.28</v>
      </c>
      <c r="EC66" s="31">
        <f t="shared" si="85"/>
        <v>-21340.29</v>
      </c>
      <c r="ED66" s="31">
        <f t="shared" si="86"/>
        <v>0</v>
      </c>
      <c r="EE66" s="31">
        <f t="shared" si="87"/>
        <v>0</v>
      </c>
      <c r="EF66" s="31">
        <f t="shared" si="88"/>
        <v>0</v>
      </c>
      <c r="EG66" s="32">
        <f t="shared" si="89"/>
        <v>-87946.989999999991</v>
      </c>
      <c r="EH66" s="32">
        <f t="shared" si="90"/>
        <v>-125705.62999999999</v>
      </c>
      <c r="EI66" s="32">
        <f t="shared" si="91"/>
        <v>-43324.869999999995</v>
      </c>
      <c r="EJ66" s="32">
        <f t="shared" si="92"/>
        <v>-67571.03</v>
      </c>
      <c r="EK66" s="32">
        <f t="shared" si="93"/>
        <v>-27816.9</v>
      </c>
      <c r="EL66" s="32">
        <f t="shared" si="94"/>
        <v>-75131.290000000008</v>
      </c>
      <c r="EM66" s="32">
        <f t="shared" si="95"/>
        <v>-47099.01</v>
      </c>
      <c r="EN66" s="32">
        <f t="shared" si="96"/>
        <v>-119905.01999999999</v>
      </c>
      <c r="EO66" s="32">
        <f t="shared" si="97"/>
        <v>-109558.38</v>
      </c>
      <c r="EP66" s="32">
        <f t="shared" si="98"/>
        <v>0</v>
      </c>
      <c r="EQ66" s="32">
        <f t="shared" si="99"/>
        <v>0</v>
      </c>
      <c r="ER66" s="32">
        <f t="shared" si="100"/>
        <v>0</v>
      </c>
    </row>
    <row r="67" spans="1:148" x14ac:dyDescent="0.25">
      <c r="A67" t="s">
        <v>473</v>
      </c>
      <c r="B67" s="1" t="s">
        <v>119</v>
      </c>
      <c r="C67" t="str">
        <f t="shared" ca="1" si="198"/>
        <v>GWW1</v>
      </c>
      <c r="D67" t="str">
        <f t="shared" ca="1" si="199"/>
        <v>Soderglen Wind Facility</v>
      </c>
      <c r="E67" s="51">
        <v>24616.3577</v>
      </c>
      <c r="F67" s="51">
        <v>19590.130700000002</v>
      </c>
      <c r="G67" s="51">
        <v>14150.2659</v>
      </c>
      <c r="H67" s="51">
        <v>21348.074799999999</v>
      </c>
      <c r="I67" s="51">
        <v>18072.155599999998</v>
      </c>
      <c r="J67" s="51">
        <v>19431.393</v>
      </c>
      <c r="K67" s="51">
        <v>18087.671300000002</v>
      </c>
      <c r="L67" s="51">
        <v>12780.288500000001</v>
      </c>
      <c r="M67" s="51">
        <v>16113.437900000001</v>
      </c>
      <c r="N67" s="51">
        <v>24142.315699999999</v>
      </c>
      <c r="O67" s="51">
        <v>29898.043900000001</v>
      </c>
      <c r="P67" s="51">
        <v>29226.992399999999</v>
      </c>
      <c r="Q67" s="32">
        <v>895642.27</v>
      </c>
      <c r="R67" s="32">
        <v>796433</v>
      </c>
      <c r="S67" s="32">
        <v>412373</v>
      </c>
      <c r="T67" s="32">
        <v>855820.54</v>
      </c>
      <c r="U67" s="32">
        <v>421810.43</v>
      </c>
      <c r="V67" s="32">
        <v>1208811.51</v>
      </c>
      <c r="W67" s="32">
        <v>485150.77</v>
      </c>
      <c r="X67" s="32">
        <v>1477239.59</v>
      </c>
      <c r="Y67" s="32">
        <v>844843.12</v>
      </c>
      <c r="Z67" s="32">
        <v>1161270.32</v>
      </c>
      <c r="AA67" s="32">
        <v>2754567.1</v>
      </c>
      <c r="AB67" s="32">
        <v>1049254.67</v>
      </c>
      <c r="AC67" s="2">
        <v>1.27</v>
      </c>
      <c r="AD67" s="2">
        <v>1.27</v>
      </c>
      <c r="AE67" s="2">
        <v>1.27</v>
      </c>
      <c r="AF67" s="2">
        <v>1.27</v>
      </c>
      <c r="AG67" s="2">
        <v>1.27</v>
      </c>
      <c r="AH67" s="2">
        <v>1.27</v>
      </c>
      <c r="AI67" s="2">
        <v>2.74</v>
      </c>
      <c r="AJ67" s="2">
        <v>2.74</v>
      </c>
      <c r="AK67" s="2">
        <v>2.74</v>
      </c>
      <c r="AL67" s="2">
        <v>2.74</v>
      </c>
      <c r="AM67" s="2">
        <v>2.74</v>
      </c>
      <c r="AN67" s="2">
        <v>2.74</v>
      </c>
      <c r="AO67" s="33">
        <v>11374.66</v>
      </c>
      <c r="AP67" s="33">
        <v>10114.700000000001</v>
      </c>
      <c r="AQ67" s="33">
        <v>5237.1400000000003</v>
      </c>
      <c r="AR67" s="33">
        <v>10868.92</v>
      </c>
      <c r="AS67" s="33">
        <v>5356.99</v>
      </c>
      <c r="AT67" s="33">
        <v>15351.91</v>
      </c>
      <c r="AU67" s="33">
        <v>13293.13</v>
      </c>
      <c r="AV67" s="33">
        <v>40476.36</v>
      </c>
      <c r="AW67" s="33">
        <v>23148.7</v>
      </c>
      <c r="AX67" s="33">
        <v>31818.81</v>
      </c>
      <c r="AY67" s="33">
        <v>75475.14</v>
      </c>
      <c r="AZ67" s="33">
        <v>28749.58</v>
      </c>
      <c r="BA67" s="31">
        <f t="shared" si="41"/>
        <v>-358.26</v>
      </c>
      <c r="BB67" s="31">
        <f t="shared" si="42"/>
        <v>-318.57</v>
      </c>
      <c r="BC67" s="31">
        <f t="shared" si="43"/>
        <v>-164.95</v>
      </c>
      <c r="BD67" s="31">
        <f t="shared" si="44"/>
        <v>4963.76</v>
      </c>
      <c r="BE67" s="31">
        <f t="shared" si="45"/>
        <v>2446.5</v>
      </c>
      <c r="BF67" s="31">
        <f t="shared" si="46"/>
        <v>7011.11</v>
      </c>
      <c r="BG67" s="31">
        <f t="shared" si="47"/>
        <v>339.61</v>
      </c>
      <c r="BH67" s="31">
        <f t="shared" si="48"/>
        <v>1034.07</v>
      </c>
      <c r="BI67" s="31">
        <f t="shared" si="49"/>
        <v>591.39</v>
      </c>
      <c r="BJ67" s="31">
        <f t="shared" si="50"/>
        <v>-3483.81</v>
      </c>
      <c r="BK67" s="31">
        <f t="shared" si="51"/>
        <v>-8263.7000000000007</v>
      </c>
      <c r="BL67" s="31">
        <f t="shared" si="52"/>
        <v>-3147.76</v>
      </c>
      <c r="BM67" s="6">
        <v>5.7000000000000002E-2</v>
      </c>
      <c r="BN67" s="6">
        <v>5.7000000000000002E-2</v>
      </c>
      <c r="BO67" s="6">
        <v>5.7000000000000002E-2</v>
      </c>
      <c r="BP67" s="6">
        <v>5.7000000000000002E-2</v>
      </c>
      <c r="BQ67" s="6">
        <v>5.7000000000000002E-2</v>
      </c>
      <c r="BR67" s="6">
        <v>5.7000000000000002E-2</v>
      </c>
      <c r="BS67" s="6">
        <v>5.7000000000000002E-2</v>
      </c>
      <c r="BT67" s="6">
        <v>5.7000000000000002E-2</v>
      </c>
      <c r="BU67" s="6">
        <v>5.7000000000000002E-2</v>
      </c>
      <c r="BV67" s="6">
        <v>5.7000000000000002E-2</v>
      </c>
      <c r="BW67" s="6">
        <v>5.7000000000000002E-2</v>
      </c>
      <c r="BX67" s="6">
        <v>5.7000000000000002E-2</v>
      </c>
      <c r="BY67" s="31">
        <v>51051.61</v>
      </c>
      <c r="BZ67" s="31">
        <v>45396.68</v>
      </c>
      <c r="CA67" s="31">
        <v>23505.26</v>
      </c>
      <c r="CB67" s="31">
        <v>48781.77</v>
      </c>
      <c r="CC67" s="31">
        <v>24043.19</v>
      </c>
      <c r="CD67" s="31">
        <v>68902.259999999995</v>
      </c>
      <c r="CE67" s="31">
        <v>27653.59</v>
      </c>
      <c r="CF67" s="31">
        <v>84202.66</v>
      </c>
      <c r="CG67" s="31">
        <v>48156.06</v>
      </c>
      <c r="CH67" s="31">
        <v>66192.41</v>
      </c>
      <c r="CI67" s="31">
        <v>157010.32</v>
      </c>
      <c r="CJ67" s="31">
        <v>59807.519999999997</v>
      </c>
      <c r="CK67" s="32">
        <f t="shared" si="53"/>
        <v>1343.46</v>
      </c>
      <c r="CL67" s="32">
        <f t="shared" si="54"/>
        <v>1194.6500000000001</v>
      </c>
      <c r="CM67" s="32">
        <f t="shared" si="55"/>
        <v>618.55999999999995</v>
      </c>
      <c r="CN67" s="32">
        <f t="shared" si="56"/>
        <v>1283.73</v>
      </c>
      <c r="CO67" s="32">
        <f t="shared" si="57"/>
        <v>632.72</v>
      </c>
      <c r="CP67" s="32">
        <f t="shared" si="58"/>
        <v>1813.22</v>
      </c>
      <c r="CQ67" s="32">
        <f t="shared" si="59"/>
        <v>727.73</v>
      </c>
      <c r="CR67" s="32">
        <f t="shared" si="60"/>
        <v>2215.86</v>
      </c>
      <c r="CS67" s="32">
        <f t="shared" si="61"/>
        <v>1267.26</v>
      </c>
      <c r="CT67" s="32">
        <f t="shared" si="62"/>
        <v>1741.91</v>
      </c>
      <c r="CU67" s="32">
        <f t="shared" si="63"/>
        <v>4131.8500000000004</v>
      </c>
      <c r="CV67" s="32">
        <f t="shared" si="64"/>
        <v>1573.88</v>
      </c>
      <c r="CW67" s="31">
        <f t="shared" si="186"/>
        <v>41378.670000000006</v>
      </c>
      <c r="CX67" s="31">
        <f t="shared" si="187"/>
        <v>36795.200000000004</v>
      </c>
      <c r="CY67" s="31">
        <f t="shared" si="188"/>
        <v>19051.63</v>
      </c>
      <c r="CZ67" s="31">
        <f t="shared" si="189"/>
        <v>34232.82</v>
      </c>
      <c r="DA67" s="31">
        <f t="shared" si="190"/>
        <v>16872.419999999998</v>
      </c>
      <c r="DB67" s="31">
        <f t="shared" si="191"/>
        <v>48352.459999999992</v>
      </c>
      <c r="DC67" s="31">
        <f t="shared" si="192"/>
        <v>14748.58</v>
      </c>
      <c r="DD67" s="31">
        <f t="shared" si="193"/>
        <v>44908.090000000004</v>
      </c>
      <c r="DE67" s="31">
        <f t="shared" si="194"/>
        <v>25683.23</v>
      </c>
      <c r="DF67" s="31">
        <f t="shared" si="195"/>
        <v>39599.320000000007</v>
      </c>
      <c r="DG67" s="31">
        <f t="shared" si="196"/>
        <v>93930.73000000001</v>
      </c>
      <c r="DH67" s="31">
        <f t="shared" si="197"/>
        <v>35779.579999999994</v>
      </c>
      <c r="DI67" s="32">
        <f t="shared" si="65"/>
        <v>2068.9299999999998</v>
      </c>
      <c r="DJ67" s="32">
        <f t="shared" si="66"/>
        <v>1839.76</v>
      </c>
      <c r="DK67" s="32">
        <f t="shared" si="67"/>
        <v>952.58</v>
      </c>
      <c r="DL67" s="32">
        <f t="shared" si="68"/>
        <v>1711.64</v>
      </c>
      <c r="DM67" s="32">
        <f t="shared" si="69"/>
        <v>843.62</v>
      </c>
      <c r="DN67" s="32">
        <f t="shared" si="70"/>
        <v>2417.62</v>
      </c>
      <c r="DO67" s="32">
        <f t="shared" si="71"/>
        <v>737.43</v>
      </c>
      <c r="DP67" s="32">
        <f t="shared" si="72"/>
        <v>2245.4</v>
      </c>
      <c r="DQ67" s="32">
        <f t="shared" si="73"/>
        <v>1284.1600000000001</v>
      </c>
      <c r="DR67" s="32">
        <f t="shared" si="74"/>
        <v>1979.97</v>
      </c>
      <c r="DS67" s="32">
        <f t="shared" si="75"/>
        <v>4696.54</v>
      </c>
      <c r="DT67" s="32">
        <f t="shared" si="76"/>
        <v>1788.98</v>
      </c>
      <c r="DU67" s="31">
        <f t="shared" si="77"/>
        <v>11267.71</v>
      </c>
      <c r="DV67" s="31">
        <f t="shared" si="78"/>
        <v>9933.66</v>
      </c>
      <c r="DW67" s="31">
        <f t="shared" si="79"/>
        <v>5103.21</v>
      </c>
      <c r="DX67" s="31">
        <f t="shared" si="80"/>
        <v>9089.7199999999993</v>
      </c>
      <c r="DY67" s="31">
        <f t="shared" si="81"/>
        <v>4441.9399999999996</v>
      </c>
      <c r="DZ67" s="31">
        <f t="shared" si="82"/>
        <v>12616.63</v>
      </c>
      <c r="EA67" s="31">
        <f t="shared" si="83"/>
        <v>3815.02</v>
      </c>
      <c r="EB67" s="31">
        <f t="shared" si="84"/>
        <v>11511.5</v>
      </c>
      <c r="EC67" s="31">
        <f t="shared" si="85"/>
        <v>6523.51</v>
      </c>
      <c r="ED67" s="31">
        <f t="shared" si="86"/>
        <v>9968.68</v>
      </c>
      <c r="EE67" s="31">
        <f t="shared" si="87"/>
        <v>23426.61</v>
      </c>
      <c r="EF67" s="31">
        <f t="shared" si="88"/>
        <v>8842.67</v>
      </c>
      <c r="EG67" s="32">
        <f t="shared" si="89"/>
        <v>54715.310000000005</v>
      </c>
      <c r="EH67" s="32">
        <f t="shared" si="90"/>
        <v>48568.62000000001</v>
      </c>
      <c r="EI67" s="32">
        <f t="shared" si="91"/>
        <v>25107.420000000002</v>
      </c>
      <c r="EJ67" s="32">
        <f t="shared" si="92"/>
        <v>45034.18</v>
      </c>
      <c r="EK67" s="32">
        <f t="shared" si="93"/>
        <v>22157.979999999996</v>
      </c>
      <c r="EL67" s="32">
        <f t="shared" si="94"/>
        <v>63386.709999999992</v>
      </c>
      <c r="EM67" s="32">
        <f t="shared" si="95"/>
        <v>19301.03</v>
      </c>
      <c r="EN67" s="32">
        <f t="shared" si="96"/>
        <v>58664.990000000005</v>
      </c>
      <c r="EO67" s="32">
        <f t="shared" si="97"/>
        <v>33490.9</v>
      </c>
      <c r="EP67" s="32">
        <f t="shared" si="98"/>
        <v>51547.970000000008</v>
      </c>
      <c r="EQ67" s="32">
        <f t="shared" si="99"/>
        <v>122053.88</v>
      </c>
      <c r="ER67" s="32">
        <f t="shared" si="100"/>
        <v>46411.229999999996</v>
      </c>
    </row>
    <row r="68" spans="1:148" x14ac:dyDescent="0.25">
      <c r="A68" t="s">
        <v>461</v>
      </c>
      <c r="B68" s="1" t="s">
        <v>92</v>
      </c>
      <c r="C68" t="str">
        <f t="shared" ca="1" si="198"/>
        <v>HRM</v>
      </c>
      <c r="D68" t="str">
        <f t="shared" ca="1" si="199"/>
        <v>H. R. Milner</v>
      </c>
      <c r="E68" s="51">
        <v>78172.707804000005</v>
      </c>
      <c r="F68" s="51">
        <v>54858.559331999997</v>
      </c>
      <c r="G68" s="51">
        <v>79572.312623999998</v>
      </c>
      <c r="H68" s="51">
        <v>59902.713016000002</v>
      </c>
      <c r="I68" s="51">
        <v>47383.148462999998</v>
      </c>
      <c r="J68" s="51">
        <v>10409.051665000001</v>
      </c>
      <c r="K68" s="51">
        <v>62141.780006000001</v>
      </c>
      <c r="L68" s="51">
        <v>87987.671010000005</v>
      </c>
      <c r="M68" s="51">
        <v>79766.467883000005</v>
      </c>
      <c r="N68" s="51">
        <v>55366.077221</v>
      </c>
      <c r="O68" s="51">
        <v>82378.332198000004</v>
      </c>
      <c r="P68" s="51">
        <v>69356.681150999997</v>
      </c>
      <c r="Q68" s="32">
        <v>7048690.5899999999</v>
      </c>
      <c r="R68" s="32">
        <v>6787797.7400000002</v>
      </c>
      <c r="S68" s="32">
        <v>4302863</v>
      </c>
      <c r="T68" s="32">
        <v>4103421.46</v>
      </c>
      <c r="U68" s="32">
        <v>1312372.05</v>
      </c>
      <c r="V68" s="32">
        <v>775986.34</v>
      </c>
      <c r="W68" s="32">
        <v>3730817.24</v>
      </c>
      <c r="X68" s="32">
        <v>13011753.369999999</v>
      </c>
      <c r="Y68" s="32">
        <v>9267750.0500000007</v>
      </c>
      <c r="Z68" s="32">
        <v>5863458.1600000001</v>
      </c>
      <c r="AA68" s="32">
        <v>10545020.810000001</v>
      </c>
      <c r="AB68" s="32">
        <v>4022528.38</v>
      </c>
      <c r="AC68" s="2">
        <v>1.92</v>
      </c>
      <c r="AD68" s="2">
        <v>1.92</v>
      </c>
      <c r="AE68" s="2">
        <v>1.92</v>
      </c>
      <c r="AF68" s="2">
        <v>1.92</v>
      </c>
      <c r="AG68" s="2">
        <v>1.92</v>
      </c>
      <c r="AH68" s="2">
        <v>1.92</v>
      </c>
      <c r="AI68" s="2">
        <v>2.99</v>
      </c>
      <c r="AJ68" s="2">
        <v>2.99</v>
      </c>
      <c r="AK68" s="2">
        <v>2.99</v>
      </c>
      <c r="AL68" s="2">
        <v>2.99</v>
      </c>
      <c r="AM68" s="2">
        <v>2.99</v>
      </c>
      <c r="AN68" s="2">
        <v>2.99</v>
      </c>
      <c r="AO68" s="33">
        <v>135334.85999999999</v>
      </c>
      <c r="AP68" s="33">
        <v>130325.72</v>
      </c>
      <c r="AQ68" s="33">
        <v>82614.97</v>
      </c>
      <c r="AR68" s="33">
        <v>78785.69</v>
      </c>
      <c r="AS68" s="33">
        <v>25197.54</v>
      </c>
      <c r="AT68" s="33">
        <v>14898.94</v>
      </c>
      <c r="AU68" s="33">
        <v>111551.44</v>
      </c>
      <c r="AV68" s="33">
        <v>389051.43</v>
      </c>
      <c r="AW68" s="33">
        <v>277105.73</v>
      </c>
      <c r="AX68" s="33">
        <v>175317.4</v>
      </c>
      <c r="AY68" s="33">
        <v>315296.12</v>
      </c>
      <c r="AZ68" s="33">
        <v>120273.60000000001</v>
      </c>
      <c r="BA68" s="31">
        <f t="shared" si="41"/>
        <v>-2819.48</v>
      </c>
      <c r="BB68" s="31">
        <f t="shared" si="42"/>
        <v>-2715.12</v>
      </c>
      <c r="BC68" s="31">
        <f t="shared" si="43"/>
        <v>-1721.15</v>
      </c>
      <c r="BD68" s="31">
        <f t="shared" si="44"/>
        <v>23799.84</v>
      </c>
      <c r="BE68" s="31">
        <f t="shared" si="45"/>
        <v>7611.76</v>
      </c>
      <c r="BF68" s="31">
        <f t="shared" si="46"/>
        <v>4500.72</v>
      </c>
      <c r="BG68" s="31">
        <f t="shared" si="47"/>
        <v>2611.5700000000002</v>
      </c>
      <c r="BH68" s="31">
        <f t="shared" si="48"/>
        <v>9108.23</v>
      </c>
      <c r="BI68" s="31">
        <f t="shared" si="49"/>
        <v>6487.43</v>
      </c>
      <c r="BJ68" s="31">
        <f t="shared" si="50"/>
        <v>-17590.37</v>
      </c>
      <c r="BK68" s="31">
        <f t="shared" si="51"/>
        <v>-31635.06</v>
      </c>
      <c r="BL68" s="31">
        <f t="shared" si="52"/>
        <v>-12067.59</v>
      </c>
      <c r="BM68" s="6">
        <v>-9.0399999999999994E-2</v>
      </c>
      <c r="BN68" s="6">
        <v>-9.0399999999999994E-2</v>
      </c>
      <c r="BO68" s="6">
        <v>-9.0399999999999994E-2</v>
      </c>
      <c r="BP68" s="6">
        <v>-9.0399999999999994E-2</v>
      </c>
      <c r="BQ68" s="6">
        <v>-9.0399999999999994E-2</v>
      </c>
      <c r="BR68" s="6">
        <v>-9.0399999999999994E-2</v>
      </c>
      <c r="BS68" s="6">
        <v>-9.0399999999999994E-2</v>
      </c>
      <c r="BT68" s="6">
        <v>-9.0399999999999994E-2</v>
      </c>
      <c r="BU68" s="6">
        <v>-9.0399999999999994E-2</v>
      </c>
      <c r="BV68" s="6">
        <v>-9.0399999999999994E-2</v>
      </c>
      <c r="BW68" s="6">
        <v>-9.0399999999999994E-2</v>
      </c>
      <c r="BX68" s="6">
        <v>-9.0399999999999994E-2</v>
      </c>
      <c r="BY68" s="31">
        <v>-637201.63</v>
      </c>
      <c r="BZ68" s="31">
        <v>-613616.92000000004</v>
      </c>
      <c r="CA68" s="31">
        <v>-388978.82</v>
      </c>
      <c r="CB68" s="31">
        <v>-370949.3</v>
      </c>
      <c r="CC68" s="31">
        <v>-118638.43</v>
      </c>
      <c r="CD68" s="31">
        <v>-70149.17</v>
      </c>
      <c r="CE68" s="31">
        <v>-337265.88</v>
      </c>
      <c r="CF68" s="31">
        <v>-1176262.5</v>
      </c>
      <c r="CG68" s="31">
        <v>-837804.6</v>
      </c>
      <c r="CH68" s="31">
        <v>-530056.62</v>
      </c>
      <c r="CI68" s="31">
        <v>-953269.88</v>
      </c>
      <c r="CJ68" s="31">
        <v>-363636.57</v>
      </c>
      <c r="CK68" s="32">
        <f t="shared" si="53"/>
        <v>10573.04</v>
      </c>
      <c r="CL68" s="32">
        <f t="shared" si="54"/>
        <v>10181.700000000001</v>
      </c>
      <c r="CM68" s="32">
        <f t="shared" si="55"/>
        <v>6454.29</v>
      </c>
      <c r="CN68" s="32">
        <f t="shared" si="56"/>
        <v>6155.13</v>
      </c>
      <c r="CO68" s="32">
        <f t="shared" si="57"/>
        <v>1968.56</v>
      </c>
      <c r="CP68" s="32">
        <f t="shared" si="58"/>
        <v>1163.98</v>
      </c>
      <c r="CQ68" s="32">
        <f t="shared" si="59"/>
        <v>5596.23</v>
      </c>
      <c r="CR68" s="32">
        <f t="shared" si="60"/>
        <v>19517.63</v>
      </c>
      <c r="CS68" s="32">
        <f t="shared" si="61"/>
        <v>13901.63</v>
      </c>
      <c r="CT68" s="32">
        <f t="shared" si="62"/>
        <v>8795.19</v>
      </c>
      <c r="CU68" s="32">
        <f t="shared" si="63"/>
        <v>15817.53</v>
      </c>
      <c r="CV68" s="32">
        <f t="shared" si="64"/>
        <v>6033.79</v>
      </c>
      <c r="CW68" s="31">
        <f t="shared" si="186"/>
        <v>-759143.97</v>
      </c>
      <c r="CX68" s="31">
        <f t="shared" si="187"/>
        <v>-731045.82000000007</v>
      </c>
      <c r="CY68" s="31">
        <f t="shared" si="188"/>
        <v>-463418.35</v>
      </c>
      <c r="CZ68" s="31">
        <f t="shared" si="189"/>
        <v>-467379.7</v>
      </c>
      <c r="DA68" s="31">
        <f t="shared" si="190"/>
        <v>-149479.17000000001</v>
      </c>
      <c r="DB68" s="31">
        <f t="shared" si="191"/>
        <v>-88384.85</v>
      </c>
      <c r="DC68" s="31">
        <f t="shared" si="192"/>
        <v>-445832.66000000003</v>
      </c>
      <c r="DD68" s="31">
        <f t="shared" si="193"/>
        <v>-1554904.53</v>
      </c>
      <c r="DE68" s="31">
        <f t="shared" si="194"/>
        <v>-1107496.1299999999</v>
      </c>
      <c r="DF68" s="31">
        <f t="shared" si="195"/>
        <v>-678988.46</v>
      </c>
      <c r="DG68" s="31">
        <f t="shared" si="196"/>
        <v>-1221113.4099999999</v>
      </c>
      <c r="DH68" s="31">
        <f t="shared" si="197"/>
        <v>-465808.79</v>
      </c>
      <c r="DI68" s="32">
        <f t="shared" si="65"/>
        <v>-37957.199999999997</v>
      </c>
      <c r="DJ68" s="32">
        <f t="shared" si="66"/>
        <v>-36552.29</v>
      </c>
      <c r="DK68" s="32">
        <f t="shared" si="67"/>
        <v>-23170.92</v>
      </c>
      <c r="DL68" s="32">
        <f t="shared" si="68"/>
        <v>-23368.99</v>
      </c>
      <c r="DM68" s="32">
        <f t="shared" si="69"/>
        <v>-7473.96</v>
      </c>
      <c r="DN68" s="32">
        <f t="shared" si="70"/>
        <v>-4419.24</v>
      </c>
      <c r="DO68" s="32">
        <f t="shared" si="71"/>
        <v>-22291.63</v>
      </c>
      <c r="DP68" s="32">
        <f t="shared" si="72"/>
        <v>-77745.23</v>
      </c>
      <c r="DQ68" s="32">
        <f t="shared" si="73"/>
        <v>-55374.81</v>
      </c>
      <c r="DR68" s="32">
        <f t="shared" si="74"/>
        <v>-33949.42</v>
      </c>
      <c r="DS68" s="32">
        <f t="shared" si="75"/>
        <v>-61055.67</v>
      </c>
      <c r="DT68" s="32">
        <f t="shared" si="76"/>
        <v>-23290.44</v>
      </c>
      <c r="DU68" s="31">
        <f t="shared" si="77"/>
        <v>-206720.35</v>
      </c>
      <c r="DV68" s="31">
        <f t="shared" si="78"/>
        <v>-197361.58</v>
      </c>
      <c r="DW68" s="31">
        <f t="shared" si="79"/>
        <v>-124132.15</v>
      </c>
      <c r="DX68" s="31">
        <f t="shared" si="80"/>
        <v>-124101.63</v>
      </c>
      <c r="DY68" s="31">
        <f t="shared" si="81"/>
        <v>-39352.79</v>
      </c>
      <c r="DZ68" s="31">
        <f t="shared" si="82"/>
        <v>-23062.3</v>
      </c>
      <c r="EA68" s="31">
        <f t="shared" si="83"/>
        <v>-115323.62</v>
      </c>
      <c r="EB68" s="31">
        <f t="shared" si="84"/>
        <v>-398575.78</v>
      </c>
      <c r="EC68" s="31">
        <f t="shared" si="85"/>
        <v>-281302.86</v>
      </c>
      <c r="ED68" s="31">
        <f t="shared" si="86"/>
        <v>-170927.66</v>
      </c>
      <c r="EE68" s="31">
        <f t="shared" si="87"/>
        <v>-304549.42</v>
      </c>
      <c r="EF68" s="31">
        <f t="shared" si="88"/>
        <v>-115121.28</v>
      </c>
      <c r="EG68" s="32">
        <f t="shared" si="89"/>
        <v>-1003821.5199999999</v>
      </c>
      <c r="EH68" s="32">
        <f t="shared" si="90"/>
        <v>-964959.69000000006</v>
      </c>
      <c r="EI68" s="32">
        <f t="shared" si="91"/>
        <v>-610721.41999999993</v>
      </c>
      <c r="EJ68" s="32">
        <f t="shared" si="92"/>
        <v>-614850.32000000007</v>
      </c>
      <c r="EK68" s="32">
        <f t="shared" si="93"/>
        <v>-196305.92000000001</v>
      </c>
      <c r="EL68" s="32">
        <f t="shared" si="94"/>
        <v>-115866.39000000001</v>
      </c>
      <c r="EM68" s="32">
        <f t="shared" si="95"/>
        <v>-583447.91</v>
      </c>
      <c r="EN68" s="32">
        <f t="shared" si="96"/>
        <v>-2031225.54</v>
      </c>
      <c r="EO68" s="32">
        <f t="shared" si="97"/>
        <v>-1444173.7999999998</v>
      </c>
      <c r="EP68" s="32">
        <f t="shared" si="98"/>
        <v>-883865.54</v>
      </c>
      <c r="EQ68" s="32">
        <f t="shared" si="99"/>
        <v>-1586718.4999999998</v>
      </c>
      <c r="ER68" s="32">
        <f t="shared" si="100"/>
        <v>-604220.51</v>
      </c>
    </row>
    <row r="69" spans="1:148" x14ac:dyDescent="0.25">
      <c r="A69" t="s">
        <v>444</v>
      </c>
      <c r="B69" s="1" t="s">
        <v>128</v>
      </c>
      <c r="C69" t="str">
        <f t="shared" ca="1" si="198"/>
        <v>HSH</v>
      </c>
      <c r="D69" t="str">
        <f t="shared" ca="1" si="199"/>
        <v>Horseshoe Hydro Facility</v>
      </c>
      <c r="E69" s="51">
        <v>6363.1948795999997</v>
      </c>
      <c r="F69" s="51">
        <v>5619.8106513000002</v>
      </c>
      <c r="G69" s="51">
        <v>6320.3392770999999</v>
      </c>
      <c r="H69" s="51">
        <v>4765.8807692999999</v>
      </c>
      <c r="I69" s="51">
        <v>6611.9767628</v>
      </c>
      <c r="J69" s="51">
        <v>10110.333429</v>
      </c>
      <c r="K69" s="51">
        <v>10501.2162838</v>
      </c>
      <c r="L69" s="51">
        <v>10616.519388299999</v>
      </c>
      <c r="M69" s="51">
        <v>8364.4847193000005</v>
      </c>
      <c r="N69" s="51">
        <v>6597.4026322999998</v>
      </c>
      <c r="O69" s="51">
        <v>5074.2553312999999</v>
      </c>
      <c r="P69" s="51">
        <v>5544.2447523000001</v>
      </c>
      <c r="Q69" s="32">
        <v>545801.56999999995</v>
      </c>
      <c r="R69" s="32">
        <v>777351.42</v>
      </c>
      <c r="S69" s="32">
        <v>316204.34999999998</v>
      </c>
      <c r="T69" s="32">
        <v>293472.77</v>
      </c>
      <c r="U69" s="32">
        <v>237168.97</v>
      </c>
      <c r="V69" s="32">
        <v>717209.85</v>
      </c>
      <c r="W69" s="32">
        <v>643775.38</v>
      </c>
      <c r="X69" s="32">
        <v>1360080.83</v>
      </c>
      <c r="Y69" s="32">
        <v>896439.18</v>
      </c>
      <c r="Z69" s="32">
        <v>530281.26</v>
      </c>
      <c r="AA69" s="32">
        <v>541122.11</v>
      </c>
      <c r="AB69" s="32">
        <v>315437.96999999997</v>
      </c>
      <c r="AC69" s="2">
        <v>-1.67</v>
      </c>
      <c r="AD69" s="2">
        <v>-1.67</v>
      </c>
      <c r="AE69" s="2">
        <v>-1.67</v>
      </c>
      <c r="AF69" s="2">
        <v>-1.67</v>
      </c>
      <c r="AG69" s="2">
        <v>-1.67</v>
      </c>
      <c r="AH69" s="2">
        <v>-1.67</v>
      </c>
      <c r="AI69" s="2">
        <v>-0.26</v>
      </c>
      <c r="AJ69" s="2">
        <v>-0.26</v>
      </c>
      <c r="AK69" s="2">
        <v>-0.26</v>
      </c>
      <c r="AL69" s="2">
        <v>-0.26</v>
      </c>
      <c r="AM69" s="2">
        <v>-0.26</v>
      </c>
      <c r="AN69" s="2">
        <v>-0.26</v>
      </c>
      <c r="AO69" s="33">
        <v>-9114.89</v>
      </c>
      <c r="AP69" s="33">
        <v>-12981.77</v>
      </c>
      <c r="AQ69" s="33">
        <v>-5280.61</v>
      </c>
      <c r="AR69" s="33">
        <v>-4901</v>
      </c>
      <c r="AS69" s="33">
        <v>-3960.72</v>
      </c>
      <c r="AT69" s="33">
        <v>-11977.4</v>
      </c>
      <c r="AU69" s="33">
        <v>-1673.82</v>
      </c>
      <c r="AV69" s="33">
        <v>-3536.21</v>
      </c>
      <c r="AW69" s="33">
        <v>-2330.7399999999998</v>
      </c>
      <c r="AX69" s="33">
        <v>-1378.73</v>
      </c>
      <c r="AY69" s="33">
        <v>-1406.92</v>
      </c>
      <c r="AZ69" s="33">
        <v>-820.14</v>
      </c>
      <c r="BA69" s="31">
        <f t="shared" si="41"/>
        <v>-218.32</v>
      </c>
      <c r="BB69" s="31">
        <f t="shared" si="42"/>
        <v>-310.94</v>
      </c>
      <c r="BC69" s="31">
        <f t="shared" si="43"/>
        <v>-126.48</v>
      </c>
      <c r="BD69" s="31">
        <f t="shared" si="44"/>
        <v>1702.14</v>
      </c>
      <c r="BE69" s="31">
        <f t="shared" si="45"/>
        <v>1375.58</v>
      </c>
      <c r="BF69" s="31">
        <f t="shared" si="46"/>
        <v>4159.82</v>
      </c>
      <c r="BG69" s="31">
        <f t="shared" si="47"/>
        <v>450.64</v>
      </c>
      <c r="BH69" s="31">
        <f t="shared" si="48"/>
        <v>952.06</v>
      </c>
      <c r="BI69" s="31">
        <f t="shared" si="49"/>
        <v>627.51</v>
      </c>
      <c r="BJ69" s="31">
        <f t="shared" si="50"/>
        <v>-1590.84</v>
      </c>
      <c r="BK69" s="31">
        <f t="shared" si="51"/>
        <v>-1623.37</v>
      </c>
      <c r="BL69" s="31">
        <f t="shared" si="52"/>
        <v>-946.31</v>
      </c>
      <c r="BM69" s="6">
        <v>-1.2E-2</v>
      </c>
      <c r="BN69" s="6">
        <v>-1.2E-2</v>
      </c>
      <c r="BO69" s="6">
        <v>-1.2E-2</v>
      </c>
      <c r="BP69" s="6">
        <v>-1.2E-2</v>
      </c>
      <c r="BQ69" s="6">
        <v>-1.2E-2</v>
      </c>
      <c r="BR69" s="6">
        <v>-1.2E-2</v>
      </c>
      <c r="BS69" s="6">
        <v>-1.2E-2</v>
      </c>
      <c r="BT69" s="6">
        <v>-1.2E-2</v>
      </c>
      <c r="BU69" s="6">
        <v>-1.2E-2</v>
      </c>
      <c r="BV69" s="6">
        <v>-1.2E-2</v>
      </c>
      <c r="BW69" s="6">
        <v>-1.2E-2</v>
      </c>
      <c r="BX69" s="6">
        <v>-1.2E-2</v>
      </c>
      <c r="BY69" s="31">
        <v>-6549.62</v>
      </c>
      <c r="BZ69" s="31">
        <v>-9328.2199999999993</v>
      </c>
      <c r="CA69" s="31">
        <v>-3794.45</v>
      </c>
      <c r="CB69" s="31">
        <v>-3521.67</v>
      </c>
      <c r="CC69" s="31">
        <v>-2846.03</v>
      </c>
      <c r="CD69" s="31">
        <v>-8606.52</v>
      </c>
      <c r="CE69" s="31">
        <v>-7725.3</v>
      </c>
      <c r="CF69" s="31">
        <v>-16320.97</v>
      </c>
      <c r="CG69" s="31">
        <v>-10757.27</v>
      </c>
      <c r="CH69" s="31">
        <v>-6363.38</v>
      </c>
      <c r="CI69" s="31">
        <v>-6493.47</v>
      </c>
      <c r="CJ69" s="31">
        <v>-3785.26</v>
      </c>
      <c r="CK69" s="32">
        <f t="shared" si="53"/>
        <v>818.7</v>
      </c>
      <c r="CL69" s="32">
        <f t="shared" si="54"/>
        <v>1166.03</v>
      </c>
      <c r="CM69" s="32">
        <f t="shared" si="55"/>
        <v>474.31</v>
      </c>
      <c r="CN69" s="32">
        <f t="shared" si="56"/>
        <v>440.21</v>
      </c>
      <c r="CO69" s="32">
        <f t="shared" si="57"/>
        <v>355.75</v>
      </c>
      <c r="CP69" s="32">
        <f t="shared" si="58"/>
        <v>1075.81</v>
      </c>
      <c r="CQ69" s="32">
        <f t="shared" si="59"/>
        <v>965.66</v>
      </c>
      <c r="CR69" s="32">
        <f t="shared" si="60"/>
        <v>2040.12</v>
      </c>
      <c r="CS69" s="32">
        <f t="shared" si="61"/>
        <v>1344.66</v>
      </c>
      <c r="CT69" s="32">
        <f t="shared" si="62"/>
        <v>795.42</v>
      </c>
      <c r="CU69" s="32">
        <f t="shared" si="63"/>
        <v>811.68</v>
      </c>
      <c r="CV69" s="32">
        <f t="shared" si="64"/>
        <v>473.16</v>
      </c>
      <c r="CW69" s="31">
        <f t="shared" si="186"/>
        <v>3602.2899999999995</v>
      </c>
      <c r="CX69" s="31">
        <f t="shared" si="187"/>
        <v>5130.5200000000004</v>
      </c>
      <c r="CY69" s="31">
        <f t="shared" si="188"/>
        <v>2086.9499999999998</v>
      </c>
      <c r="CZ69" s="31">
        <f t="shared" si="189"/>
        <v>117.39999999999986</v>
      </c>
      <c r="DA69" s="31">
        <f t="shared" si="190"/>
        <v>94.859999999999673</v>
      </c>
      <c r="DB69" s="31">
        <f t="shared" si="191"/>
        <v>286.86999999999898</v>
      </c>
      <c r="DC69" s="31">
        <f t="shared" si="192"/>
        <v>-5536.4600000000009</v>
      </c>
      <c r="DD69" s="31">
        <f t="shared" si="193"/>
        <v>-11696.699999999999</v>
      </c>
      <c r="DE69" s="31">
        <f t="shared" si="194"/>
        <v>-7709.380000000001</v>
      </c>
      <c r="DF69" s="31">
        <f t="shared" si="195"/>
        <v>-2598.3899999999994</v>
      </c>
      <c r="DG69" s="31">
        <f t="shared" si="196"/>
        <v>-2651.5</v>
      </c>
      <c r="DH69" s="31">
        <f t="shared" si="197"/>
        <v>-1545.6500000000005</v>
      </c>
      <c r="DI69" s="32">
        <f t="shared" ref="DI69:DI128" si="200">ROUND(CW69*5%,2)</f>
        <v>180.11</v>
      </c>
      <c r="DJ69" s="32">
        <f t="shared" ref="DJ69:DJ128" si="201">ROUND(CX69*5%,2)</f>
        <v>256.52999999999997</v>
      </c>
      <c r="DK69" s="32">
        <f t="shared" ref="DK69:DK128" si="202">ROUND(CY69*5%,2)</f>
        <v>104.35</v>
      </c>
      <c r="DL69" s="32">
        <f t="shared" ref="DL69:DL128" si="203">ROUND(CZ69*5%,2)</f>
        <v>5.87</v>
      </c>
      <c r="DM69" s="32">
        <f t="shared" ref="DM69:DM128" si="204">ROUND(DA69*5%,2)</f>
        <v>4.74</v>
      </c>
      <c r="DN69" s="32">
        <f t="shared" ref="DN69:DN128" si="205">ROUND(DB69*5%,2)</f>
        <v>14.34</v>
      </c>
      <c r="DO69" s="32">
        <f t="shared" ref="DO69:DO128" si="206">ROUND(DC69*5%,2)</f>
        <v>-276.82</v>
      </c>
      <c r="DP69" s="32">
        <f t="shared" ref="DP69:DP128" si="207">ROUND(DD69*5%,2)</f>
        <v>-584.84</v>
      </c>
      <c r="DQ69" s="32">
        <f t="shared" ref="DQ69:DQ128" si="208">ROUND(DE69*5%,2)</f>
        <v>-385.47</v>
      </c>
      <c r="DR69" s="32">
        <f t="shared" ref="DR69:DR128" si="209">ROUND(DF69*5%,2)</f>
        <v>-129.91999999999999</v>
      </c>
      <c r="DS69" s="32">
        <f t="shared" ref="DS69:DS128" si="210">ROUND(DG69*5%,2)</f>
        <v>-132.58000000000001</v>
      </c>
      <c r="DT69" s="32">
        <f t="shared" ref="DT69:DT128" si="211">ROUND(DH69*5%,2)</f>
        <v>-77.28</v>
      </c>
      <c r="DU69" s="31">
        <f t="shared" ref="DU69:DU128" si="212">ROUND(CW69*DU$3,2)</f>
        <v>980.93</v>
      </c>
      <c r="DV69" s="31">
        <f t="shared" ref="DV69:DV128" si="213">ROUND(CX69*DV$3,2)</f>
        <v>1385.09</v>
      </c>
      <c r="DW69" s="31">
        <f t="shared" ref="DW69:DW128" si="214">ROUND(CY69*DW$3,2)</f>
        <v>559.01</v>
      </c>
      <c r="DX69" s="31">
        <f t="shared" ref="DX69:DX128" si="215">ROUND(CZ69*DX$3,2)</f>
        <v>31.17</v>
      </c>
      <c r="DY69" s="31">
        <f t="shared" ref="DY69:DY128" si="216">ROUND(DA69*DY$3,2)</f>
        <v>24.97</v>
      </c>
      <c r="DZ69" s="31">
        <f t="shared" ref="DZ69:DZ128" si="217">ROUND(DB69*DZ$3,2)</f>
        <v>74.849999999999994</v>
      </c>
      <c r="EA69" s="31">
        <f t="shared" ref="EA69:EA128" si="218">ROUND(DC69*EA$3,2)</f>
        <v>-1432.12</v>
      </c>
      <c r="EB69" s="31">
        <f t="shared" ref="EB69:EB128" si="219">ROUND(DD69*EB$3,2)</f>
        <v>-2998.27</v>
      </c>
      <c r="EC69" s="31">
        <f t="shared" ref="EC69:EC128" si="220">ROUND(DE69*EC$3,2)</f>
        <v>-1958.17</v>
      </c>
      <c r="ED69" s="31">
        <f t="shared" ref="ED69:ED128" si="221">ROUND(DF69*ED$3,2)</f>
        <v>-654.12</v>
      </c>
      <c r="EE69" s="31">
        <f t="shared" ref="EE69:EE128" si="222">ROUND(DG69*EE$3,2)</f>
        <v>-661.29</v>
      </c>
      <c r="EF69" s="31">
        <f t="shared" ref="EF69:EF128" si="223">ROUND(DH69*EF$3,2)</f>
        <v>-382</v>
      </c>
      <c r="EG69" s="32">
        <f t="shared" ref="EG69:EG128" si="224">CW69+DI69+DU69</f>
        <v>4763.33</v>
      </c>
      <c r="EH69" s="32">
        <f t="shared" ref="EH69:EH128" si="225">CX69+DJ69+DV69</f>
        <v>6772.14</v>
      </c>
      <c r="EI69" s="32">
        <f t="shared" ref="EI69:EI128" si="226">CY69+DK69+DW69</f>
        <v>2750.3099999999995</v>
      </c>
      <c r="EJ69" s="32">
        <f t="shared" ref="EJ69:EJ128" si="227">CZ69+DL69+DX69</f>
        <v>154.43999999999988</v>
      </c>
      <c r="EK69" s="32">
        <f t="shared" ref="EK69:EK128" si="228">DA69+DM69+DY69</f>
        <v>124.56999999999967</v>
      </c>
      <c r="EL69" s="32">
        <f t="shared" ref="EL69:EL128" si="229">DB69+DN69+DZ69</f>
        <v>376.05999999999892</v>
      </c>
      <c r="EM69" s="32">
        <f t="shared" ref="EM69:EM128" si="230">DC69+DO69+EA69</f>
        <v>-7245.4000000000005</v>
      </c>
      <c r="EN69" s="32">
        <f t="shared" ref="EN69:EN128" si="231">DD69+DP69+EB69</f>
        <v>-15279.81</v>
      </c>
      <c r="EO69" s="32">
        <f t="shared" ref="EO69:EO128" si="232">DE69+DQ69+EC69</f>
        <v>-10053.02</v>
      </c>
      <c r="EP69" s="32">
        <f t="shared" ref="EP69:EP128" si="233">DF69+DR69+ED69</f>
        <v>-3382.4299999999994</v>
      </c>
      <c r="EQ69" s="32">
        <f t="shared" ref="EQ69:EQ128" si="234">DG69+DS69+EE69</f>
        <v>-3445.37</v>
      </c>
      <c r="ER69" s="32">
        <f t="shared" ref="ER69:ER128" si="235">DH69+DT69+EF69</f>
        <v>-2004.9300000000005</v>
      </c>
    </row>
    <row r="70" spans="1:148" x14ac:dyDescent="0.25">
      <c r="A70" t="s">
        <v>443</v>
      </c>
      <c r="B70" s="1" t="s">
        <v>161</v>
      </c>
      <c r="C70" t="str">
        <f t="shared" ca="1" si="198"/>
        <v>IEW1</v>
      </c>
      <c r="D70" t="str">
        <f t="shared" ca="1" si="199"/>
        <v>Summerview 1 Wind Facility</v>
      </c>
      <c r="E70" s="51">
        <v>18597.024399999998</v>
      </c>
      <c r="F70" s="51">
        <v>15535.5074</v>
      </c>
      <c r="G70" s="51">
        <v>13205.453600000001</v>
      </c>
      <c r="H70" s="51">
        <v>19083.863700000002</v>
      </c>
      <c r="I70" s="51">
        <v>12175.711600000001</v>
      </c>
      <c r="J70" s="51">
        <v>14252.655500000001</v>
      </c>
      <c r="K70" s="51">
        <v>12630.7138</v>
      </c>
      <c r="L70" s="51">
        <v>10277.127699999999</v>
      </c>
      <c r="M70" s="51">
        <v>13404.704599999999</v>
      </c>
      <c r="N70" s="51">
        <v>18086.2343</v>
      </c>
      <c r="O70" s="51">
        <v>26813.6201</v>
      </c>
      <c r="P70" s="51">
        <v>23706.077700000002</v>
      </c>
      <c r="Q70" s="32">
        <v>646046.71999999997</v>
      </c>
      <c r="R70" s="32">
        <v>657094.46</v>
      </c>
      <c r="S70" s="32">
        <v>367752.57</v>
      </c>
      <c r="T70" s="32">
        <v>769260.34</v>
      </c>
      <c r="U70" s="32">
        <v>282424.76</v>
      </c>
      <c r="V70" s="32">
        <v>1013615.91</v>
      </c>
      <c r="W70" s="32">
        <v>367657.08</v>
      </c>
      <c r="X70" s="32">
        <v>1390410.75</v>
      </c>
      <c r="Y70" s="32">
        <v>763603.99</v>
      </c>
      <c r="Z70" s="32">
        <v>667390.42000000004</v>
      </c>
      <c r="AA70" s="32">
        <v>2667681.85</v>
      </c>
      <c r="AB70" s="32">
        <v>828763.01</v>
      </c>
      <c r="AC70" s="2">
        <v>1.2</v>
      </c>
      <c r="AD70" s="2">
        <v>1.2</v>
      </c>
      <c r="AE70" s="2">
        <v>1.2</v>
      </c>
      <c r="AF70" s="2">
        <v>1.2</v>
      </c>
      <c r="AG70" s="2">
        <v>1.2</v>
      </c>
      <c r="AH70" s="2">
        <v>1.2</v>
      </c>
      <c r="AI70" s="2">
        <v>2.64</v>
      </c>
      <c r="AJ70" s="2">
        <v>2.64</v>
      </c>
      <c r="AK70" s="2">
        <v>2.64</v>
      </c>
      <c r="AL70" s="2">
        <v>2.64</v>
      </c>
      <c r="AM70" s="2">
        <v>2.64</v>
      </c>
      <c r="AN70" s="2">
        <v>2.64</v>
      </c>
      <c r="AO70" s="33">
        <v>7752.56</v>
      </c>
      <c r="AP70" s="33">
        <v>7885.13</v>
      </c>
      <c r="AQ70" s="33">
        <v>4413.03</v>
      </c>
      <c r="AR70" s="33">
        <v>9231.1200000000008</v>
      </c>
      <c r="AS70" s="33">
        <v>3389.1</v>
      </c>
      <c r="AT70" s="33">
        <v>12163.39</v>
      </c>
      <c r="AU70" s="33">
        <v>9706.15</v>
      </c>
      <c r="AV70" s="33">
        <v>36706.839999999997</v>
      </c>
      <c r="AW70" s="33">
        <v>20159.150000000001</v>
      </c>
      <c r="AX70" s="33">
        <v>17619.11</v>
      </c>
      <c r="AY70" s="33">
        <v>70426.8</v>
      </c>
      <c r="AZ70" s="33">
        <v>21879.34</v>
      </c>
      <c r="BA70" s="31">
        <f t="shared" si="41"/>
        <v>-258.42</v>
      </c>
      <c r="BB70" s="31">
        <f t="shared" si="42"/>
        <v>-262.83999999999997</v>
      </c>
      <c r="BC70" s="31">
        <f t="shared" si="43"/>
        <v>-147.1</v>
      </c>
      <c r="BD70" s="31">
        <f t="shared" si="44"/>
        <v>4461.71</v>
      </c>
      <c r="BE70" s="31">
        <f t="shared" si="45"/>
        <v>1638.06</v>
      </c>
      <c r="BF70" s="31">
        <f t="shared" si="46"/>
        <v>5878.97</v>
      </c>
      <c r="BG70" s="31">
        <f t="shared" si="47"/>
        <v>257.36</v>
      </c>
      <c r="BH70" s="31">
        <f t="shared" si="48"/>
        <v>973.29</v>
      </c>
      <c r="BI70" s="31">
        <f t="shared" si="49"/>
        <v>534.52</v>
      </c>
      <c r="BJ70" s="31">
        <f t="shared" si="50"/>
        <v>-2002.17</v>
      </c>
      <c r="BK70" s="31">
        <f t="shared" si="51"/>
        <v>-8003.05</v>
      </c>
      <c r="BL70" s="31">
        <f t="shared" si="52"/>
        <v>-2486.29</v>
      </c>
      <c r="BM70" s="6">
        <v>6.6400000000000001E-2</v>
      </c>
      <c r="BN70" s="6">
        <v>6.6400000000000001E-2</v>
      </c>
      <c r="BO70" s="6">
        <v>6.6400000000000001E-2</v>
      </c>
      <c r="BP70" s="6">
        <v>6.6400000000000001E-2</v>
      </c>
      <c r="BQ70" s="6">
        <v>6.6400000000000001E-2</v>
      </c>
      <c r="BR70" s="6">
        <v>6.6400000000000001E-2</v>
      </c>
      <c r="BS70" s="6">
        <v>6.6400000000000001E-2</v>
      </c>
      <c r="BT70" s="6">
        <v>6.6400000000000001E-2</v>
      </c>
      <c r="BU70" s="6">
        <v>6.6400000000000001E-2</v>
      </c>
      <c r="BV70" s="6">
        <v>6.6400000000000001E-2</v>
      </c>
      <c r="BW70" s="6">
        <v>6.6400000000000001E-2</v>
      </c>
      <c r="BX70" s="6">
        <v>6.6400000000000001E-2</v>
      </c>
      <c r="BY70" s="31">
        <v>42897.5</v>
      </c>
      <c r="BZ70" s="31">
        <v>43631.07</v>
      </c>
      <c r="CA70" s="31">
        <v>24418.77</v>
      </c>
      <c r="CB70" s="31">
        <v>51078.89</v>
      </c>
      <c r="CC70" s="31">
        <v>18753</v>
      </c>
      <c r="CD70" s="31">
        <v>67304.100000000006</v>
      </c>
      <c r="CE70" s="31">
        <v>24412.43</v>
      </c>
      <c r="CF70" s="31">
        <v>92323.27</v>
      </c>
      <c r="CG70" s="31">
        <v>50703.3</v>
      </c>
      <c r="CH70" s="31">
        <v>44314.720000000001</v>
      </c>
      <c r="CI70" s="31">
        <v>177134.07</v>
      </c>
      <c r="CJ70" s="31">
        <v>55029.86</v>
      </c>
      <c r="CK70" s="32">
        <f t="shared" si="53"/>
        <v>969.07</v>
      </c>
      <c r="CL70" s="32">
        <f t="shared" si="54"/>
        <v>985.64</v>
      </c>
      <c r="CM70" s="32">
        <f t="shared" si="55"/>
        <v>551.63</v>
      </c>
      <c r="CN70" s="32">
        <f t="shared" si="56"/>
        <v>1153.8900000000001</v>
      </c>
      <c r="CO70" s="32">
        <f t="shared" si="57"/>
        <v>423.64</v>
      </c>
      <c r="CP70" s="32">
        <f t="shared" si="58"/>
        <v>1520.42</v>
      </c>
      <c r="CQ70" s="32">
        <f t="shared" si="59"/>
        <v>551.49</v>
      </c>
      <c r="CR70" s="32">
        <f t="shared" si="60"/>
        <v>2085.62</v>
      </c>
      <c r="CS70" s="32">
        <f t="shared" si="61"/>
        <v>1145.4100000000001</v>
      </c>
      <c r="CT70" s="32">
        <f t="shared" si="62"/>
        <v>1001.09</v>
      </c>
      <c r="CU70" s="32">
        <f t="shared" si="63"/>
        <v>4001.52</v>
      </c>
      <c r="CV70" s="32">
        <f t="shared" si="64"/>
        <v>1243.1400000000001</v>
      </c>
      <c r="CW70" s="31">
        <f t="shared" si="186"/>
        <v>36372.43</v>
      </c>
      <c r="CX70" s="31">
        <f t="shared" si="187"/>
        <v>36994.42</v>
      </c>
      <c r="CY70" s="31">
        <f t="shared" si="188"/>
        <v>20704.47</v>
      </c>
      <c r="CZ70" s="31">
        <f t="shared" si="189"/>
        <v>38539.949999999997</v>
      </c>
      <c r="DA70" s="31">
        <f t="shared" si="190"/>
        <v>14149.48</v>
      </c>
      <c r="DB70" s="31">
        <f t="shared" si="191"/>
        <v>50782.16</v>
      </c>
      <c r="DC70" s="31">
        <f t="shared" si="192"/>
        <v>15000.410000000002</v>
      </c>
      <c r="DD70" s="31">
        <f t="shared" si="193"/>
        <v>56728.76</v>
      </c>
      <c r="DE70" s="31">
        <f t="shared" si="194"/>
        <v>31155.040000000005</v>
      </c>
      <c r="DF70" s="31">
        <f t="shared" si="195"/>
        <v>29698.869999999995</v>
      </c>
      <c r="DG70" s="31">
        <f t="shared" si="196"/>
        <v>118711.84</v>
      </c>
      <c r="DH70" s="31">
        <f t="shared" si="197"/>
        <v>36879.950000000004</v>
      </c>
      <c r="DI70" s="32">
        <f t="shared" si="200"/>
        <v>1818.62</v>
      </c>
      <c r="DJ70" s="32">
        <f t="shared" si="201"/>
        <v>1849.72</v>
      </c>
      <c r="DK70" s="32">
        <f t="shared" si="202"/>
        <v>1035.22</v>
      </c>
      <c r="DL70" s="32">
        <f t="shared" si="203"/>
        <v>1927</v>
      </c>
      <c r="DM70" s="32">
        <f t="shared" si="204"/>
        <v>707.47</v>
      </c>
      <c r="DN70" s="32">
        <f t="shared" si="205"/>
        <v>2539.11</v>
      </c>
      <c r="DO70" s="32">
        <f t="shared" si="206"/>
        <v>750.02</v>
      </c>
      <c r="DP70" s="32">
        <f t="shared" si="207"/>
        <v>2836.44</v>
      </c>
      <c r="DQ70" s="32">
        <f t="shared" si="208"/>
        <v>1557.75</v>
      </c>
      <c r="DR70" s="32">
        <f t="shared" si="209"/>
        <v>1484.94</v>
      </c>
      <c r="DS70" s="32">
        <f t="shared" si="210"/>
        <v>5935.59</v>
      </c>
      <c r="DT70" s="32">
        <f t="shared" si="211"/>
        <v>1844</v>
      </c>
      <c r="DU70" s="31">
        <f t="shared" si="212"/>
        <v>9904.4699999999993</v>
      </c>
      <c r="DV70" s="31">
        <f t="shared" si="213"/>
        <v>9987.44</v>
      </c>
      <c r="DW70" s="31">
        <f t="shared" si="214"/>
        <v>5545.94</v>
      </c>
      <c r="DX70" s="31">
        <f t="shared" si="215"/>
        <v>10233.370000000001</v>
      </c>
      <c r="DY70" s="31">
        <f t="shared" si="216"/>
        <v>3725.08</v>
      </c>
      <c r="DZ70" s="31">
        <f t="shared" si="217"/>
        <v>13250.61</v>
      </c>
      <c r="EA70" s="31">
        <f t="shared" si="218"/>
        <v>3880.16</v>
      </c>
      <c r="EB70" s="31">
        <f t="shared" si="219"/>
        <v>14541.54</v>
      </c>
      <c r="EC70" s="31">
        <f t="shared" si="220"/>
        <v>7913.35</v>
      </c>
      <c r="ED70" s="31">
        <f t="shared" si="221"/>
        <v>7476.35</v>
      </c>
      <c r="EE70" s="31">
        <f t="shared" si="222"/>
        <v>29607.1</v>
      </c>
      <c r="EF70" s="31">
        <f t="shared" si="223"/>
        <v>9114.61</v>
      </c>
      <c r="EG70" s="32">
        <f t="shared" si="224"/>
        <v>48095.520000000004</v>
      </c>
      <c r="EH70" s="32">
        <f t="shared" si="225"/>
        <v>48831.58</v>
      </c>
      <c r="EI70" s="32">
        <f t="shared" si="226"/>
        <v>27285.63</v>
      </c>
      <c r="EJ70" s="32">
        <f t="shared" si="227"/>
        <v>50700.32</v>
      </c>
      <c r="EK70" s="32">
        <f t="shared" si="228"/>
        <v>18582.03</v>
      </c>
      <c r="EL70" s="32">
        <f t="shared" si="229"/>
        <v>66571.88</v>
      </c>
      <c r="EM70" s="32">
        <f t="shared" si="230"/>
        <v>19630.590000000004</v>
      </c>
      <c r="EN70" s="32">
        <f t="shared" si="231"/>
        <v>74106.740000000005</v>
      </c>
      <c r="EO70" s="32">
        <f t="shared" si="232"/>
        <v>40626.140000000007</v>
      </c>
      <c r="EP70" s="32">
        <f t="shared" si="233"/>
        <v>38660.159999999996</v>
      </c>
      <c r="EQ70" s="32">
        <f t="shared" si="234"/>
        <v>154254.53</v>
      </c>
      <c r="ER70" s="32">
        <f t="shared" si="235"/>
        <v>47838.560000000005</v>
      </c>
    </row>
    <row r="71" spans="1:148" x14ac:dyDescent="0.25">
      <c r="A71" t="s">
        <v>443</v>
      </c>
      <c r="B71" s="1" t="s">
        <v>162</v>
      </c>
      <c r="C71" t="str">
        <f t="shared" ca="1" si="198"/>
        <v>IEW2</v>
      </c>
      <c r="D71" t="str">
        <f t="shared" ca="1" si="199"/>
        <v>Summerview 2 Wind Facility</v>
      </c>
      <c r="E71" s="51">
        <v>16303.059800000001</v>
      </c>
      <c r="F71" s="51">
        <v>14126.6086</v>
      </c>
      <c r="G71" s="51">
        <v>11545.21</v>
      </c>
      <c r="H71" s="51">
        <v>16888.9411</v>
      </c>
      <c r="I71" s="51">
        <v>11829.881600000001</v>
      </c>
      <c r="J71" s="51">
        <v>13174.1227</v>
      </c>
      <c r="K71" s="51">
        <v>10840.2204</v>
      </c>
      <c r="L71" s="51">
        <v>8197.2109999999993</v>
      </c>
      <c r="M71" s="51">
        <v>12663.1255</v>
      </c>
      <c r="N71" s="51">
        <v>14936.5697</v>
      </c>
      <c r="O71" s="51">
        <v>23492.396100000002</v>
      </c>
      <c r="P71" s="51">
        <v>23793.901399999999</v>
      </c>
      <c r="Q71" s="32">
        <v>602537.5</v>
      </c>
      <c r="R71" s="32">
        <v>616600.31000000006</v>
      </c>
      <c r="S71" s="32">
        <v>320262.02</v>
      </c>
      <c r="T71" s="32">
        <v>691259.34</v>
      </c>
      <c r="U71" s="32">
        <v>270842.71999999997</v>
      </c>
      <c r="V71" s="32">
        <v>830382.76</v>
      </c>
      <c r="W71" s="32">
        <v>324925.63</v>
      </c>
      <c r="X71" s="32">
        <v>1222168.07</v>
      </c>
      <c r="Y71" s="32">
        <v>697704.84</v>
      </c>
      <c r="Z71" s="32">
        <v>563837.16</v>
      </c>
      <c r="AA71" s="32">
        <v>2048313.27</v>
      </c>
      <c r="AB71" s="32">
        <v>817218.19</v>
      </c>
      <c r="AC71" s="2">
        <v>1.2</v>
      </c>
      <c r="AD71" s="2">
        <v>1.2</v>
      </c>
      <c r="AE71" s="2">
        <v>1.2</v>
      </c>
      <c r="AF71" s="2">
        <v>1.2</v>
      </c>
      <c r="AG71" s="2">
        <v>1.2</v>
      </c>
      <c r="AH71" s="2">
        <v>1.2</v>
      </c>
      <c r="AI71" s="2">
        <v>2.64</v>
      </c>
      <c r="AJ71" s="2">
        <v>2.64</v>
      </c>
      <c r="AK71" s="2">
        <v>2.64</v>
      </c>
      <c r="AL71" s="2">
        <v>2.64</v>
      </c>
      <c r="AM71" s="2">
        <v>2.64</v>
      </c>
      <c r="AN71" s="2">
        <v>2.64</v>
      </c>
      <c r="AO71" s="33">
        <v>7230.45</v>
      </c>
      <c r="AP71" s="33">
        <v>7399.2</v>
      </c>
      <c r="AQ71" s="33">
        <v>3843.14</v>
      </c>
      <c r="AR71" s="33">
        <v>8295.11</v>
      </c>
      <c r="AS71" s="33">
        <v>3250.11</v>
      </c>
      <c r="AT71" s="33">
        <v>9964.59</v>
      </c>
      <c r="AU71" s="33">
        <v>8578.0400000000009</v>
      </c>
      <c r="AV71" s="33">
        <v>32265.24</v>
      </c>
      <c r="AW71" s="33">
        <v>18419.41</v>
      </c>
      <c r="AX71" s="33">
        <v>14885.3</v>
      </c>
      <c r="AY71" s="33">
        <v>54075.47</v>
      </c>
      <c r="AZ71" s="33">
        <v>21574.560000000001</v>
      </c>
      <c r="BA71" s="31">
        <f t="shared" ref="BA71:BA128" si="236">ROUND(Q71*BA$3,2)</f>
        <v>-241.02</v>
      </c>
      <c r="BB71" s="31">
        <f t="shared" ref="BB71:BB128" si="237">ROUND(R71*BB$3,2)</f>
        <v>-246.64</v>
      </c>
      <c r="BC71" s="31">
        <f t="shared" ref="BC71:BC128" si="238">ROUND(S71*BC$3,2)</f>
        <v>-128.1</v>
      </c>
      <c r="BD71" s="31">
        <f t="shared" ref="BD71:BD128" si="239">ROUND(T71*BD$3,2)</f>
        <v>4009.3</v>
      </c>
      <c r="BE71" s="31">
        <f t="shared" ref="BE71:BE128" si="240">ROUND(U71*BE$3,2)</f>
        <v>1570.89</v>
      </c>
      <c r="BF71" s="31">
        <f t="shared" ref="BF71:BF128" si="241">ROUND(V71*BF$3,2)</f>
        <v>4816.22</v>
      </c>
      <c r="BG71" s="31">
        <f t="shared" ref="BG71:BG128" si="242">ROUND(W71*BG$3,2)</f>
        <v>227.45</v>
      </c>
      <c r="BH71" s="31">
        <f t="shared" ref="BH71:BH128" si="243">ROUND(X71*BH$3,2)</f>
        <v>855.52</v>
      </c>
      <c r="BI71" s="31">
        <f t="shared" ref="BI71:BI128" si="244">ROUND(Y71*BI$3,2)</f>
        <v>488.39</v>
      </c>
      <c r="BJ71" s="31">
        <f t="shared" ref="BJ71:BJ128" si="245">ROUND(Z71*BJ$3,2)</f>
        <v>-1691.51</v>
      </c>
      <c r="BK71" s="31">
        <f t="shared" ref="BK71:BK128" si="246">ROUND(AA71*BK$3,2)</f>
        <v>-6144.94</v>
      </c>
      <c r="BL71" s="31">
        <f t="shared" ref="BL71:BL128" si="247">ROUND(AB71*BL$3,2)</f>
        <v>-2451.65</v>
      </c>
      <c r="BM71" s="6">
        <v>7.0000000000000007E-2</v>
      </c>
      <c r="BN71" s="6">
        <v>7.0000000000000007E-2</v>
      </c>
      <c r="BO71" s="6">
        <v>7.0000000000000007E-2</v>
      </c>
      <c r="BP71" s="6">
        <v>7.0000000000000007E-2</v>
      </c>
      <c r="BQ71" s="6">
        <v>7.0000000000000007E-2</v>
      </c>
      <c r="BR71" s="6">
        <v>7.0000000000000007E-2</v>
      </c>
      <c r="BS71" s="6">
        <v>7.0000000000000007E-2</v>
      </c>
      <c r="BT71" s="6">
        <v>7.0000000000000007E-2</v>
      </c>
      <c r="BU71" s="6">
        <v>7.0000000000000007E-2</v>
      </c>
      <c r="BV71" s="6">
        <v>7.0000000000000007E-2</v>
      </c>
      <c r="BW71" s="6">
        <v>7.0000000000000007E-2</v>
      </c>
      <c r="BX71" s="6">
        <v>7.0000000000000007E-2</v>
      </c>
      <c r="BY71" s="31">
        <v>42177.63</v>
      </c>
      <c r="BZ71" s="31">
        <v>43162.02</v>
      </c>
      <c r="CA71" s="31">
        <v>22418.34</v>
      </c>
      <c r="CB71" s="31">
        <v>48388.15</v>
      </c>
      <c r="CC71" s="31">
        <v>18958.990000000002</v>
      </c>
      <c r="CD71" s="31">
        <v>58126.79</v>
      </c>
      <c r="CE71" s="31">
        <v>22744.79</v>
      </c>
      <c r="CF71" s="31">
        <v>85551.76</v>
      </c>
      <c r="CG71" s="31">
        <v>48839.34</v>
      </c>
      <c r="CH71" s="31">
        <v>39468.6</v>
      </c>
      <c r="CI71" s="31">
        <v>143381.93</v>
      </c>
      <c r="CJ71" s="31">
        <v>57205.27</v>
      </c>
      <c r="CK71" s="32">
        <f t="shared" ref="CK71:CK128" si="248">ROUND(Q71*$CV$3,2)</f>
        <v>903.81</v>
      </c>
      <c r="CL71" s="32">
        <f t="shared" ref="CL71:CL128" si="249">ROUND(R71*$CV$3,2)</f>
        <v>924.9</v>
      </c>
      <c r="CM71" s="32">
        <f t="shared" ref="CM71:CM128" si="250">ROUND(S71*$CV$3,2)</f>
        <v>480.39</v>
      </c>
      <c r="CN71" s="32">
        <f t="shared" ref="CN71:CN128" si="251">ROUND(T71*$CV$3,2)</f>
        <v>1036.8900000000001</v>
      </c>
      <c r="CO71" s="32">
        <f t="shared" ref="CO71:CO128" si="252">ROUND(U71*$CV$3,2)</f>
        <v>406.26</v>
      </c>
      <c r="CP71" s="32">
        <f t="shared" ref="CP71:CP128" si="253">ROUND(V71*$CV$3,2)</f>
        <v>1245.57</v>
      </c>
      <c r="CQ71" s="32">
        <f t="shared" ref="CQ71:CQ128" si="254">ROUND(W71*$CV$3,2)</f>
        <v>487.39</v>
      </c>
      <c r="CR71" s="32">
        <f t="shared" ref="CR71:CR128" si="255">ROUND(X71*$CV$3,2)</f>
        <v>1833.25</v>
      </c>
      <c r="CS71" s="32">
        <f t="shared" ref="CS71:CS128" si="256">ROUND(Y71*$CV$3,2)</f>
        <v>1046.56</v>
      </c>
      <c r="CT71" s="32">
        <f t="shared" ref="CT71:CT128" si="257">ROUND(Z71*$CV$3,2)</f>
        <v>845.76</v>
      </c>
      <c r="CU71" s="32">
        <f t="shared" ref="CU71:CU128" si="258">ROUND(AA71*$CV$3,2)</f>
        <v>3072.47</v>
      </c>
      <c r="CV71" s="32">
        <f t="shared" ref="CV71:CV128" si="259">ROUND(AB71*$CV$3,2)</f>
        <v>1225.83</v>
      </c>
      <c r="CW71" s="31">
        <f t="shared" ref="CW71:CW128" si="260">BY71+CK71-AO71-BA71</f>
        <v>36092.009999999995</v>
      </c>
      <c r="CX71" s="31">
        <f t="shared" ref="CX71:CX128" si="261">BZ71+CL71-AP71-BB71</f>
        <v>36934.36</v>
      </c>
      <c r="CY71" s="31">
        <f t="shared" ref="CY71:CY128" si="262">CA71+CM71-AQ71-BC71</f>
        <v>19183.689999999999</v>
      </c>
      <c r="CZ71" s="31">
        <f t="shared" ref="CZ71:CZ128" si="263">CB71+CN71-AR71-BD71</f>
        <v>37120.629999999997</v>
      </c>
      <c r="DA71" s="31">
        <f t="shared" ref="DA71:DA128" si="264">CC71+CO71-AS71-BE71</f>
        <v>14544.25</v>
      </c>
      <c r="DB71" s="31">
        <f t="shared" ref="DB71:DB128" si="265">CD71+CP71-AT71-BF71</f>
        <v>44591.55</v>
      </c>
      <c r="DC71" s="31">
        <f t="shared" ref="DC71:DC128" si="266">CE71+CQ71-AU71-BG71</f>
        <v>14426.689999999999</v>
      </c>
      <c r="DD71" s="31">
        <f t="shared" ref="DD71:DD128" si="267">CF71+CR71-AV71-BH71</f>
        <v>54264.249999999993</v>
      </c>
      <c r="DE71" s="31">
        <f t="shared" ref="DE71:DE128" si="268">CG71+CS71-AW71-BI71</f>
        <v>30978.099999999995</v>
      </c>
      <c r="DF71" s="31">
        <f t="shared" ref="DF71:DF128" si="269">CH71+CT71-AX71-BJ71</f>
        <v>27120.57</v>
      </c>
      <c r="DG71" s="31">
        <f t="shared" ref="DG71:DG128" si="270">CI71+CU71-AY71-BK71</f>
        <v>98523.87</v>
      </c>
      <c r="DH71" s="31">
        <f t="shared" ref="DH71:DH128" si="271">CJ71+CV71-AZ71-BL71</f>
        <v>39308.189999999995</v>
      </c>
      <c r="DI71" s="32">
        <f t="shared" si="200"/>
        <v>1804.6</v>
      </c>
      <c r="DJ71" s="32">
        <f t="shared" si="201"/>
        <v>1846.72</v>
      </c>
      <c r="DK71" s="32">
        <f t="shared" si="202"/>
        <v>959.18</v>
      </c>
      <c r="DL71" s="32">
        <f t="shared" si="203"/>
        <v>1856.03</v>
      </c>
      <c r="DM71" s="32">
        <f t="shared" si="204"/>
        <v>727.21</v>
      </c>
      <c r="DN71" s="32">
        <f t="shared" si="205"/>
        <v>2229.58</v>
      </c>
      <c r="DO71" s="32">
        <f t="shared" si="206"/>
        <v>721.33</v>
      </c>
      <c r="DP71" s="32">
        <f t="shared" si="207"/>
        <v>2713.21</v>
      </c>
      <c r="DQ71" s="32">
        <f t="shared" si="208"/>
        <v>1548.91</v>
      </c>
      <c r="DR71" s="32">
        <f t="shared" si="209"/>
        <v>1356.03</v>
      </c>
      <c r="DS71" s="32">
        <f t="shared" si="210"/>
        <v>4926.1899999999996</v>
      </c>
      <c r="DT71" s="32">
        <f t="shared" si="211"/>
        <v>1965.41</v>
      </c>
      <c r="DU71" s="31">
        <f t="shared" si="212"/>
        <v>9828.11</v>
      </c>
      <c r="DV71" s="31">
        <f t="shared" si="213"/>
        <v>9971.23</v>
      </c>
      <c r="DW71" s="31">
        <f t="shared" si="214"/>
        <v>5138.58</v>
      </c>
      <c r="DX71" s="31">
        <f t="shared" si="215"/>
        <v>9856.51</v>
      </c>
      <c r="DY71" s="31">
        <f t="shared" si="216"/>
        <v>3829.01</v>
      </c>
      <c r="DZ71" s="31">
        <f t="shared" si="217"/>
        <v>11635.29</v>
      </c>
      <c r="EA71" s="31">
        <f t="shared" si="218"/>
        <v>3731.75</v>
      </c>
      <c r="EB71" s="31">
        <f t="shared" si="219"/>
        <v>13909.8</v>
      </c>
      <c r="EC71" s="31">
        <f t="shared" si="220"/>
        <v>7868.4</v>
      </c>
      <c r="ED71" s="31">
        <f t="shared" si="221"/>
        <v>6827.3</v>
      </c>
      <c r="EE71" s="31">
        <f t="shared" si="222"/>
        <v>24572.15</v>
      </c>
      <c r="EF71" s="31">
        <f t="shared" si="223"/>
        <v>9714.74</v>
      </c>
      <c r="EG71" s="32">
        <f t="shared" si="224"/>
        <v>47724.719999999994</v>
      </c>
      <c r="EH71" s="32">
        <f t="shared" si="225"/>
        <v>48752.31</v>
      </c>
      <c r="EI71" s="32">
        <f t="shared" si="226"/>
        <v>25281.449999999997</v>
      </c>
      <c r="EJ71" s="32">
        <f t="shared" si="227"/>
        <v>48833.17</v>
      </c>
      <c r="EK71" s="32">
        <f t="shared" si="228"/>
        <v>19100.47</v>
      </c>
      <c r="EL71" s="32">
        <f t="shared" si="229"/>
        <v>58456.420000000006</v>
      </c>
      <c r="EM71" s="32">
        <f t="shared" si="230"/>
        <v>18879.769999999997</v>
      </c>
      <c r="EN71" s="32">
        <f t="shared" si="231"/>
        <v>70887.259999999995</v>
      </c>
      <c r="EO71" s="32">
        <f t="shared" si="232"/>
        <v>40395.409999999996</v>
      </c>
      <c r="EP71" s="32">
        <f t="shared" si="233"/>
        <v>35303.9</v>
      </c>
      <c r="EQ71" s="32">
        <f t="shared" si="234"/>
        <v>128022.20999999999</v>
      </c>
      <c r="ER71" s="32">
        <f t="shared" si="235"/>
        <v>50988.34</v>
      </c>
    </row>
    <row r="72" spans="1:148" x14ac:dyDescent="0.25">
      <c r="A72" t="s">
        <v>444</v>
      </c>
      <c r="B72" s="1" t="s">
        <v>129</v>
      </c>
      <c r="C72" t="str">
        <f t="shared" ref="C72:C103" ca="1" si="272">VLOOKUP($B72,LocationLookup,2,FALSE)</f>
        <v>INT</v>
      </c>
      <c r="D72" t="str">
        <f t="shared" ref="D72:D103" ca="1" si="273">VLOOKUP($C72,LossFactorLookup,2,FALSE)</f>
        <v>Interlakes Hydro Facility</v>
      </c>
      <c r="E72" s="51">
        <v>1384.3267135999999</v>
      </c>
      <c r="F72" s="51">
        <v>1101.5035714999999</v>
      </c>
      <c r="G72" s="51">
        <v>938.66481069999998</v>
      </c>
      <c r="H72" s="51">
        <v>245.61602009999999</v>
      </c>
      <c r="I72" s="51">
        <v>155.65614049999999</v>
      </c>
      <c r="J72" s="51">
        <v>126.62368549999999</v>
      </c>
      <c r="K72" s="51">
        <v>612.3112069</v>
      </c>
      <c r="L72" s="51">
        <v>816.21125789999996</v>
      </c>
      <c r="M72" s="51">
        <v>605.00723310000001</v>
      </c>
      <c r="N72" s="51">
        <v>664.50179660000003</v>
      </c>
      <c r="O72" s="51">
        <v>824.63830589999998</v>
      </c>
      <c r="P72" s="51">
        <v>1205.7626797999999</v>
      </c>
      <c r="Q72" s="32">
        <v>157938.4</v>
      </c>
      <c r="R72" s="32">
        <v>219112.74</v>
      </c>
      <c r="S72" s="32">
        <v>69392.52</v>
      </c>
      <c r="T72" s="32">
        <v>30464.32</v>
      </c>
      <c r="U72" s="32">
        <v>5187.3599999999997</v>
      </c>
      <c r="V72" s="32">
        <v>41832</v>
      </c>
      <c r="W72" s="32">
        <v>85528.55</v>
      </c>
      <c r="X72" s="32">
        <v>218483.62</v>
      </c>
      <c r="Y72" s="32">
        <v>144063.9</v>
      </c>
      <c r="Z72" s="32">
        <v>60684.85</v>
      </c>
      <c r="AA72" s="32">
        <v>111367.05</v>
      </c>
      <c r="AB72" s="32">
        <v>86501.88</v>
      </c>
      <c r="AC72" s="2">
        <v>-0.34</v>
      </c>
      <c r="AD72" s="2">
        <v>-0.34</v>
      </c>
      <c r="AE72" s="2">
        <v>-0.34</v>
      </c>
      <c r="AF72" s="2">
        <v>-0.34</v>
      </c>
      <c r="AG72" s="2">
        <v>-0.34</v>
      </c>
      <c r="AH72" s="2">
        <v>-0.34</v>
      </c>
      <c r="AI72" s="2">
        <v>1.0900000000000001</v>
      </c>
      <c r="AJ72" s="2">
        <v>1.0900000000000001</v>
      </c>
      <c r="AK72" s="2">
        <v>1.0900000000000001</v>
      </c>
      <c r="AL72" s="2">
        <v>1.0900000000000001</v>
      </c>
      <c r="AM72" s="2">
        <v>1.0900000000000001</v>
      </c>
      <c r="AN72" s="2">
        <v>1.0900000000000001</v>
      </c>
      <c r="AO72" s="33">
        <v>-536.99</v>
      </c>
      <c r="AP72" s="33">
        <v>-744.98</v>
      </c>
      <c r="AQ72" s="33">
        <v>-235.93</v>
      </c>
      <c r="AR72" s="33">
        <v>-103.58</v>
      </c>
      <c r="AS72" s="33">
        <v>-17.64</v>
      </c>
      <c r="AT72" s="33">
        <v>-142.22999999999999</v>
      </c>
      <c r="AU72" s="33">
        <v>932.26</v>
      </c>
      <c r="AV72" s="33">
        <v>2381.4699999999998</v>
      </c>
      <c r="AW72" s="33">
        <v>1570.3</v>
      </c>
      <c r="AX72" s="33">
        <v>661.46</v>
      </c>
      <c r="AY72" s="33">
        <v>1213.9000000000001</v>
      </c>
      <c r="AZ72" s="33">
        <v>942.87</v>
      </c>
      <c r="BA72" s="31">
        <f t="shared" si="236"/>
        <v>-63.18</v>
      </c>
      <c r="BB72" s="31">
        <f t="shared" si="237"/>
        <v>-87.65</v>
      </c>
      <c r="BC72" s="31">
        <f t="shared" si="238"/>
        <v>-27.76</v>
      </c>
      <c r="BD72" s="31">
        <f t="shared" si="239"/>
        <v>176.69</v>
      </c>
      <c r="BE72" s="31">
        <f t="shared" si="240"/>
        <v>30.09</v>
      </c>
      <c r="BF72" s="31">
        <f t="shared" si="241"/>
        <v>242.63</v>
      </c>
      <c r="BG72" s="31">
        <f t="shared" si="242"/>
        <v>59.87</v>
      </c>
      <c r="BH72" s="31">
        <f t="shared" si="243"/>
        <v>152.94</v>
      </c>
      <c r="BI72" s="31">
        <f t="shared" si="244"/>
        <v>100.84</v>
      </c>
      <c r="BJ72" s="31">
        <f t="shared" si="245"/>
        <v>-182.05</v>
      </c>
      <c r="BK72" s="31">
        <f t="shared" si="246"/>
        <v>-334.1</v>
      </c>
      <c r="BL72" s="31">
        <f t="shared" si="247"/>
        <v>-259.51</v>
      </c>
      <c r="BM72" s="6">
        <v>3.9199999999999999E-2</v>
      </c>
      <c r="BN72" s="6">
        <v>3.9199999999999999E-2</v>
      </c>
      <c r="BO72" s="6">
        <v>3.9199999999999999E-2</v>
      </c>
      <c r="BP72" s="6">
        <v>3.9199999999999999E-2</v>
      </c>
      <c r="BQ72" s="6">
        <v>3.9199999999999999E-2</v>
      </c>
      <c r="BR72" s="6">
        <v>3.9199999999999999E-2</v>
      </c>
      <c r="BS72" s="6">
        <v>3.9199999999999999E-2</v>
      </c>
      <c r="BT72" s="6">
        <v>3.9199999999999999E-2</v>
      </c>
      <c r="BU72" s="6">
        <v>3.9199999999999999E-2</v>
      </c>
      <c r="BV72" s="6">
        <v>3.9199999999999999E-2</v>
      </c>
      <c r="BW72" s="6">
        <v>3.9199999999999999E-2</v>
      </c>
      <c r="BX72" s="6">
        <v>3.9199999999999999E-2</v>
      </c>
      <c r="BY72" s="31">
        <v>6191.19</v>
      </c>
      <c r="BZ72" s="31">
        <v>8589.2199999999993</v>
      </c>
      <c r="CA72" s="31">
        <v>2720.19</v>
      </c>
      <c r="CB72" s="31">
        <v>1194.2</v>
      </c>
      <c r="CC72" s="31">
        <v>203.34</v>
      </c>
      <c r="CD72" s="31">
        <v>1639.81</v>
      </c>
      <c r="CE72" s="31">
        <v>3352.72</v>
      </c>
      <c r="CF72" s="31">
        <v>8564.56</v>
      </c>
      <c r="CG72" s="31">
        <v>5647.3</v>
      </c>
      <c r="CH72" s="31">
        <v>2378.85</v>
      </c>
      <c r="CI72" s="31">
        <v>4365.59</v>
      </c>
      <c r="CJ72" s="31">
        <v>3390.87</v>
      </c>
      <c r="CK72" s="32">
        <f t="shared" si="248"/>
        <v>236.91</v>
      </c>
      <c r="CL72" s="32">
        <f t="shared" si="249"/>
        <v>328.67</v>
      </c>
      <c r="CM72" s="32">
        <f t="shared" si="250"/>
        <v>104.09</v>
      </c>
      <c r="CN72" s="32">
        <f t="shared" si="251"/>
        <v>45.7</v>
      </c>
      <c r="CO72" s="32">
        <f t="shared" si="252"/>
        <v>7.78</v>
      </c>
      <c r="CP72" s="32">
        <f t="shared" si="253"/>
        <v>62.75</v>
      </c>
      <c r="CQ72" s="32">
        <f t="shared" si="254"/>
        <v>128.29</v>
      </c>
      <c r="CR72" s="32">
        <f t="shared" si="255"/>
        <v>327.73</v>
      </c>
      <c r="CS72" s="32">
        <f t="shared" si="256"/>
        <v>216.1</v>
      </c>
      <c r="CT72" s="32">
        <f t="shared" si="257"/>
        <v>91.03</v>
      </c>
      <c r="CU72" s="32">
        <f t="shared" si="258"/>
        <v>167.05</v>
      </c>
      <c r="CV72" s="32">
        <f t="shared" si="259"/>
        <v>129.75</v>
      </c>
      <c r="CW72" s="31">
        <f t="shared" si="260"/>
        <v>7028.2699999999995</v>
      </c>
      <c r="CX72" s="31">
        <f t="shared" si="261"/>
        <v>9750.5199999999986</v>
      </c>
      <c r="CY72" s="31">
        <f t="shared" si="262"/>
        <v>3087.9700000000003</v>
      </c>
      <c r="CZ72" s="31">
        <f t="shared" si="263"/>
        <v>1166.79</v>
      </c>
      <c r="DA72" s="31">
        <f t="shared" si="264"/>
        <v>198.67</v>
      </c>
      <c r="DB72" s="31">
        <f t="shared" si="265"/>
        <v>1602.1599999999999</v>
      </c>
      <c r="DC72" s="31">
        <f t="shared" si="266"/>
        <v>2488.88</v>
      </c>
      <c r="DD72" s="31">
        <f t="shared" si="267"/>
        <v>6357.88</v>
      </c>
      <c r="DE72" s="31">
        <f t="shared" si="268"/>
        <v>4192.26</v>
      </c>
      <c r="DF72" s="31">
        <f t="shared" si="269"/>
        <v>1990.47</v>
      </c>
      <c r="DG72" s="31">
        <f t="shared" si="270"/>
        <v>3652.84</v>
      </c>
      <c r="DH72" s="31">
        <f t="shared" si="271"/>
        <v>2837.26</v>
      </c>
      <c r="DI72" s="32">
        <f t="shared" si="200"/>
        <v>351.41</v>
      </c>
      <c r="DJ72" s="32">
        <f t="shared" si="201"/>
        <v>487.53</v>
      </c>
      <c r="DK72" s="32">
        <f t="shared" si="202"/>
        <v>154.4</v>
      </c>
      <c r="DL72" s="32">
        <f t="shared" si="203"/>
        <v>58.34</v>
      </c>
      <c r="DM72" s="32">
        <f t="shared" si="204"/>
        <v>9.93</v>
      </c>
      <c r="DN72" s="32">
        <f t="shared" si="205"/>
        <v>80.11</v>
      </c>
      <c r="DO72" s="32">
        <f t="shared" si="206"/>
        <v>124.44</v>
      </c>
      <c r="DP72" s="32">
        <f t="shared" si="207"/>
        <v>317.89</v>
      </c>
      <c r="DQ72" s="32">
        <f t="shared" si="208"/>
        <v>209.61</v>
      </c>
      <c r="DR72" s="32">
        <f t="shared" si="209"/>
        <v>99.52</v>
      </c>
      <c r="DS72" s="32">
        <f t="shared" si="210"/>
        <v>182.64</v>
      </c>
      <c r="DT72" s="32">
        <f t="shared" si="211"/>
        <v>141.86000000000001</v>
      </c>
      <c r="DU72" s="31">
        <f t="shared" si="212"/>
        <v>1913.85</v>
      </c>
      <c r="DV72" s="31">
        <f t="shared" si="213"/>
        <v>2632.36</v>
      </c>
      <c r="DW72" s="31">
        <f t="shared" si="214"/>
        <v>827.15</v>
      </c>
      <c r="DX72" s="31">
        <f t="shared" si="215"/>
        <v>309.81</v>
      </c>
      <c r="DY72" s="31">
        <f t="shared" si="216"/>
        <v>52.3</v>
      </c>
      <c r="DZ72" s="31">
        <f t="shared" si="217"/>
        <v>418.05</v>
      </c>
      <c r="EA72" s="31">
        <f t="shared" si="218"/>
        <v>643.79999999999995</v>
      </c>
      <c r="EB72" s="31">
        <f t="shared" si="219"/>
        <v>1629.74</v>
      </c>
      <c r="EC72" s="31">
        <f t="shared" si="220"/>
        <v>1064.83</v>
      </c>
      <c r="ED72" s="31">
        <f t="shared" si="221"/>
        <v>501.08</v>
      </c>
      <c r="EE72" s="31">
        <f t="shared" si="222"/>
        <v>911.03</v>
      </c>
      <c r="EF72" s="31">
        <f t="shared" si="223"/>
        <v>701.21</v>
      </c>
      <c r="EG72" s="32">
        <f t="shared" si="224"/>
        <v>9293.5299999999988</v>
      </c>
      <c r="EH72" s="32">
        <f t="shared" si="225"/>
        <v>12870.41</v>
      </c>
      <c r="EI72" s="32">
        <f t="shared" si="226"/>
        <v>4069.5200000000004</v>
      </c>
      <c r="EJ72" s="32">
        <f t="shared" si="227"/>
        <v>1534.9399999999998</v>
      </c>
      <c r="EK72" s="32">
        <f t="shared" si="228"/>
        <v>260.89999999999998</v>
      </c>
      <c r="EL72" s="32">
        <f t="shared" si="229"/>
        <v>2100.3199999999997</v>
      </c>
      <c r="EM72" s="32">
        <f t="shared" si="230"/>
        <v>3257.12</v>
      </c>
      <c r="EN72" s="32">
        <f t="shared" si="231"/>
        <v>8305.51</v>
      </c>
      <c r="EO72" s="32">
        <f t="shared" si="232"/>
        <v>5466.7</v>
      </c>
      <c r="EP72" s="32">
        <f t="shared" si="233"/>
        <v>2591.0700000000002</v>
      </c>
      <c r="EQ72" s="32">
        <f t="shared" si="234"/>
        <v>4746.51</v>
      </c>
      <c r="ER72" s="32">
        <f t="shared" si="235"/>
        <v>3680.3300000000004</v>
      </c>
    </row>
    <row r="73" spans="1:148" x14ac:dyDescent="0.25">
      <c r="A73" t="s">
        <v>462</v>
      </c>
      <c r="B73" s="1" t="s">
        <v>81</v>
      </c>
      <c r="C73" t="str">
        <f t="shared" ca="1" si="272"/>
        <v>IOR1</v>
      </c>
      <c r="D73" t="str">
        <f t="shared" ca="1" si="273"/>
        <v>Cold Lake Industrial System</v>
      </c>
      <c r="E73" s="51">
        <v>33189.921619200002</v>
      </c>
      <c r="F73" s="51">
        <v>27760.786607999999</v>
      </c>
      <c r="G73" s="51">
        <v>26304.1489956</v>
      </c>
      <c r="H73" s="51">
        <v>25609.650478799998</v>
      </c>
      <c r="I73" s="51">
        <v>28881.1074128</v>
      </c>
      <c r="J73" s="51">
        <v>5101.4186288000001</v>
      </c>
      <c r="K73" s="51">
        <v>22503.542456800002</v>
      </c>
      <c r="L73" s="51">
        <v>22946.4388</v>
      </c>
      <c r="M73" s="51">
        <v>24779.8997036</v>
      </c>
      <c r="N73" s="51">
        <v>27952.8564324</v>
      </c>
      <c r="O73" s="51">
        <v>28245.452559199999</v>
      </c>
      <c r="P73" s="51">
        <v>29691.276168</v>
      </c>
      <c r="Q73" s="32">
        <v>2856023.52</v>
      </c>
      <c r="R73" s="32">
        <v>3450001.51</v>
      </c>
      <c r="S73" s="32">
        <v>1322648.06</v>
      </c>
      <c r="T73" s="32">
        <v>1384317.04</v>
      </c>
      <c r="U73" s="32">
        <v>857844.11</v>
      </c>
      <c r="V73" s="32">
        <v>118044.86</v>
      </c>
      <c r="W73" s="32">
        <v>1340632.46</v>
      </c>
      <c r="X73" s="32">
        <v>2666815.08</v>
      </c>
      <c r="Y73" s="32">
        <v>1949478.09</v>
      </c>
      <c r="Z73" s="32">
        <v>1870615.38</v>
      </c>
      <c r="AA73" s="32">
        <v>3226656.67</v>
      </c>
      <c r="AB73" s="32">
        <v>1545558.88</v>
      </c>
      <c r="AC73" s="2">
        <v>6.08</v>
      </c>
      <c r="AD73" s="2">
        <v>6.08</v>
      </c>
      <c r="AE73" s="2">
        <v>6.08</v>
      </c>
      <c r="AF73" s="2">
        <v>6.08</v>
      </c>
      <c r="AG73" s="2">
        <v>6.08</v>
      </c>
      <c r="AH73" s="2">
        <v>6.08</v>
      </c>
      <c r="AI73" s="2">
        <v>6.94</v>
      </c>
      <c r="AJ73" s="2">
        <v>6.94</v>
      </c>
      <c r="AK73" s="2">
        <v>6.94</v>
      </c>
      <c r="AL73" s="2">
        <v>6.94</v>
      </c>
      <c r="AM73" s="2">
        <v>6.94</v>
      </c>
      <c r="AN73" s="2">
        <v>6.94</v>
      </c>
      <c r="AO73" s="33">
        <v>173646.23</v>
      </c>
      <c r="AP73" s="33">
        <v>209760.09</v>
      </c>
      <c r="AQ73" s="33">
        <v>80417</v>
      </c>
      <c r="AR73" s="33">
        <v>84166.48</v>
      </c>
      <c r="AS73" s="33">
        <v>52156.92</v>
      </c>
      <c r="AT73" s="33">
        <v>7177.13</v>
      </c>
      <c r="AU73" s="33">
        <v>93039.89</v>
      </c>
      <c r="AV73" s="33">
        <v>185076.97</v>
      </c>
      <c r="AW73" s="33">
        <v>135293.78</v>
      </c>
      <c r="AX73" s="33">
        <v>129820.71</v>
      </c>
      <c r="AY73" s="33">
        <v>223929.97</v>
      </c>
      <c r="AZ73" s="33">
        <v>107261.79</v>
      </c>
      <c r="BA73" s="31">
        <f t="shared" si="236"/>
        <v>-1142.4100000000001</v>
      </c>
      <c r="BB73" s="31">
        <f t="shared" si="237"/>
        <v>-1380</v>
      </c>
      <c r="BC73" s="31">
        <f t="shared" si="238"/>
        <v>-529.05999999999995</v>
      </c>
      <c r="BD73" s="31">
        <f t="shared" si="239"/>
        <v>8029.04</v>
      </c>
      <c r="BE73" s="31">
        <f t="shared" si="240"/>
        <v>4975.5</v>
      </c>
      <c r="BF73" s="31">
        <f t="shared" si="241"/>
        <v>684.66</v>
      </c>
      <c r="BG73" s="31">
        <f t="shared" si="242"/>
        <v>938.44</v>
      </c>
      <c r="BH73" s="31">
        <f t="shared" si="243"/>
        <v>1866.77</v>
      </c>
      <c r="BI73" s="31">
        <f t="shared" si="244"/>
        <v>1364.63</v>
      </c>
      <c r="BJ73" s="31">
        <f t="shared" si="245"/>
        <v>-5611.85</v>
      </c>
      <c r="BK73" s="31">
        <f t="shared" si="246"/>
        <v>-9679.9699999999993</v>
      </c>
      <c r="BL73" s="31">
        <f t="shared" si="247"/>
        <v>-4636.68</v>
      </c>
      <c r="BM73" s="6">
        <v>1.5699999999999999E-2</v>
      </c>
      <c r="BN73" s="6">
        <v>1.5699999999999999E-2</v>
      </c>
      <c r="BO73" s="6">
        <v>1.5699999999999999E-2</v>
      </c>
      <c r="BP73" s="6">
        <v>1.5699999999999999E-2</v>
      </c>
      <c r="BQ73" s="6">
        <v>1.5699999999999999E-2</v>
      </c>
      <c r="BR73" s="6">
        <v>1.5699999999999999E-2</v>
      </c>
      <c r="BS73" s="6">
        <v>1.5699999999999999E-2</v>
      </c>
      <c r="BT73" s="6">
        <v>1.5699999999999999E-2</v>
      </c>
      <c r="BU73" s="6">
        <v>1.5699999999999999E-2</v>
      </c>
      <c r="BV73" s="6">
        <v>1.5699999999999999E-2</v>
      </c>
      <c r="BW73" s="6">
        <v>1.5699999999999999E-2</v>
      </c>
      <c r="BX73" s="6">
        <v>1.5699999999999999E-2</v>
      </c>
      <c r="BY73" s="31">
        <v>44839.57</v>
      </c>
      <c r="BZ73" s="31">
        <v>54165.02</v>
      </c>
      <c r="CA73" s="31">
        <v>20765.57</v>
      </c>
      <c r="CB73" s="31">
        <v>21733.78</v>
      </c>
      <c r="CC73" s="31">
        <v>13468.15</v>
      </c>
      <c r="CD73" s="31">
        <v>1853.3</v>
      </c>
      <c r="CE73" s="31">
        <v>21047.93</v>
      </c>
      <c r="CF73" s="31">
        <v>41869</v>
      </c>
      <c r="CG73" s="31">
        <v>30606.81</v>
      </c>
      <c r="CH73" s="31">
        <v>29368.66</v>
      </c>
      <c r="CI73" s="31">
        <v>50658.51</v>
      </c>
      <c r="CJ73" s="31">
        <v>24265.27</v>
      </c>
      <c r="CK73" s="32">
        <f t="shared" si="248"/>
        <v>4284.04</v>
      </c>
      <c r="CL73" s="32">
        <f t="shared" si="249"/>
        <v>5175</v>
      </c>
      <c r="CM73" s="32">
        <f t="shared" si="250"/>
        <v>1983.97</v>
      </c>
      <c r="CN73" s="32">
        <f t="shared" si="251"/>
        <v>2076.48</v>
      </c>
      <c r="CO73" s="32">
        <f t="shared" si="252"/>
        <v>1286.77</v>
      </c>
      <c r="CP73" s="32">
        <f t="shared" si="253"/>
        <v>177.07</v>
      </c>
      <c r="CQ73" s="32">
        <f t="shared" si="254"/>
        <v>2010.95</v>
      </c>
      <c r="CR73" s="32">
        <f t="shared" si="255"/>
        <v>4000.22</v>
      </c>
      <c r="CS73" s="32">
        <f t="shared" si="256"/>
        <v>2924.22</v>
      </c>
      <c r="CT73" s="32">
        <f t="shared" si="257"/>
        <v>2805.92</v>
      </c>
      <c r="CU73" s="32">
        <f t="shared" si="258"/>
        <v>4839.99</v>
      </c>
      <c r="CV73" s="32">
        <f t="shared" si="259"/>
        <v>2318.34</v>
      </c>
      <c r="CW73" s="31">
        <f t="shared" si="260"/>
        <v>-123380.21</v>
      </c>
      <c r="CX73" s="31">
        <f t="shared" si="261"/>
        <v>-149040.07</v>
      </c>
      <c r="CY73" s="31">
        <f t="shared" si="262"/>
        <v>-57138.400000000001</v>
      </c>
      <c r="CZ73" s="31">
        <f t="shared" si="263"/>
        <v>-68385.259999999995</v>
      </c>
      <c r="DA73" s="31">
        <f t="shared" si="264"/>
        <v>-42377.5</v>
      </c>
      <c r="DB73" s="31">
        <f t="shared" si="265"/>
        <v>-5831.42</v>
      </c>
      <c r="DC73" s="31">
        <f t="shared" si="266"/>
        <v>-70919.45</v>
      </c>
      <c r="DD73" s="31">
        <f t="shared" si="267"/>
        <v>-141074.51999999999</v>
      </c>
      <c r="DE73" s="31">
        <f t="shared" si="268"/>
        <v>-103127.38</v>
      </c>
      <c r="DF73" s="31">
        <f t="shared" si="269"/>
        <v>-92034.28</v>
      </c>
      <c r="DG73" s="31">
        <f t="shared" si="270"/>
        <v>-158751.5</v>
      </c>
      <c r="DH73" s="31">
        <f t="shared" si="271"/>
        <v>-76041.5</v>
      </c>
      <c r="DI73" s="32">
        <f t="shared" si="200"/>
        <v>-6169.01</v>
      </c>
      <c r="DJ73" s="32">
        <f t="shared" si="201"/>
        <v>-7452</v>
      </c>
      <c r="DK73" s="32">
        <f t="shared" si="202"/>
        <v>-2856.92</v>
      </c>
      <c r="DL73" s="32">
        <f t="shared" si="203"/>
        <v>-3419.26</v>
      </c>
      <c r="DM73" s="32">
        <f t="shared" si="204"/>
        <v>-2118.88</v>
      </c>
      <c r="DN73" s="32">
        <f t="shared" si="205"/>
        <v>-291.57</v>
      </c>
      <c r="DO73" s="32">
        <f t="shared" si="206"/>
        <v>-3545.97</v>
      </c>
      <c r="DP73" s="32">
        <f t="shared" si="207"/>
        <v>-7053.73</v>
      </c>
      <c r="DQ73" s="32">
        <f t="shared" si="208"/>
        <v>-5156.37</v>
      </c>
      <c r="DR73" s="32">
        <f t="shared" si="209"/>
        <v>-4601.71</v>
      </c>
      <c r="DS73" s="32">
        <f t="shared" si="210"/>
        <v>-7937.58</v>
      </c>
      <c r="DT73" s="32">
        <f t="shared" si="211"/>
        <v>-3802.08</v>
      </c>
      <c r="DU73" s="31">
        <f t="shared" si="212"/>
        <v>-33597.32</v>
      </c>
      <c r="DV73" s="31">
        <f t="shared" si="213"/>
        <v>-40236.58</v>
      </c>
      <c r="DW73" s="31">
        <f t="shared" si="214"/>
        <v>-15305.2</v>
      </c>
      <c r="DX73" s="31">
        <f t="shared" si="215"/>
        <v>-18158.09</v>
      </c>
      <c r="DY73" s="31">
        <f t="shared" si="216"/>
        <v>-11156.56</v>
      </c>
      <c r="DZ73" s="31">
        <f t="shared" si="217"/>
        <v>-1521.6</v>
      </c>
      <c r="EA73" s="31">
        <f t="shared" si="218"/>
        <v>-18344.75</v>
      </c>
      <c r="EB73" s="31">
        <f t="shared" si="219"/>
        <v>-36162.28</v>
      </c>
      <c r="EC73" s="31">
        <f t="shared" si="220"/>
        <v>-26194.25</v>
      </c>
      <c r="ED73" s="31">
        <f t="shared" si="221"/>
        <v>-23168.59</v>
      </c>
      <c r="EE73" s="31">
        <f t="shared" si="222"/>
        <v>-39593.11</v>
      </c>
      <c r="EF73" s="31">
        <f t="shared" si="223"/>
        <v>-18793.11</v>
      </c>
      <c r="EG73" s="32">
        <f t="shared" si="224"/>
        <v>-163146.54</v>
      </c>
      <c r="EH73" s="32">
        <f t="shared" si="225"/>
        <v>-196728.65000000002</v>
      </c>
      <c r="EI73" s="32">
        <f t="shared" si="226"/>
        <v>-75300.52</v>
      </c>
      <c r="EJ73" s="32">
        <f t="shared" si="227"/>
        <v>-89962.609999999986</v>
      </c>
      <c r="EK73" s="32">
        <f t="shared" si="228"/>
        <v>-55652.939999999995</v>
      </c>
      <c r="EL73" s="32">
        <f t="shared" si="229"/>
        <v>-7644.59</v>
      </c>
      <c r="EM73" s="32">
        <f t="shared" si="230"/>
        <v>-92810.17</v>
      </c>
      <c r="EN73" s="32">
        <f t="shared" si="231"/>
        <v>-184290.53</v>
      </c>
      <c r="EO73" s="32">
        <f t="shared" si="232"/>
        <v>-134478</v>
      </c>
      <c r="EP73" s="32">
        <f t="shared" si="233"/>
        <v>-119804.58</v>
      </c>
      <c r="EQ73" s="32">
        <f t="shared" si="234"/>
        <v>-206282.19</v>
      </c>
      <c r="ER73" s="32">
        <f t="shared" si="235"/>
        <v>-98636.69</v>
      </c>
    </row>
    <row r="74" spans="1:148" x14ac:dyDescent="0.25">
      <c r="A74" t="s">
        <v>444</v>
      </c>
      <c r="B74" s="1" t="s">
        <v>130</v>
      </c>
      <c r="C74" t="str">
        <f t="shared" ca="1" si="272"/>
        <v>KAN</v>
      </c>
      <c r="D74" t="str">
        <f t="shared" ca="1" si="273"/>
        <v>Kananaskis Hydro Facility</v>
      </c>
      <c r="E74" s="51">
        <v>6397.6668855999997</v>
      </c>
      <c r="F74" s="51">
        <v>5841.3861645999996</v>
      </c>
      <c r="G74" s="51">
        <v>6532.3168001000004</v>
      </c>
      <c r="H74" s="51">
        <v>5976.5733117</v>
      </c>
      <c r="I74" s="51">
        <v>8557.0101018999994</v>
      </c>
      <c r="J74" s="51">
        <v>11617.586873</v>
      </c>
      <c r="K74" s="51">
        <v>12492.9515022</v>
      </c>
      <c r="L74" s="51">
        <v>12700.6366688</v>
      </c>
      <c r="M74" s="51">
        <v>8242.8099012999992</v>
      </c>
      <c r="N74" s="51">
        <v>7299.8940248999997</v>
      </c>
      <c r="O74" s="51">
        <v>5535.4037553999997</v>
      </c>
      <c r="P74" s="51">
        <v>4336.6756833999998</v>
      </c>
      <c r="Q74" s="32">
        <v>556797.39</v>
      </c>
      <c r="R74" s="32">
        <v>812414.49</v>
      </c>
      <c r="S74" s="32">
        <v>326326.90999999997</v>
      </c>
      <c r="T74" s="32">
        <v>333458.64</v>
      </c>
      <c r="U74" s="32">
        <v>287941.81</v>
      </c>
      <c r="V74" s="32">
        <v>761714.98</v>
      </c>
      <c r="W74" s="32">
        <v>724812.80000000005</v>
      </c>
      <c r="X74" s="32">
        <v>1609985.85</v>
      </c>
      <c r="Y74" s="32">
        <v>929002.03</v>
      </c>
      <c r="Z74" s="32">
        <v>594272.65</v>
      </c>
      <c r="AA74" s="32">
        <v>611417.39</v>
      </c>
      <c r="AB74" s="32">
        <v>274190.55</v>
      </c>
      <c r="AC74" s="2">
        <v>-1.63</v>
      </c>
      <c r="AD74" s="2">
        <v>-1.63</v>
      </c>
      <c r="AE74" s="2">
        <v>-1.63</v>
      </c>
      <c r="AF74" s="2">
        <v>-1.63</v>
      </c>
      <c r="AG74" s="2">
        <v>-1.63</v>
      </c>
      <c r="AH74" s="2">
        <v>-1.63</v>
      </c>
      <c r="AI74" s="2">
        <v>-0.21</v>
      </c>
      <c r="AJ74" s="2">
        <v>-0.21</v>
      </c>
      <c r="AK74" s="2">
        <v>-0.21</v>
      </c>
      <c r="AL74" s="2">
        <v>-0.21</v>
      </c>
      <c r="AM74" s="2">
        <v>-0.21</v>
      </c>
      <c r="AN74" s="2">
        <v>-0.21</v>
      </c>
      <c r="AO74" s="33">
        <v>-9075.7999999999993</v>
      </c>
      <c r="AP74" s="33">
        <v>-13242.36</v>
      </c>
      <c r="AQ74" s="33">
        <v>-5319.13</v>
      </c>
      <c r="AR74" s="33">
        <v>-5435.38</v>
      </c>
      <c r="AS74" s="33">
        <v>-4693.45</v>
      </c>
      <c r="AT74" s="33">
        <v>-12415.95</v>
      </c>
      <c r="AU74" s="33">
        <v>-1522.11</v>
      </c>
      <c r="AV74" s="33">
        <v>-3380.97</v>
      </c>
      <c r="AW74" s="33">
        <v>-1950.9</v>
      </c>
      <c r="AX74" s="33">
        <v>-1247.97</v>
      </c>
      <c r="AY74" s="33">
        <v>-1283.98</v>
      </c>
      <c r="AZ74" s="33">
        <v>-575.79999999999995</v>
      </c>
      <c r="BA74" s="31">
        <f t="shared" si="236"/>
        <v>-222.72</v>
      </c>
      <c r="BB74" s="31">
        <f t="shared" si="237"/>
        <v>-324.97000000000003</v>
      </c>
      <c r="BC74" s="31">
        <f t="shared" si="238"/>
        <v>-130.53</v>
      </c>
      <c r="BD74" s="31">
        <f t="shared" si="239"/>
        <v>1934.06</v>
      </c>
      <c r="BE74" s="31">
        <f t="shared" si="240"/>
        <v>1670.06</v>
      </c>
      <c r="BF74" s="31">
        <f t="shared" si="241"/>
        <v>4417.95</v>
      </c>
      <c r="BG74" s="31">
        <f t="shared" si="242"/>
        <v>507.37</v>
      </c>
      <c r="BH74" s="31">
        <f t="shared" si="243"/>
        <v>1126.99</v>
      </c>
      <c r="BI74" s="31">
        <f t="shared" si="244"/>
        <v>650.29999999999995</v>
      </c>
      <c r="BJ74" s="31">
        <f t="shared" si="245"/>
        <v>-1782.82</v>
      </c>
      <c r="BK74" s="31">
        <f t="shared" si="246"/>
        <v>-1834.25</v>
      </c>
      <c r="BL74" s="31">
        <f t="shared" si="247"/>
        <v>-822.57</v>
      </c>
      <c r="BM74" s="6">
        <v>-1.2800000000000001E-2</v>
      </c>
      <c r="BN74" s="6">
        <v>-1.2800000000000001E-2</v>
      </c>
      <c r="BO74" s="6">
        <v>-1.2800000000000001E-2</v>
      </c>
      <c r="BP74" s="6">
        <v>-1.2800000000000001E-2</v>
      </c>
      <c r="BQ74" s="6">
        <v>-1.2800000000000001E-2</v>
      </c>
      <c r="BR74" s="6">
        <v>-1.2800000000000001E-2</v>
      </c>
      <c r="BS74" s="6">
        <v>-1.2800000000000001E-2</v>
      </c>
      <c r="BT74" s="6">
        <v>-1.2800000000000001E-2</v>
      </c>
      <c r="BU74" s="6">
        <v>-1.2800000000000001E-2</v>
      </c>
      <c r="BV74" s="6">
        <v>-1.2800000000000001E-2</v>
      </c>
      <c r="BW74" s="6">
        <v>-1.2800000000000001E-2</v>
      </c>
      <c r="BX74" s="6">
        <v>-1.2800000000000001E-2</v>
      </c>
      <c r="BY74" s="31">
        <v>-7127.01</v>
      </c>
      <c r="BZ74" s="31">
        <v>-10398.91</v>
      </c>
      <c r="CA74" s="31">
        <v>-4176.9799999999996</v>
      </c>
      <c r="CB74" s="31">
        <v>-4268.2700000000004</v>
      </c>
      <c r="CC74" s="31">
        <v>-3685.66</v>
      </c>
      <c r="CD74" s="31">
        <v>-9749.9500000000007</v>
      </c>
      <c r="CE74" s="31">
        <v>-9277.6</v>
      </c>
      <c r="CF74" s="31">
        <v>-20607.82</v>
      </c>
      <c r="CG74" s="31">
        <v>-11891.23</v>
      </c>
      <c r="CH74" s="31">
        <v>-7606.69</v>
      </c>
      <c r="CI74" s="31">
        <v>-7826.14</v>
      </c>
      <c r="CJ74" s="31">
        <v>-3509.64</v>
      </c>
      <c r="CK74" s="32">
        <f t="shared" si="248"/>
        <v>835.2</v>
      </c>
      <c r="CL74" s="32">
        <f t="shared" si="249"/>
        <v>1218.6199999999999</v>
      </c>
      <c r="CM74" s="32">
        <f t="shared" si="250"/>
        <v>489.49</v>
      </c>
      <c r="CN74" s="32">
        <f t="shared" si="251"/>
        <v>500.19</v>
      </c>
      <c r="CO74" s="32">
        <f t="shared" si="252"/>
        <v>431.91</v>
      </c>
      <c r="CP74" s="32">
        <f t="shared" si="253"/>
        <v>1142.57</v>
      </c>
      <c r="CQ74" s="32">
        <f t="shared" si="254"/>
        <v>1087.22</v>
      </c>
      <c r="CR74" s="32">
        <f t="shared" si="255"/>
        <v>2414.98</v>
      </c>
      <c r="CS74" s="32">
        <f t="shared" si="256"/>
        <v>1393.5</v>
      </c>
      <c r="CT74" s="32">
        <f t="shared" si="257"/>
        <v>891.41</v>
      </c>
      <c r="CU74" s="32">
        <f t="shared" si="258"/>
        <v>917.13</v>
      </c>
      <c r="CV74" s="32">
        <f t="shared" si="259"/>
        <v>411.29</v>
      </c>
      <c r="CW74" s="31">
        <f t="shared" si="260"/>
        <v>3006.7099999999987</v>
      </c>
      <c r="CX74" s="31">
        <f t="shared" si="261"/>
        <v>4387.04</v>
      </c>
      <c r="CY74" s="31">
        <f t="shared" si="262"/>
        <v>1762.1700000000003</v>
      </c>
      <c r="CZ74" s="31">
        <f t="shared" si="263"/>
        <v>-266.76000000000022</v>
      </c>
      <c r="DA74" s="31">
        <f t="shared" si="264"/>
        <v>-230.36000000000013</v>
      </c>
      <c r="DB74" s="31">
        <f t="shared" si="265"/>
        <v>-609.38000000000011</v>
      </c>
      <c r="DC74" s="31">
        <f t="shared" si="266"/>
        <v>-7175.64</v>
      </c>
      <c r="DD74" s="31">
        <f t="shared" si="267"/>
        <v>-15938.86</v>
      </c>
      <c r="DE74" s="31">
        <f t="shared" si="268"/>
        <v>-9197.1299999999992</v>
      </c>
      <c r="DF74" s="31">
        <f t="shared" si="269"/>
        <v>-3684.49</v>
      </c>
      <c r="DG74" s="31">
        <f t="shared" si="270"/>
        <v>-3790.7800000000007</v>
      </c>
      <c r="DH74" s="31">
        <f t="shared" si="271"/>
        <v>-1699.98</v>
      </c>
      <c r="DI74" s="32">
        <f t="shared" si="200"/>
        <v>150.34</v>
      </c>
      <c r="DJ74" s="32">
        <f t="shared" si="201"/>
        <v>219.35</v>
      </c>
      <c r="DK74" s="32">
        <f t="shared" si="202"/>
        <v>88.11</v>
      </c>
      <c r="DL74" s="32">
        <f t="shared" si="203"/>
        <v>-13.34</v>
      </c>
      <c r="DM74" s="32">
        <f t="shared" si="204"/>
        <v>-11.52</v>
      </c>
      <c r="DN74" s="32">
        <f t="shared" si="205"/>
        <v>-30.47</v>
      </c>
      <c r="DO74" s="32">
        <f t="shared" si="206"/>
        <v>-358.78</v>
      </c>
      <c r="DP74" s="32">
        <f t="shared" si="207"/>
        <v>-796.94</v>
      </c>
      <c r="DQ74" s="32">
        <f t="shared" si="208"/>
        <v>-459.86</v>
      </c>
      <c r="DR74" s="32">
        <f t="shared" si="209"/>
        <v>-184.22</v>
      </c>
      <c r="DS74" s="32">
        <f t="shared" si="210"/>
        <v>-189.54</v>
      </c>
      <c r="DT74" s="32">
        <f t="shared" si="211"/>
        <v>-85</v>
      </c>
      <c r="DU74" s="31">
        <f t="shared" si="212"/>
        <v>818.75</v>
      </c>
      <c r="DV74" s="31">
        <f t="shared" si="213"/>
        <v>1184.3800000000001</v>
      </c>
      <c r="DW74" s="31">
        <f t="shared" si="214"/>
        <v>472.02</v>
      </c>
      <c r="DX74" s="31">
        <f t="shared" si="215"/>
        <v>-70.83</v>
      </c>
      <c r="DY74" s="31">
        <f t="shared" si="216"/>
        <v>-60.65</v>
      </c>
      <c r="DZ74" s="31">
        <f t="shared" si="217"/>
        <v>-159.01</v>
      </c>
      <c r="EA74" s="31">
        <f t="shared" si="218"/>
        <v>-1856.12</v>
      </c>
      <c r="EB74" s="31">
        <f t="shared" si="219"/>
        <v>-4085.68</v>
      </c>
      <c r="EC74" s="31">
        <f t="shared" si="220"/>
        <v>-2336.06</v>
      </c>
      <c r="ED74" s="31">
        <f t="shared" si="221"/>
        <v>-927.53</v>
      </c>
      <c r="EE74" s="31">
        <f t="shared" si="222"/>
        <v>-945.43</v>
      </c>
      <c r="EF74" s="31">
        <f t="shared" si="223"/>
        <v>-420.14</v>
      </c>
      <c r="EG74" s="32">
        <f t="shared" si="224"/>
        <v>3975.7999999999988</v>
      </c>
      <c r="EH74" s="32">
        <f t="shared" si="225"/>
        <v>5790.77</v>
      </c>
      <c r="EI74" s="32">
        <f t="shared" si="226"/>
        <v>2322.3000000000002</v>
      </c>
      <c r="EJ74" s="32">
        <f t="shared" si="227"/>
        <v>-350.93000000000018</v>
      </c>
      <c r="EK74" s="32">
        <f t="shared" si="228"/>
        <v>-302.53000000000014</v>
      </c>
      <c r="EL74" s="32">
        <f t="shared" si="229"/>
        <v>-798.86000000000013</v>
      </c>
      <c r="EM74" s="32">
        <f t="shared" si="230"/>
        <v>-9390.5400000000009</v>
      </c>
      <c r="EN74" s="32">
        <f t="shared" si="231"/>
        <v>-20821.48</v>
      </c>
      <c r="EO74" s="32">
        <f t="shared" si="232"/>
        <v>-11993.05</v>
      </c>
      <c r="EP74" s="32">
        <f t="shared" si="233"/>
        <v>-4796.24</v>
      </c>
      <c r="EQ74" s="32">
        <f t="shared" si="234"/>
        <v>-4925.7500000000009</v>
      </c>
      <c r="ER74" s="32">
        <f t="shared" si="235"/>
        <v>-2205.12</v>
      </c>
    </row>
    <row r="75" spans="1:148" x14ac:dyDescent="0.25">
      <c r="A75" t="s">
        <v>442</v>
      </c>
      <c r="B75" s="1" t="s">
        <v>63</v>
      </c>
      <c r="C75" t="str">
        <f t="shared" ca="1" si="272"/>
        <v>KH1</v>
      </c>
      <c r="D75" t="str">
        <f t="shared" ca="1" si="273"/>
        <v>Keephills #1</v>
      </c>
      <c r="E75" s="51">
        <v>274792.65225290001</v>
      </c>
      <c r="F75" s="51">
        <v>254197.99781</v>
      </c>
      <c r="G75" s="51">
        <v>278149.71393999999</v>
      </c>
      <c r="H75" s="51">
        <v>221196.410328</v>
      </c>
      <c r="I75" s="51">
        <v>234019.73278799999</v>
      </c>
      <c r="J75" s="51">
        <v>260646.84565</v>
      </c>
      <c r="K75" s="51">
        <v>269128.33150999999</v>
      </c>
      <c r="L75" s="51">
        <v>249316.3286904</v>
      </c>
      <c r="M75" s="51">
        <v>260639.20116</v>
      </c>
      <c r="N75" s="51">
        <v>253797.254231</v>
      </c>
      <c r="O75" s="51">
        <v>261902.09336999999</v>
      </c>
      <c r="P75" s="51">
        <v>255264.40721</v>
      </c>
      <c r="Q75" s="32">
        <v>20744201.670000002</v>
      </c>
      <c r="R75" s="32">
        <v>31265685.469999999</v>
      </c>
      <c r="S75" s="32">
        <v>13574226.23</v>
      </c>
      <c r="T75" s="32">
        <v>10914625.92</v>
      </c>
      <c r="U75" s="32">
        <v>6034038.3200000003</v>
      </c>
      <c r="V75" s="32">
        <v>18258974.68</v>
      </c>
      <c r="W75" s="32">
        <v>16283496.470000001</v>
      </c>
      <c r="X75" s="32">
        <v>30910971.050000001</v>
      </c>
      <c r="Y75" s="32">
        <v>25829167.73</v>
      </c>
      <c r="Z75" s="32">
        <v>14773548.619999999</v>
      </c>
      <c r="AA75" s="32">
        <v>28955018.43</v>
      </c>
      <c r="AB75" s="32">
        <v>13094430.789999999</v>
      </c>
      <c r="AC75" s="2">
        <v>6.39</v>
      </c>
      <c r="AD75" s="2">
        <v>6.39</v>
      </c>
      <c r="AE75" s="2">
        <v>6.39</v>
      </c>
      <c r="AF75" s="2">
        <v>6.39</v>
      </c>
      <c r="AG75" s="2">
        <v>6.39</v>
      </c>
      <c r="AH75" s="2">
        <v>6.39</v>
      </c>
      <c r="AI75" s="2">
        <v>6.38</v>
      </c>
      <c r="AJ75" s="2">
        <v>6.38</v>
      </c>
      <c r="AK75" s="2">
        <v>6.38</v>
      </c>
      <c r="AL75" s="2">
        <v>6.38</v>
      </c>
      <c r="AM75" s="2">
        <v>6.38</v>
      </c>
      <c r="AN75" s="2">
        <v>6.38</v>
      </c>
      <c r="AO75" s="33">
        <v>1325554.49</v>
      </c>
      <c r="AP75" s="33">
        <v>1997877.3</v>
      </c>
      <c r="AQ75" s="33">
        <v>867393.06</v>
      </c>
      <c r="AR75" s="33">
        <v>697444.6</v>
      </c>
      <c r="AS75" s="33">
        <v>385575.05</v>
      </c>
      <c r="AT75" s="33">
        <v>1166748.48</v>
      </c>
      <c r="AU75" s="33">
        <v>1038887.07</v>
      </c>
      <c r="AV75" s="33">
        <v>1972119.95</v>
      </c>
      <c r="AW75" s="33">
        <v>1647900.9</v>
      </c>
      <c r="AX75" s="33">
        <v>942552.4</v>
      </c>
      <c r="AY75" s="33">
        <v>1847330.18</v>
      </c>
      <c r="AZ75" s="33">
        <v>835424.68</v>
      </c>
      <c r="BA75" s="31">
        <f t="shared" si="236"/>
        <v>-8297.68</v>
      </c>
      <c r="BB75" s="31">
        <f t="shared" si="237"/>
        <v>-12506.27</v>
      </c>
      <c r="BC75" s="31">
        <f t="shared" si="238"/>
        <v>-5429.69</v>
      </c>
      <c r="BD75" s="31">
        <f t="shared" si="239"/>
        <v>63304.83</v>
      </c>
      <c r="BE75" s="31">
        <f t="shared" si="240"/>
        <v>34997.42</v>
      </c>
      <c r="BF75" s="31">
        <f t="shared" si="241"/>
        <v>105902.05</v>
      </c>
      <c r="BG75" s="31">
        <f t="shared" si="242"/>
        <v>11398.45</v>
      </c>
      <c r="BH75" s="31">
        <f t="shared" si="243"/>
        <v>21637.68</v>
      </c>
      <c r="BI75" s="31">
        <f t="shared" si="244"/>
        <v>18080.419999999998</v>
      </c>
      <c r="BJ75" s="31">
        <f t="shared" si="245"/>
        <v>-44320.65</v>
      </c>
      <c r="BK75" s="31">
        <f t="shared" si="246"/>
        <v>-86865.06</v>
      </c>
      <c r="BL75" s="31">
        <f t="shared" si="247"/>
        <v>-39283.29</v>
      </c>
      <c r="BM75" s="6">
        <v>6.8099999999999994E-2</v>
      </c>
      <c r="BN75" s="6">
        <v>6.8099999999999994E-2</v>
      </c>
      <c r="BO75" s="6">
        <v>6.8099999999999994E-2</v>
      </c>
      <c r="BP75" s="6">
        <v>6.8099999999999994E-2</v>
      </c>
      <c r="BQ75" s="6">
        <v>6.8099999999999994E-2</v>
      </c>
      <c r="BR75" s="6">
        <v>6.8099999999999994E-2</v>
      </c>
      <c r="BS75" s="6">
        <v>6.8099999999999994E-2</v>
      </c>
      <c r="BT75" s="6">
        <v>6.8099999999999994E-2</v>
      </c>
      <c r="BU75" s="6">
        <v>6.8099999999999994E-2</v>
      </c>
      <c r="BV75" s="6">
        <v>6.8099999999999994E-2</v>
      </c>
      <c r="BW75" s="6">
        <v>6.8099999999999994E-2</v>
      </c>
      <c r="BX75" s="6">
        <v>6.8099999999999994E-2</v>
      </c>
      <c r="BY75" s="31">
        <v>1412680.13</v>
      </c>
      <c r="BZ75" s="31">
        <v>2129193.1800000002</v>
      </c>
      <c r="CA75" s="31">
        <v>924404.81</v>
      </c>
      <c r="CB75" s="31">
        <v>743286.03</v>
      </c>
      <c r="CC75" s="31">
        <v>410918.01</v>
      </c>
      <c r="CD75" s="31">
        <v>1243436.18</v>
      </c>
      <c r="CE75" s="31">
        <v>1108906.1100000001</v>
      </c>
      <c r="CF75" s="31">
        <v>2105037.13</v>
      </c>
      <c r="CG75" s="31">
        <v>1758966.32</v>
      </c>
      <c r="CH75" s="31">
        <v>1006078.66</v>
      </c>
      <c r="CI75" s="31">
        <v>1971836.76</v>
      </c>
      <c r="CJ75" s="31">
        <v>891730.74</v>
      </c>
      <c r="CK75" s="32">
        <f t="shared" si="248"/>
        <v>31116.3</v>
      </c>
      <c r="CL75" s="32">
        <f t="shared" si="249"/>
        <v>46898.53</v>
      </c>
      <c r="CM75" s="32">
        <f t="shared" si="250"/>
        <v>20361.34</v>
      </c>
      <c r="CN75" s="32">
        <f t="shared" si="251"/>
        <v>16371.94</v>
      </c>
      <c r="CO75" s="32">
        <f t="shared" si="252"/>
        <v>9051.06</v>
      </c>
      <c r="CP75" s="32">
        <f t="shared" si="253"/>
        <v>27388.46</v>
      </c>
      <c r="CQ75" s="32">
        <f t="shared" si="254"/>
        <v>24425.24</v>
      </c>
      <c r="CR75" s="32">
        <f t="shared" si="255"/>
        <v>46366.46</v>
      </c>
      <c r="CS75" s="32">
        <f t="shared" si="256"/>
        <v>38743.75</v>
      </c>
      <c r="CT75" s="32">
        <f t="shared" si="257"/>
        <v>22160.32</v>
      </c>
      <c r="CU75" s="32">
        <f t="shared" si="258"/>
        <v>43432.53</v>
      </c>
      <c r="CV75" s="32">
        <f t="shared" si="259"/>
        <v>19641.650000000001</v>
      </c>
      <c r="CW75" s="31">
        <f t="shared" si="260"/>
        <v>126539.61999999994</v>
      </c>
      <c r="CX75" s="31">
        <f t="shared" si="261"/>
        <v>190720.67999999991</v>
      </c>
      <c r="CY75" s="31">
        <f t="shared" si="262"/>
        <v>82802.77999999997</v>
      </c>
      <c r="CZ75" s="31">
        <f t="shared" si="263"/>
        <v>-1091.4600000000064</v>
      </c>
      <c r="DA75" s="31">
        <f t="shared" si="264"/>
        <v>-603.39999999997963</v>
      </c>
      <c r="DB75" s="31">
        <f t="shared" si="265"/>
        <v>-1825.8900000000867</v>
      </c>
      <c r="DC75" s="31">
        <f t="shared" si="266"/>
        <v>83045.830000000147</v>
      </c>
      <c r="DD75" s="31">
        <f t="shared" si="267"/>
        <v>157645.9599999999</v>
      </c>
      <c r="DE75" s="31">
        <f t="shared" si="268"/>
        <v>131728.75000000017</v>
      </c>
      <c r="DF75" s="31">
        <f t="shared" si="269"/>
        <v>130007.22999999995</v>
      </c>
      <c r="DG75" s="31">
        <f t="shared" si="270"/>
        <v>254804.1700000001</v>
      </c>
      <c r="DH75" s="31">
        <f t="shared" si="271"/>
        <v>115230.99999999997</v>
      </c>
      <c r="DI75" s="32">
        <f t="shared" si="200"/>
        <v>6326.98</v>
      </c>
      <c r="DJ75" s="32">
        <f t="shared" si="201"/>
        <v>9536.0300000000007</v>
      </c>
      <c r="DK75" s="32">
        <f t="shared" si="202"/>
        <v>4140.1400000000003</v>
      </c>
      <c r="DL75" s="32">
        <f t="shared" si="203"/>
        <v>-54.57</v>
      </c>
      <c r="DM75" s="32">
        <f t="shared" si="204"/>
        <v>-30.17</v>
      </c>
      <c r="DN75" s="32">
        <f t="shared" si="205"/>
        <v>-91.29</v>
      </c>
      <c r="DO75" s="32">
        <f t="shared" si="206"/>
        <v>4152.29</v>
      </c>
      <c r="DP75" s="32">
        <f t="shared" si="207"/>
        <v>7882.3</v>
      </c>
      <c r="DQ75" s="32">
        <f t="shared" si="208"/>
        <v>6586.44</v>
      </c>
      <c r="DR75" s="32">
        <f t="shared" si="209"/>
        <v>6500.36</v>
      </c>
      <c r="DS75" s="32">
        <f t="shared" si="210"/>
        <v>12740.21</v>
      </c>
      <c r="DT75" s="32">
        <f t="shared" si="211"/>
        <v>5761.55</v>
      </c>
      <c r="DU75" s="31">
        <f t="shared" si="212"/>
        <v>34457.65</v>
      </c>
      <c r="DV75" s="31">
        <f t="shared" si="213"/>
        <v>51489.16</v>
      </c>
      <c r="DW75" s="31">
        <f t="shared" si="214"/>
        <v>22179.72</v>
      </c>
      <c r="DX75" s="31">
        <f t="shared" si="215"/>
        <v>-289.81</v>
      </c>
      <c r="DY75" s="31">
        <f t="shared" si="216"/>
        <v>-158.85</v>
      </c>
      <c r="DZ75" s="31">
        <f t="shared" si="217"/>
        <v>-476.43</v>
      </c>
      <c r="EA75" s="31">
        <f t="shared" si="218"/>
        <v>21481.48</v>
      </c>
      <c r="EB75" s="31">
        <f t="shared" si="219"/>
        <v>40410.11</v>
      </c>
      <c r="EC75" s="31">
        <f t="shared" si="220"/>
        <v>33458.959999999999</v>
      </c>
      <c r="ED75" s="31">
        <f t="shared" si="221"/>
        <v>32727.85</v>
      </c>
      <c r="EE75" s="31">
        <f t="shared" si="222"/>
        <v>63548.94</v>
      </c>
      <c r="EF75" s="31">
        <f t="shared" si="223"/>
        <v>28478.51</v>
      </c>
      <c r="EG75" s="32">
        <f t="shared" si="224"/>
        <v>167324.24999999994</v>
      </c>
      <c r="EH75" s="32">
        <f t="shared" si="225"/>
        <v>251745.86999999991</v>
      </c>
      <c r="EI75" s="32">
        <f t="shared" si="226"/>
        <v>109122.63999999997</v>
      </c>
      <c r="EJ75" s="32">
        <f t="shared" si="227"/>
        <v>-1435.8400000000063</v>
      </c>
      <c r="EK75" s="32">
        <f t="shared" si="228"/>
        <v>-792.41999999997961</v>
      </c>
      <c r="EL75" s="32">
        <f t="shared" si="229"/>
        <v>-2393.6100000000865</v>
      </c>
      <c r="EM75" s="32">
        <f t="shared" si="230"/>
        <v>108679.60000000014</v>
      </c>
      <c r="EN75" s="32">
        <f t="shared" si="231"/>
        <v>205938.36999999988</v>
      </c>
      <c r="EO75" s="32">
        <f t="shared" si="232"/>
        <v>171774.15000000017</v>
      </c>
      <c r="EP75" s="32">
        <f t="shared" si="233"/>
        <v>169235.43999999994</v>
      </c>
      <c r="EQ75" s="32">
        <f t="shared" si="234"/>
        <v>331093.32000000012</v>
      </c>
      <c r="ER75" s="32">
        <f t="shared" si="235"/>
        <v>149471.05999999997</v>
      </c>
    </row>
    <row r="76" spans="1:148" x14ac:dyDescent="0.25">
      <c r="A76" t="s">
        <v>442</v>
      </c>
      <c r="B76" s="1" t="s">
        <v>64</v>
      </c>
      <c r="C76" t="str">
        <f t="shared" ca="1" si="272"/>
        <v>KH2</v>
      </c>
      <c r="D76" t="str">
        <f t="shared" ca="1" si="273"/>
        <v>Keephills #2</v>
      </c>
      <c r="E76" s="51">
        <v>256453.64034350001</v>
      </c>
      <c r="F76" s="51">
        <v>235479.8365834</v>
      </c>
      <c r="G76" s="51">
        <v>258758.365793</v>
      </c>
      <c r="H76" s="51">
        <v>246458.25837</v>
      </c>
      <c r="I76" s="51">
        <v>238513.622515</v>
      </c>
      <c r="J76" s="51">
        <v>265225.39828999998</v>
      </c>
      <c r="K76" s="51">
        <v>247952.077777</v>
      </c>
      <c r="L76" s="51">
        <v>275605.60138000001</v>
      </c>
      <c r="M76" s="51">
        <v>227218.130553</v>
      </c>
      <c r="N76" s="51">
        <v>242860.24304599999</v>
      </c>
      <c r="O76" s="51">
        <v>256117.71565999999</v>
      </c>
      <c r="P76" s="51">
        <v>252149.83111</v>
      </c>
      <c r="Q76" s="32">
        <v>18626424.93</v>
      </c>
      <c r="R76" s="32">
        <v>20737059.59</v>
      </c>
      <c r="S76" s="32">
        <v>11838858.08</v>
      </c>
      <c r="T76" s="32">
        <v>12637509.17</v>
      </c>
      <c r="U76" s="32">
        <v>8001899.3600000003</v>
      </c>
      <c r="V76" s="32">
        <v>18556198.550000001</v>
      </c>
      <c r="W76" s="32">
        <v>15168402.09</v>
      </c>
      <c r="X76" s="32">
        <v>34761518.310000002</v>
      </c>
      <c r="Y76" s="32">
        <v>24041683.050000001</v>
      </c>
      <c r="Z76" s="32">
        <v>9202311.9299999997</v>
      </c>
      <c r="AA76" s="32">
        <v>28334736.890000001</v>
      </c>
      <c r="AB76" s="32">
        <v>12911995.01</v>
      </c>
      <c r="AC76" s="2">
        <v>6.39</v>
      </c>
      <c r="AD76" s="2">
        <v>6.39</v>
      </c>
      <c r="AE76" s="2">
        <v>6.39</v>
      </c>
      <c r="AF76" s="2">
        <v>6.39</v>
      </c>
      <c r="AG76" s="2">
        <v>6.39</v>
      </c>
      <c r="AH76" s="2">
        <v>6.39</v>
      </c>
      <c r="AI76" s="2">
        <v>6.38</v>
      </c>
      <c r="AJ76" s="2">
        <v>6.38</v>
      </c>
      <c r="AK76" s="2">
        <v>6.38</v>
      </c>
      <c r="AL76" s="2">
        <v>6.38</v>
      </c>
      <c r="AM76" s="2">
        <v>6.38</v>
      </c>
      <c r="AN76" s="2">
        <v>6.38</v>
      </c>
      <c r="AO76" s="33">
        <v>1190228.55</v>
      </c>
      <c r="AP76" s="33">
        <v>1325098.1100000001</v>
      </c>
      <c r="AQ76" s="33">
        <v>756503.03</v>
      </c>
      <c r="AR76" s="33">
        <v>807536.84</v>
      </c>
      <c r="AS76" s="33">
        <v>511321.37</v>
      </c>
      <c r="AT76" s="33">
        <v>1185741.0900000001</v>
      </c>
      <c r="AU76" s="33">
        <v>967744.05</v>
      </c>
      <c r="AV76" s="33">
        <v>2217784.87</v>
      </c>
      <c r="AW76" s="33">
        <v>1533859.38</v>
      </c>
      <c r="AX76" s="33">
        <v>587107.5</v>
      </c>
      <c r="AY76" s="33">
        <v>1807756.21</v>
      </c>
      <c r="AZ76" s="33">
        <v>823785.28</v>
      </c>
      <c r="BA76" s="31">
        <f t="shared" si="236"/>
        <v>-7450.57</v>
      </c>
      <c r="BB76" s="31">
        <f t="shared" si="237"/>
        <v>-8294.82</v>
      </c>
      <c r="BC76" s="31">
        <f t="shared" si="238"/>
        <v>-4735.54</v>
      </c>
      <c r="BD76" s="31">
        <f t="shared" si="239"/>
        <v>73297.55</v>
      </c>
      <c r="BE76" s="31">
        <f t="shared" si="240"/>
        <v>46411.02</v>
      </c>
      <c r="BF76" s="31">
        <f t="shared" si="241"/>
        <v>107625.95</v>
      </c>
      <c r="BG76" s="31">
        <f t="shared" si="242"/>
        <v>10617.88</v>
      </c>
      <c r="BH76" s="31">
        <f t="shared" si="243"/>
        <v>24333.06</v>
      </c>
      <c r="BI76" s="31">
        <f t="shared" si="244"/>
        <v>16829.18</v>
      </c>
      <c r="BJ76" s="31">
        <f t="shared" si="245"/>
        <v>-27606.94</v>
      </c>
      <c r="BK76" s="31">
        <f t="shared" si="246"/>
        <v>-85004.21</v>
      </c>
      <c r="BL76" s="31">
        <f t="shared" si="247"/>
        <v>-38735.99</v>
      </c>
      <c r="BM76" s="6">
        <v>6.83E-2</v>
      </c>
      <c r="BN76" s="6">
        <v>6.83E-2</v>
      </c>
      <c r="BO76" s="6">
        <v>6.83E-2</v>
      </c>
      <c r="BP76" s="6">
        <v>6.83E-2</v>
      </c>
      <c r="BQ76" s="6">
        <v>6.83E-2</v>
      </c>
      <c r="BR76" s="6">
        <v>6.83E-2</v>
      </c>
      <c r="BS76" s="6">
        <v>6.83E-2</v>
      </c>
      <c r="BT76" s="6">
        <v>6.83E-2</v>
      </c>
      <c r="BU76" s="6">
        <v>6.83E-2</v>
      </c>
      <c r="BV76" s="6">
        <v>6.83E-2</v>
      </c>
      <c r="BW76" s="6">
        <v>6.83E-2</v>
      </c>
      <c r="BX76" s="6">
        <v>6.83E-2</v>
      </c>
      <c r="BY76" s="31">
        <v>1272184.82</v>
      </c>
      <c r="BZ76" s="31">
        <v>1416341.17</v>
      </c>
      <c r="CA76" s="31">
        <v>808594.01</v>
      </c>
      <c r="CB76" s="31">
        <v>863141.88</v>
      </c>
      <c r="CC76" s="31">
        <v>546529.73</v>
      </c>
      <c r="CD76" s="31">
        <v>1267388.3600000001</v>
      </c>
      <c r="CE76" s="31">
        <v>1036001.86</v>
      </c>
      <c r="CF76" s="31">
        <v>2374211.7000000002</v>
      </c>
      <c r="CG76" s="31">
        <v>1642046.95</v>
      </c>
      <c r="CH76" s="31">
        <v>628517.9</v>
      </c>
      <c r="CI76" s="31">
        <v>1935262.53</v>
      </c>
      <c r="CJ76" s="31">
        <v>881889.26</v>
      </c>
      <c r="CK76" s="32">
        <f t="shared" si="248"/>
        <v>27939.64</v>
      </c>
      <c r="CL76" s="32">
        <f t="shared" si="249"/>
        <v>31105.59</v>
      </c>
      <c r="CM76" s="32">
        <f t="shared" si="250"/>
        <v>17758.29</v>
      </c>
      <c r="CN76" s="32">
        <f t="shared" si="251"/>
        <v>18956.259999999998</v>
      </c>
      <c r="CO76" s="32">
        <f t="shared" si="252"/>
        <v>12002.85</v>
      </c>
      <c r="CP76" s="32">
        <f t="shared" si="253"/>
        <v>27834.3</v>
      </c>
      <c r="CQ76" s="32">
        <f t="shared" si="254"/>
        <v>22752.6</v>
      </c>
      <c r="CR76" s="32">
        <f t="shared" si="255"/>
        <v>52142.28</v>
      </c>
      <c r="CS76" s="32">
        <f t="shared" si="256"/>
        <v>36062.519999999997</v>
      </c>
      <c r="CT76" s="32">
        <f t="shared" si="257"/>
        <v>13803.47</v>
      </c>
      <c r="CU76" s="32">
        <f t="shared" si="258"/>
        <v>42502.11</v>
      </c>
      <c r="CV76" s="32">
        <f t="shared" si="259"/>
        <v>19367.990000000002</v>
      </c>
      <c r="CW76" s="31">
        <f t="shared" si="260"/>
        <v>117346.47999999992</v>
      </c>
      <c r="CX76" s="31">
        <f t="shared" si="261"/>
        <v>130643.46999999991</v>
      </c>
      <c r="CY76" s="31">
        <f t="shared" si="262"/>
        <v>74584.810000000012</v>
      </c>
      <c r="CZ76" s="31">
        <f t="shared" si="263"/>
        <v>1263.7500000000437</v>
      </c>
      <c r="DA76" s="31">
        <f t="shared" si="264"/>
        <v>800.18999999996595</v>
      </c>
      <c r="DB76" s="31">
        <f t="shared" si="265"/>
        <v>1855.6200000000681</v>
      </c>
      <c r="DC76" s="31">
        <f t="shared" si="266"/>
        <v>80392.529999999912</v>
      </c>
      <c r="DD76" s="31">
        <f t="shared" si="267"/>
        <v>184236.04999999987</v>
      </c>
      <c r="DE76" s="31">
        <f t="shared" si="268"/>
        <v>127420.91000000009</v>
      </c>
      <c r="DF76" s="31">
        <f t="shared" si="269"/>
        <v>82820.81</v>
      </c>
      <c r="DG76" s="31">
        <f t="shared" si="270"/>
        <v>255012.64000000019</v>
      </c>
      <c r="DH76" s="31">
        <f t="shared" si="271"/>
        <v>116207.95999999996</v>
      </c>
      <c r="DI76" s="32">
        <f t="shared" si="200"/>
        <v>5867.32</v>
      </c>
      <c r="DJ76" s="32">
        <f t="shared" si="201"/>
        <v>6532.17</v>
      </c>
      <c r="DK76" s="32">
        <f t="shared" si="202"/>
        <v>3729.24</v>
      </c>
      <c r="DL76" s="32">
        <f t="shared" si="203"/>
        <v>63.19</v>
      </c>
      <c r="DM76" s="32">
        <f t="shared" si="204"/>
        <v>40.01</v>
      </c>
      <c r="DN76" s="32">
        <f t="shared" si="205"/>
        <v>92.78</v>
      </c>
      <c r="DO76" s="32">
        <f t="shared" si="206"/>
        <v>4019.63</v>
      </c>
      <c r="DP76" s="32">
        <f t="shared" si="207"/>
        <v>9211.7999999999993</v>
      </c>
      <c r="DQ76" s="32">
        <f t="shared" si="208"/>
        <v>6371.05</v>
      </c>
      <c r="DR76" s="32">
        <f t="shared" si="209"/>
        <v>4141.04</v>
      </c>
      <c r="DS76" s="32">
        <f t="shared" si="210"/>
        <v>12750.63</v>
      </c>
      <c r="DT76" s="32">
        <f t="shared" si="211"/>
        <v>5810.4</v>
      </c>
      <c r="DU76" s="31">
        <f t="shared" si="212"/>
        <v>31954.29</v>
      </c>
      <c r="DV76" s="31">
        <f t="shared" si="213"/>
        <v>35270.019999999997</v>
      </c>
      <c r="DW76" s="31">
        <f t="shared" si="214"/>
        <v>19978.43</v>
      </c>
      <c r="DX76" s="31">
        <f t="shared" si="215"/>
        <v>335.56</v>
      </c>
      <c r="DY76" s="31">
        <f t="shared" si="216"/>
        <v>210.66</v>
      </c>
      <c r="DZ76" s="31">
        <f t="shared" si="217"/>
        <v>484.19</v>
      </c>
      <c r="EA76" s="31">
        <f t="shared" si="218"/>
        <v>20795.150000000001</v>
      </c>
      <c r="EB76" s="31">
        <f t="shared" si="219"/>
        <v>47226.07</v>
      </c>
      <c r="EC76" s="31">
        <f t="shared" si="220"/>
        <v>32364.78</v>
      </c>
      <c r="ED76" s="31">
        <f t="shared" si="221"/>
        <v>20849.2</v>
      </c>
      <c r="EE76" s="31">
        <f t="shared" si="222"/>
        <v>63600.93</v>
      </c>
      <c r="EF76" s="31">
        <f t="shared" si="223"/>
        <v>28719.96</v>
      </c>
      <c r="EG76" s="32">
        <f t="shared" si="224"/>
        <v>155168.08999999994</v>
      </c>
      <c r="EH76" s="32">
        <f t="shared" si="225"/>
        <v>172445.65999999992</v>
      </c>
      <c r="EI76" s="32">
        <f t="shared" si="226"/>
        <v>98292.48000000001</v>
      </c>
      <c r="EJ76" s="32">
        <f t="shared" si="227"/>
        <v>1662.5000000000437</v>
      </c>
      <c r="EK76" s="32">
        <f t="shared" si="228"/>
        <v>1050.859999999966</v>
      </c>
      <c r="EL76" s="32">
        <f t="shared" si="229"/>
        <v>2432.5900000000679</v>
      </c>
      <c r="EM76" s="32">
        <f t="shared" si="230"/>
        <v>105207.30999999991</v>
      </c>
      <c r="EN76" s="32">
        <f t="shared" si="231"/>
        <v>240673.91999999987</v>
      </c>
      <c r="EO76" s="32">
        <f t="shared" si="232"/>
        <v>166156.74000000008</v>
      </c>
      <c r="EP76" s="32">
        <f t="shared" si="233"/>
        <v>107811.04999999999</v>
      </c>
      <c r="EQ76" s="32">
        <f t="shared" si="234"/>
        <v>331364.20000000019</v>
      </c>
      <c r="ER76" s="32">
        <f t="shared" si="235"/>
        <v>150738.31999999995</v>
      </c>
    </row>
    <row r="77" spans="1:148" x14ac:dyDescent="0.25">
      <c r="A77" t="s">
        <v>463</v>
      </c>
      <c r="B77" s="1" t="s">
        <v>121</v>
      </c>
      <c r="C77" t="str">
        <f t="shared" ca="1" si="272"/>
        <v>KH3</v>
      </c>
      <c r="D77" t="str">
        <f t="shared" ca="1" si="273"/>
        <v>Keephills #3</v>
      </c>
      <c r="E77" s="51">
        <v>0</v>
      </c>
      <c r="F77" s="51">
        <v>0</v>
      </c>
      <c r="G77" s="51">
        <v>0</v>
      </c>
      <c r="H77" s="51">
        <v>0</v>
      </c>
      <c r="I77" s="51">
        <v>3088.2375876999999</v>
      </c>
      <c r="J77" s="51">
        <v>96980.435828500005</v>
      </c>
      <c r="K77" s="51">
        <v>136009.982322</v>
      </c>
      <c r="L77" s="51">
        <v>218140.623051</v>
      </c>
      <c r="M77" s="51">
        <v>318420.77012</v>
      </c>
      <c r="N77" s="51">
        <v>319043.03185299999</v>
      </c>
      <c r="O77" s="51">
        <v>311447.44030199997</v>
      </c>
      <c r="P77" s="51">
        <v>333489.22596000001</v>
      </c>
      <c r="Q77" s="32">
        <v>0</v>
      </c>
      <c r="R77" s="32">
        <v>0</v>
      </c>
      <c r="S77" s="32">
        <v>0</v>
      </c>
      <c r="T77" s="32">
        <v>0</v>
      </c>
      <c r="U77" s="32">
        <v>112594.4</v>
      </c>
      <c r="V77" s="32">
        <v>2711786.47</v>
      </c>
      <c r="W77" s="32">
        <v>4710398.68</v>
      </c>
      <c r="X77" s="32">
        <v>26919229.550000001</v>
      </c>
      <c r="Y77" s="32">
        <v>30852823.100000001</v>
      </c>
      <c r="Z77" s="32">
        <v>18406386.91</v>
      </c>
      <c r="AA77" s="32">
        <v>31884000.620000001</v>
      </c>
      <c r="AB77" s="32">
        <v>17090814.640000001</v>
      </c>
      <c r="AC77" s="2">
        <v>0</v>
      </c>
      <c r="AD77" s="2">
        <v>0</v>
      </c>
      <c r="AE77" s="2">
        <v>5.73</v>
      </c>
      <c r="AF77" s="2">
        <v>5.73</v>
      </c>
      <c r="AG77" s="2">
        <v>5.73</v>
      </c>
      <c r="AH77" s="2">
        <v>5.73</v>
      </c>
      <c r="AI77" s="2">
        <v>5.8</v>
      </c>
      <c r="AJ77" s="2">
        <v>5.8</v>
      </c>
      <c r="AK77" s="2">
        <v>5.8</v>
      </c>
      <c r="AL77" s="2">
        <v>5.8</v>
      </c>
      <c r="AM77" s="2">
        <v>5.8</v>
      </c>
      <c r="AN77" s="2">
        <v>5.8</v>
      </c>
      <c r="AO77" s="33">
        <v>0</v>
      </c>
      <c r="AP77" s="33">
        <v>0</v>
      </c>
      <c r="AQ77" s="33">
        <v>0</v>
      </c>
      <c r="AR77" s="33">
        <v>0</v>
      </c>
      <c r="AS77" s="33">
        <v>6451.66</v>
      </c>
      <c r="AT77" s="33">
        <v>155385.35999999999</v>
      </c>
      <c r="AU77" s="33">
        <v>273203.12</v>
      </c>
      <c r="AV77" s="33">
        <v>1561315.31</v>
      </c>
      <c r="AW77" s="33">
        <v>1789463.74</v>
      </c>
      <c r="AX77" s="33">
        <v>1067570.44</v>
      </c>
      <c r="AY77" s="33">
        <v>1849272.04</v>
      </c>
      <c r="AZ77" s="33">
        <v>991267.25</v>
      </c>
      <c r="BA77" s="31">
        <f t="shared" si="236"/>
        <v>0</v>
      </c>
      <c r="BB77" s="31">
        <f t="shared" si="237"/>
        <v>0</v>
      </c>
      <c r="BC77" s="31">
        <f t="shared" si="238"/>
        <v>0</v>
      </c>
      <c r="BD77" s="31">
        <f t="shared" si="239"/>
        <v>0</v>
      </c>
      <c r="BE77" s="31">
        <f t="shared" si="240"/>
        <v>653.04999999999995</v>
      </c>
      <c r="BF77" s="31">
        <f t="shared" si="241"/>
        <v>15728.36</v>
      </c>
      <c r="BG77" s="31">
        <f t="shared" si="242"/>
        <v>3297.28</v>
      </c>
      <c r="BH77" s="31">
        <f t="shared" si="243"/>
        <v>18843.46</v>
      </c>
      <c r="BI77" s="31">
        <f t="shared" si="244"/>
        <v>21596.98</v>
      </c>
      <c r="BJ77" s="31">
        <f t="shared" si="245"/>
        <v>-55219.16</v>
      </c>
      <c r="BK77" s="31">
        <f t="shared" si="246"/>
        <v>-95652</v>
      </c>
      <c r="BL77" s="31">
        <f t="shared" si="247"/>
        <v>-51272.44</v>
      </c>
      <c r="BM77" s="6">
        <v>6.0100000000000001E-2</v>
      </c>
      <c r="BN77" s="6">
        <v>6.0100000000000001E-2</v>
      </c>
      <c r="BO77" s="6">
        <v>6.0100000000000001E-2</v>
      </c>
      <c r="BP77" s="6">
        <v>6.0100000000000001E-2</v>
      </c>
      <c r="BQ77" s="6">
        <v>6.0100000000000001E-2</v>
      </c>
      <c r="BR77" s="6">
        <v>6.0100000000000001E-2</v>
      </c>
      <c r="BS77" s="6">
        <v>6.0100000000000001E-2</v>
      </c>
      <c r="BT77" s="6">
        <v>6.0100000000000001E-2</v>
      </c>
      <c r="BU77" s="6">
        <v>6.0100000000000001E-2</v>
      </c>
      <c r="BV77" s="6">
        <v>6.0100000000000001E-2</v>
      </c>
      <c r="BW77" s="6">
        <v>6.0100000000000001E-2</v>
      </c>
      <c r="BX77" s="6">
        <v>6.0100000000000001E-2</v>
      </c>
      <c r="BY77" s="31">
        <v>0</v>
      </c>
      <c r="BZ77" s="31">
        <v>0</v>
      </c>
      <c r="CA77" s="31">
        <v>0</v>
      </c>
      <c r="CB77" s="31">
        <v>0</v>
      </c>
      <c r="CC77" s="31">
        <v>6766.92</v>
      </c>
      <c r="CD77" s="31">
        <v>162978.37</v>
      </c>
      <c r="CE77" s="31">
        <v>283094.96000000002</v>
      </c>
      <c r="CF77" s="31">
        <v>1617845.7</v>
      </c>
      <c r="CG77" s="31">
        <v>1854254.67</v>
      </c>
      <c r="CH77" s="31">
        <v>1106223.8500000001</v>
      </c>
      <c r="CI77" s="31">
        <v>1916228.44</v>
      </c>
      <c r="CJ77" s="31">
        <v>1027157.96</v>
      </c>
      <c r="CK77" s="32">
        <f t="shared" si="248"/>
        <v>0</v>
      </c>
      <c r="CL77" s="32">
        <f t="shared" si="249"/>
        <v>0</v>
      </c>
      <c r="CM77" s="32">
        <f t="shared" si="250"/>
        <v>0</v>
      </c>
      <c r="CN77" s="32">
        <f t="shared" si="251"/>
        <v>0</v>
      </c>
      <c r="CO77" s="32">
        <f t="shared" si="252"/>
        <v>168.89</v>
      </c>
      <c r="CP77" s="32">
        <f t="shared" si="253"/>
        <v>4067.68</v>
      </c>
      <c r="CQ77" s="32">
        <f t="shared" si="254"/>
        <v>7065.6</v>
      </c>
      <c r="CR77" s="32">
        <f t="shared" si="255"/>
        <v>40378.839999999997</v>
      </c>
      <c r="CS77" s="32">
        <f t="shared" si="256"/>
        <v>46279.23</v>
      </c>
      <c r="CT77" s="32">
        <f t="shared" si="257"/>
        <v>27609.58</v>
      </c>
      <c r="CU77" s="32">
        <f t="shared" si="258"/>
        <v>47826</v>
      </c>
      <c r="CV77" s="32">
        <f t="shared" si="259"/>
        <v>25636.22</v>
      </c>
      <c r="CW77" s="31">
        <f t="shared" si="260"/>
        <v>0</v>
      </c>
      <c r="CX77" s="31">
        <f t="shared" si="261"/>
        <v>0</v>
      </c>
      <c r="CY77" s="31">
        <f t="shared" si="262"/>
        <v>0</v>
      </c>
      <c r="CZ77" s="31">
        <f t="shared" si="263"/>
        <v>0</v>
      </c>
      <c r="DA77" s="31">
        <f t="shared" si="264"/>
        <v>-168.89999999999941</v>
      </c>
      <c r="DB77" s="31">
        <f t="shared" si="265"/>
        <v>-4067.6699999999983</v>
      </c>
      <c r="DC77" s="31">
        <f t="shared" si="266"/>
        <v>13660.160000000002</v>
      </c>
      <c r="DD77" s="31">
        <f t="shared" si="267"/>
        <v>78065.76999999999</v>
      </c>
      <c r="DE77" s="31">
        <f t="shared" si="268"/>
        <v>89473.17999999992</v>
      </c>
      <c r="DF77" s="31">
        <f t="shared" si="269"/>
        <v>121482.15000000023</v>
      </c>
      <c r="DG77" s="31">
        <f t="shared" si="270"/>
        <v>210434.39999999991</v>
      </c>
      <c r="DH77" s="31">
        <f t="shared" si="271"/>
        <v>112799.36999999994</v>
      </c>
      <c r="DI77" s="32">
        <f t="shared" si="200"/>
        <v>0</v>
      </c>
      <c r="DJ77" s="32">
        <f t="shared" si="201"/>
        <v>0</v>
      </c>
      <c r="DK77" s="32">
        <f t="shared" si="202"/>
        <v>0</v>
      </c>
      <c r="DL77" s="32">
        <f t="shared" si="203"/>
        <v>0</v>
      </c>
      <c r="DM77" s="32">
        <f t="shared" si="204"/>
        <v>-8.44</v>
      </c>
      <c r="DN77" s="32">
        <f t="shared" si="205"/>
        <v>-203.38</v>
      </c>
      <c r="DO77" s="32">
        <f t="shared" si="206"/>
        <v>683.01</v>
      </c>
      <c r="DP77" s="32">
        <f t="shared" si="207"/>
        <v>3903.29</v>
      </c>
      <c r="DQ77" s="32">
        <f t="shared" si="208"/>
        <v>4473.66</v>
      </c>
      <c r="DR77" s="32">
        <f t="shared" si="209"/>
        <v>6074.11</v>
      </c>
      <c r="DS77" s="32">
        <f t="shared" si="210"/>
        <v>10521.72</v>
      </c>
      <c r="DT77" s="32">
        <f t="shared" si="211"/>
        <v>5639.97</v>
      </c>
      <c r="DU77" s="31">
        <f t="shared" si="212"/>
        <v>0</v>
      </c>
      <c r="DV77" s="31">
        <f t="shared" si="213"/>
        <v>0</v>
      </c>
      <c r="DW77" s="31">
        <f t="shared" si="214"/>
        <v>0</v>
      </c>
      <c r="DX77" s="31">
        <f t="shared" si="215"/>
        <v>0</v>
      </c>
      <c r="DY77" s="31">
        <f t="shared" si="216"/>
        <v>-44.47</v>
      </c>
      <c r="DZ77" s="31">
        <f t="shared" si="217"/>
        <v>-1061.3800000000001</v>
      </c>
      <c r="EA77" s="31">
        <f t="shared" si="218"/>
        <v>3533.48</v>
      </c>
      <c r="EB77" s="31">
        <f t="shared" si="219"/>
        <v>20010.96</v>
      </c>
      <c r="EC77" s="31">
        <f t="shared" si="220"/>
        <v>22726.09</v>
      </c>
      <c r="ED77" s="31">
        <f t="shared" si="221"/>
        <v>30581.759999999998</v>
      </c>
      <c r="EE77" s="31">
        <f t="shared" si="222"/>
        <v>52482.98</v>
      </c>
      <c r="EF77" s="31">
        <f t="shared" si="223"/>
        <v>27877.55</v>
      </c>
      <c r="EG77" s="32">
        <f t="shared" si="224"/>
        <v>0</v>
      </c>
      <c r="EH77" s="32">
        <f t="shared" si="225"/>
        <v>0</v>
      </c>
      <c r="EI77" s="32">
        <f t="shared" si="226"/>
        <v>0</v>
      </c>
      <c r="EJ77" s="32">
        <f t="shared" si="227"/>
        <v>0</v>
      </c>
      <c r="EK77" s="32">
        <f t="shared" si="228"/>
        <v>-221.80999999999941</v>
      </c>
      <c r="EL77" s="32">
        <f t="shared" si="229"/>
        <v>-5332.4299999999985</v>
      </c>
      <c r="EM77" s="32">
        <f t="shared" si="230"/>
        <v>17876.650000000001</v>
      </c>
      <c r="EN77" s="32">
        <f t="shared" si="231"/>
        <v>101980.01999999999</v>
      </c>
      <c r="EO77" s="32">
        <f t="shared" si="232"/>
        <v>116672.92999999992</v>
      </c>
      <c r="EP77" s="32">
        <f t="shared" si="233"/>
        <v>158138.02000000022</v>
      </c>
      <c r="EQ77" s="32">
        <f t="shared" si="234"/>
        <v>273439.09999999992</v>
      </c>
      <c r="ER77" s="32">
        <f t="shared" si="235"/>
        <v>146316.88999999993</v>
      </c>
    </row>
    <row r="78" spans="1:148" x14ac:dyDescent="0.25">
      <c r="A78" t="s">
        <v>464</v>
      </c>
      <c r="B78" s="1" t="s">
        <v>88</v>
      </c>
      <c r="C78" t="str">
        <f t="shared" ca="1" si="272"/>
        <v>KHW1</v>
      </c>
      <c r="D78" t="str">
        <f t="shared" ca="1" si="273"/>
        <v>Kettles Hill Wind Facility</v>
      </c>
      <c r="E78" s="51">
        <v>19016.0898284</v>
      </c>
      <c r="F78" s="51">
        <v>17152.867610000001</v>
      </c>
      <c r="G78" s="51">
        <v>11824.496888600001</v>
      </c>
      <c r="H78" s="51">
        <v>17783.762200000001</v>
      </c>
      <c r="I78" s="51">
        <v>15113.1795649</v>
      </c>
      <c r="J78" s="51">
        <v>17032.190352400001</v>
      </c>
      <c r="K78" s="51">
        <v>16196.2055451</v>
      </c>
      <c r="L78" s="51">
        <v>10901.231824500001</v>
      </c>
      <c r="M78" s="51">
        <v>14474.75993</v>
      </c>
      <c r="N78" s="51">
        <v>20442.050039099999</v>
      </c>
      <c r="O78" s="51">
        <v>26548.559037200001</v>
      </c>
      <c r="P78" s="51">
        <v>28348.747661099998</v>
      </c>
      <c r="Q78" s="32">
        <v>741702.07</v>
      </c>
      <c r="R78" s="32">
        <v>653532.17000000004</v>
      </c>
      <c r="S78" s="32">
        <v>328292.42</v>
      </c>
      <c r="T78" s="32">
        <v>719745.98</v>
      </c>
      <c r="U78" s="32">
        <v>330674.40999999997</v>
      </c>
      <c r="V78" s="32">
        <v>1004020.61</v>
      </c>
      <c r="W78" s="32">
        <v>487010.15</v>
      </c>
      <c r="X78" s="32">
        <v>1488747.8</v>
      </c>
      <c r="Y78" s="32">
        <v>836958.39</v>
      </c>
      <c r="Z78" s="32">
        <v>700394.37</v>
      </c>
      <c r="AA78" s="32">
        <v>2567373.09</v>
      </c>
      <c r="AB78" s="32">
        <v>1062814.92</v>
      </c>
      <c r="AC78" s="2">
        <v>0.84</v>
      </c>
      <c r="AD78" s="2">
        <v>0.84</v>
      </c>
      <c r="AE78" s="2">
        <v>0.84</v>
      </c>
      <c r="AF78" s="2">
        <v>0.84</v>
      </c>
      <c r="AG78" s="2">
        <v>0.84</v>
      </c>
      <c r="AH78" s="2">
        <v>0.84</v>
      </c>
      <c r="AI78" s="2">
        <v>2.29</v>
      </c>
      <c r="AJ78" s="2">
        <v>2.29</v>
      </c>
      <c r="AK78" s="2">
        <v>2.29</v>
      </c>
      <c r="AL78" s="2">
        <v>2.29</v>
      </c>
      <c r="AM78" s="2">
        <v>2.29</v>
      </c>
      <c r="AN78" s="2">
        <v>2.29</v>
      </c>
      <c r="AO78" s="33">
        <v>6230.3</v>
      </c>
      <c r="AP78" s="33">
        <v>5489.67</v>
      </c>
      <c r="AQ78" s="33">
        <v>2757.66</v>
      </c>
      <c r="AR78" s="33">
        <v>6045.87</v>
      </c>
      <c r="AS78" s="33">
        <v>2777.67</v>
      </c>
      <c r="AT78" s="33">
        <v>8433.77</v>
      </c>
      <c r="AU78" s="33">
        <v>11152.53</v>
      </c>
      <c r="AV78" s="33">
        <v>34092.32</v>
      </c>
      <c r="AW78" s="33">
        <v>19166.349999999999</v>
      </c>
      <c r="AX78" s="33">
        <v>16039.03</v>
      </c>
      <c r="AY78" s="33">
        <v>58792.84</v>
      </c>
      <c r="AZ78" s="33">
        <v>24338.46</v>
      </c>
      <c r="BA78" s="31">
        <f t="shared" si="236"/>
        <v>-296.68</v>
      </c>
      <c r="BB78" s="31">
        <f t="shared" si="237"/>
        <v>-261.41000000000003</v>
      </c>
      <c r="BC78" s="31">
        <f t="shared" si="238"/>
        <v>-131.32</v>
      </c>
      <c r="BD78" s="31">
        <f t="shared" si="239"/>
        <v>4174.53</v>
      </c>
      <c r="BE78" s="31">
        <f t="shared" si="240"/>
        <v>1917.91</v>
      </c>
      <c r="BF78" s="31">
        <f t="shared" si="241"/>
        <v>5823.32</v>
      </c>
      <c r="BG78" s="31">
        <f t="shared" si="242"/>
        <v>340.91</v>
      </c>
      <c r="BH78" s="31">
        <f t="shared" si="243"/>
        <v>1042.1199999999999</v>
      </c>
      <c r="BI78" s="31">
        <f t="shared" si="244"/>
        <v>585.87</v>
      </c>
      <c r="BJ78" s="31">
        <f t="shared" si="245"/>
        <v>-2101.1799999999998</v>
      </c>
      <c r="BK78" s="31">
        <f t="shared" si="246"/>
        <v>-7702.12</v>
      </c>
      <c r="BL78" s="31">
        <f t="shared" si="247"/>
        <v>-3188.44</v>
      </c>
      <c r="BM78" s="6">
        <v>4.8300000000000003E-2</v>
      </c>
      <c r="BN78" s="6">
        <v>4.8300000000000003E-2</v>
      </c>
      <c r="BO78" s="6">
        <v>4.8300000000000003E-2</v>
      </c>
      <c r="BP78" s="6">
        <v>4.8300000000000003E-2</v>
      </c>
      <c r="BQ78" s="6">
        <v>4.8300000000000003E-2</v>
      </c>
      <c r="BR78" s="6">
        <v>4.8300000000000003E-2</v>
      </c>
      <c r="BS78" s="6">
        <v>4.8300000000000003E-2</v>
      </c>
      <c r="BT78" s="6">
        <v>4.8300000000000003E-2</v>
      </c>
      <c r="BU78" s="6">
        <v>4.8300000000000003E-2</v>
      </c>
      <c r="BV78" s="6">
        <v>4.8300000000000003E-2</v>
      </c>
      <c r="BW78" s="6">
        <v>4.8300000000000003E-2</v>
      </c>
      <c r="BX78" s="6">
        <v>4.8300000000000003E-2</v>
      </c>
      <c r="BY78" s="31">
        <v>35824.21</v>
      </c>
      <c r="BZ78" s="31">
        <v>31565.599999999999</v>
      </c>
      <c r="CA78" s="31">
        <v>15856.52</v>
      </c>
      <c r="CB78" s="31">
        <v>34763.730000000003</v>
      </c>
      <c r="CC78" s="31">
        <v>15971.57</v>
      </c>
      <c r="CD78" s="31">
        <v>48494.2</v>
      </c>
      <c r="CE78" s="31">
        <v>23522.59</v>
      </c>
      <c r="CF78" s="31">
        <v>71906.52</v>
      </c>
      <c r="CG78" s="31">
        <v>40425.089999999997</v>
      </c>
      <c r="CH78" s="31">
        <v>33829.050000000003</v>
      </c>
      <c r="CI78" s="31">
        <v>124004.12</v>
      </c>
      <c r="CJ78" s="31">
        <v>51333.96</v>
      </c>
      <c r="CK78" s="32">
        <f t="shared" si="248"/>
        <v>1112.55</v>
      </c>
      <c r="CL78" s="32">
        <f t="shared" si="249"/>
        <v>980.3</v>
      </c>
      <c r="CM78" s="32">
        <f t="shared" si="250"/>
        <v>492.44</v>
      </c>
      <c r="CN78" s="32">
        <f t="shared" si="251"/>
        <v>1079.6199999999999</v>
      </c>
      <c r="CO78" s="32">
        <f t="shared" si="252"/>
        <v>496.01</v>
      </c>
      <c r="CP78" s="32">
        <f t="shared" si="253"/>
        <v>1506.03</v>
      </c>
      <c r="CQ78" s="32">
        <f t="shared" si="254"/>
        <v>730.52</v>
      </c>
      <c r="CR78" s="32">
        <f t="shared" si="255"/>
        <v>2233.12</v>
      </c>
      <c r="CS78" s="32">
        <f t="shared" si="256"/>
        <v>1255.44</v>
      </c>
      <c r="CT78" s="32">
        <f t="shared" si="257"/>
        <v>1050.5899999999999</v>
      </c>
      <c r="CU78" s="32">
        <f t="shared" si="258"/>
        <v>3851.06</v>
      </c>
      <c r="CV78" s="32">
        <f t="shared" si="259"/>
        <v>1594.22</v>
      </c>
      <c r="CW78" s="31">
        <f t="shared" si="260"/>
        <v>31003.140000000003</v>
      </c>
      <c r="CX78" s="31">
        <f t="shared" si="261"/>
        <v>27317.639999999996</v>
      </c>
      <c r="CY78" s="31">
        <f t="shared" si="262"/>
        <v>13722.62</v>
      </c>
      <c r="CZ78" s="31">
        <f t="shared" si="263"/>
        <v>25622.950000000008</v>
      </c>
      <c r="DA78" s="31">
        <f t="shared" si="264"/>
        <v>11771.999999999998</v>
      </c>
      <c r="DB78" s="31">
        <f t="shared" si="265"/>
        <v>35743.139999999992</v>
      </c>
      <c r="DC78" s="31">
        <f t="shared" si="266"/>
        <v>12759.67</v>
      </c>
      <c r="DD78" s="31">
        <f t="shared" si="267"/>
        <v>39005.199999999997</v>
      </c>
      <c r="DE78" s="31">
        <f t="shared" si="268"/>
        <v>21928.31</v>
      </c>
      <c r="DF78" s="31">
        <f t="shared" si="269"/>
        <v>20941.79</v>
      </c>
      <c r="DG78" s="31">
        <f t="shared" si="270"/>
        <v>76764.459999999992</v>
      </c>
      <c r="DH78" s="31">
        <f t="shared" si="271"/>
        <v>31778.16</v>
      </c>
      <c r="DI78" s="32">
        <f t="shared" si="200"/>
        <v>1550.16</v>
      </c>
      <c r="DJ78" s="32">
        <f t="shared" si="201"/>
        <v>1365.88</v>
      </c>
      <c r="DK78" s="32">
        <f t="shared" si="202"/>
        <v>686.13</v>
      </c>
      <c r="DL78" s="32">
        <f t="shared" si="203"/>
        <v>1281.1500000000001</v>
      </c>
      <c r="DM78" s="32">
        <f t="shared" si="204"/>
        <v>588.6</v>
      </c>
      <c r="DN78" s="32">
        <f t="shared" si="205"/>
        <v>1787.16</v>
      </c>
      <c r="DO78" s="32">
        <f t="shared" si="206"/>
        <v>637.98</v>
      </c>
      <c r="DP78" s="32">
        <f t="shared" si="207"/>
        <v>1950.26</v>
      </c>
      <c r="DQ78" s="32">
        <f t="shared" si="208"/>
        <v>1096.42</v>
      </c>
      <c r="DR78" s="32">
        <f t="shared" si="209"/>
        <v>1047.0899999999999</v>
      </c>
      <c r="DS78" s="32">
        <f t="shared" si="210"/>
        <v>3838.22</v>
      </c>
      <c r="DT78" s="32">
        <f t="shared" si="211"/>
        <v>1588.91</v>
      </c>
      <c r="DU78" s="31">
        <f t="shared" si="212"/>
        <v>8442.3799999999992</v>
      </c>
      <c r="DV78" s="31">
        <f t="shared" si="213"/>
        <v>7374.99</v>
      </c>
      <c r="DW78" s="31">
        <f t="shared" si="214"/>
        <v>3675.77</v>
      </c>
      <c r="DX78" s="31">
        <f t="shared" si="215"/>
        <v>6803.57</v>
      </c>
      <c r="DY78" s="31">
        <f t="shared" si="216"/>
        <v>3099.17</v>
      </c>
      <c r="DZ78" s="31">
        <f t="shared" si="217"/>
        <v>9326.4699999999993</v>
      </c>
      <c r="EA78" s="31">
        <f t="shared" si="218"/>
        <v>3300.55</v>
      </c>
      <c r="EB78" s="31">
        <f t="shared" si="219"/>
        <v>9998.3799999999992</v>
      </c>
      <c r="EC78" s="31">
        <f t="shared" si="220"/>
        <v>5569.77</v>
      </c>
      <c r="ED78" s="31">
        <f t="shared" si="221"/>
        <v>5271.86</v>
      </c>
      <c r="EE78" s="31">
        <f t="shared" si="222"/>
        <v>19145.29</v>
      </c>
      <c r="EF78" s="31">
        <f t="shared" si="223"/>
        <v>7853.74</v>
      </c>
      <c r="EG78" s="32">
        <f t="shared" si="224"/>
        <v>40995.68</v>
      </c>
      <c r="EH78" s="32">
        <f t="shared" si="225"/>
        <v>36058.509999999995</v>
      </c>
      <c r="EI78" s="32">
        <f t="shared" si="226"/>
        <v>18084.52</v>
      </c>
      <c r="EJ78" s="32">
        <f t="shared" si="227"/>
        <v>33707.670000000013</v>
      </c>
      <c r="EK78" s="32">
        <f t="shared" si="228"/>
        <v>15459.769999999999</v>
      </c>
      <c r="EL78" s="32">
        <f t="shared" si="229"/>
        <v>46856.77</v>
      </c>
      <c r="EM78" s="32">
        <f t="shared" si="230"/>
        <v>16698.2</v>
      </c>
      <c r="EN78" s="32">
        <f t="shared" si="231"/>
        <v>50953.84</v>
      </c>
      <c r="EO78" s="32">
        <f t="shared" si="232"/>
        <v>28594.500000000004</v>
      </c>
      <c r="EP78" s="32">
        <f t="shared" si="233"/>
        <v>27260.74</v>
      </c>
      <c r="EQ78" s="32">
        <f t="shared" si="234"/>
        <v>99747.97</v>
      </c>
      <c r="ER78" s="32">
        <f t="shared" si="235"/>
        <v>41220.81</v>
      </c>
    </row>
    <row r="79" spans="1:148" x14ac:dyDescent="0.25">
      <c r="A79" t="s">
        <v>465</v>
      </c>
      <c r="B79" s="1" t="s">
        <v>90</v>
      </c>
      <c r="C79" t="str">
        <f t="shared" ca="1" si="272"/>
        <v>SPCIMP</v>
      </c>
      <c r="D79" t="str">
        <f t="shared" ca="1" si="273"/>
        <v>Alberta-Saskatchewan Intertie - Import</v>
      </c>
      <c r="E79" s="51">
        <v>5147</v>
      </c>
      <c r="F79" s="51">
        <v>1194</v>
      </c>
      <c r="G79" s="51">
        <v>1335</v>
      </c>
      <c r="H79" s="51">
        <v>4586</v>
      </c>
      <c r="I79" s="51">
        <v>946</v>
      </c>
      <c r="L79" s="51">
        <v>52</v>
      </c>
      <c r="M79" s="51">
        <v>3436</v>
      </c>
      <c r="N79" s="51">
        <v>2266</v>
      </c>
      <c r="O79" s="51">
        <v>7838</v>
      </c>
      <c r="P79" s="51">
        <v>1799</v>
      </c>
      <c r="Q79" s="32">
        <v>541707</v>
      </c>
      <c r="R79" s="32">
        <v>144549.82</v>
      </c>
      <c r="S79" s="32">
        <v>44071.63</v>
      </c>
      <c r="T79" s="32">
        <v>138701.35999999999</v>
      </c>
      <c r="U79" s="32">
        <v>22473.77</v>
      </c>
      <c r="V79" s="32"/>
      <c r="W79" s="32"/>
      <c r="X79" s="32">
        <v>638.69000000000005</v>
      </c>
      <c r="Y79" s="32">
        <v>236865.95</v>
      </c>
      <c r="Z79" s="32">
        <v>59369.39</v>
      </c>
      <c r="AA79" s="32">
        <v>430712.52</v>
      </c>
      <c r="AB79" s="32">
        <v>98113.78</v>
      </c>
      <c r="AC79" s="2">
        <v>3.41</v>
      </c>
      <c r="AD79" s="2">
        <v>3.41</v>
      </c>
      <c r="AE79" s="2">
        <v>3.41</v>
      </c>
      <c r="AF79" s="2">
        <v>3.41</v>
      </c>
      <c r="AG79" s="2">
        <v>3.41</v>
      </c>
      <c r="AJ79" s="2">
        <v>5.17</v>
      </c>
      <c r="AK79" s="2">
        <v>5.17</v>
      </c>
      <c r="AL79" s="2">
        <v>5.17</v>
      </c>
      <c r="AM79" s="2">
        <v>5.17</v>
      </c>
      <c r="AN79" s="2">
        <v>5.17</v>
      </c>
      <c r="AO79" s="33">
        <v>18472.21</v>
      </c>
      <c r="AP79" s="33">
        <v>4929.1499999999996</v>
      </c>
      <c r="AQ79" s="33">
        <v>1502.84</v>
      </c>
      <c r="AR79" s="33">
        <v>4729.72</v>
      </c>
      <c r="AS79" s="33">
        <v>766.36</v>
      </c>
      <c r="AT79" s="33"/>
      <c r="AU79" s="33"/>
      <c r="AV79" s="33">
        <v>33.020000000000003</v>
      </c>
      <c r="AW79" s="33">
        <v>12245.97</v>
      </c>
      <c r="AX79" s="33">
        <v>3069.4</v>
      </c>
      <c r="AY79" s="33">
        <v>22267.84</v>
      </c>
      <c r="AZ79" s="33">
        <v>5072.4799999999996</v>
      </c>
      <c r="BA79" s="31">
        <f t="shared" si="236"/>
        <v>-216.68</v>
      </c>
      <c r="BB79" s="31">
        <f t="shared" si="237"/>
        <v>-57.82</v>
      </c>
      <c r="BC79" s="31">
        <f t="shared" si="238"/>
        <v>-17.63</v>
      </c>
      <c r="BD79" s="31">
        <f t="shared" si="239"/>
        <v>804.47</v>
      </c>
      <c r="BE79" s="31">
        <f t="shared" si="240"/>
        <v>130.35</v>
      </c>
      <c r="BF79" s="31">
        <f t="shared" si="241"/>
        <v>0</v>
      </c>
      <c r="BG79" s="31">
        <f t="shared" si="242"/>
        <v>0</v>
      </c>
      <c r="BH79" s="31">
        <f t="shared" si="243"/>
        <v>0.45</v>
      </c>
      <c r="BI79" s="31">
        <f t="shared" si="244"/>
        <v>165.81</v>
      </c>
      <c r="BJ79" s="31">
        <f t="shared" si="245"/>
        <v>-178.11</v>
      </c>
      <c r="BK79" s="31">
        <f t="shared" si="246"/>
        <v>-1292.1400000000001</v>
      </c>
      <c r="BL79" s="31">
        <f t="shared" si="247"/>
        <v>-294.33999999999997</v>
      </c>
      <c r="BM79" s="6">
        <v>6.7100000000000007E-2</v>
      </c>
      <c r="BN79" s="6">
        <v>6.7100000000000007E-2</v>
      </c>
      <c r="BO79" s="6">
        <v>6.7100000000000007E-2</v>
      </c>
      <c r="BP79" s="6">
        <v>6.7100000000000007E-2</v>
      </c>
      <c r="BQ79" s="6">
        <v>6.7100000000000007E-2</v>
      </c>
      <c r="BR79" s="6">
        <v>6.7100000000000007E-2</v>
      </c>
      <c r="BS79" s="6">
        <v>6.7100000000000007E-2</v>
      </c>
      <c r="BT79" s="6">
        <v>6.7100000000000007E-2</v>
      </c>
      <c r="BU79" s="6">
        <v>6.7100000000000007E-2</v>
      </c>
      <c r="BV79" s="6">
        <v>6.7100000000000007E-2</v>
      </c>
      <c r="BW79" s="6">
        <v>6.7100000000000007E-2</v>
      </c>
      <c r="BX79" s="6">
        <v>6.7100000000000007E-2</v>
      </c>
      <c r="BY79" s="31">
        <v>36348.54</v>
      </c>
      <c r="BZ79" s="31">
        <v>9699.2900000000009</v>
      </c>
      <c r="CA79" s="31">
        <v>2957.21</v>
      </c>
      <c r="CB79" s="31">
        <v>9306.86</v>
      </c>
      <c r="CC79" s="31">
        <v>1507.99</v>
      </c>
      <c r="CD79" s="31">
        <v>0</v>
      </c>
      <c r="CE79" s="31">
        <v>0</v>
      </c>
      <c r="CF79" s="31">
        <v>42.86</v>
      </c>
      <c r="CG79" s="31">
        <v>15893.71</v>
      </c>
      <c r="CH79" s="31">
        <v>3983.69</v>
      </c>
      <c r="CI79" s="31">
        <v>28900.81</v>
      </c>
      <c r="CJ79" s="31">
        <v>6583.43</v>
      </c>
      <c r="CK79" s="32">
        <f t="shared" si="248"/>
        <v>812.56</v>
      </c>
      <c r="CL79" s="32">
        <f t="shared" si="249"/>
        <v>216.82</v>
      </c>
      <c r="CM79" s="32">
        <f t="shared" si="250"/>
        <v>66.11</v>
      </c>
      <c r="CN79" s="32">
        <f t="shared" si="251"/>
        <v>208.05</v>
      </c>
      <c r="CO79" s="32">
        <f t="shared" si="252"/>
        <v>33.71</v>
      </c>
      <c r="CP79" s="32">
        <f t="shared" si="253"/>
        <v>0</v>
      </c>
      <c r="CQ79" s="32">
        <f t="shared" si="254"/>
        <v>0</v>
      </c>
      <c r="CR79" s="32">
        <f t="shared" si="255"/>
        <v>0.96</v>
      </c>
      <c r="CS79" s="32">
        <f t="shared" si="256"/>
        <v>355.3</v>
      </c>
      <c r="CT79" s="32">
        <f t="shared" si="257"/>
        <v>89.05</v>
      </c>
      <c r="CU79" s="32">
        <f t="shared" si="258"/>
        <v>646.07000000000005</v>
      </c>
      <c r="CV79" s="32">
        <f t="shared" si="259"/>
        <v>147.16999999999999</v>
      </c>
      <c r="CW79" s="31">
        <f t="shared" si="260"/>
        <v>18905.57</v>
      </c>
      <c r="CX79" s="31">
        <f t="shared" si="261"/>
        <v>5044.7800000000007</v>
      </c>
      <c r="CY79" s="31">
        <f t="shared" si="262"/>
        <v>1538.1100000000004</v>
      </c>
      <c r="CZ79" s="31">
        <f t="shared" si="263"/>
        <v>3980.7199999999993</v>
      </c>
      <c r="DA79" s="31">
        <f t="shared" si="264"/>
        <v>644.99</v>
      </c>
      <c r="DB79" s="31">
        <f t="shared" si="265"/>
        <v>0</v>
      </c>
      <c r="DC79" s="31">
        <f t="shared" si="266"/>
        <v>0</v>
      </c>
      <c r="DD79" s="31">
        <f t="shared" si="267"/>
        <v>10.349999999999998</v>
      </c>
      <c r="DE79" s="31">
        <f t="shared" si="268"/>
        <v>3837.2299999999991</v>
      </c>
      <c r="DF79" s="31">
        <f t="shared" si="269"/>
        <v>1181.4500000000003</v>
      </c>
      <c r="DG79" s="31">
        <f t="shared" si="270"/>
        <v>8571.18</v>
      </c>
      <c r="DH79" s="31">
        <f t="shared" si="271"/>
        <v>1952.4600000000007</v>
      </c>
      <c r="DI79" s="32">
        <f t="shared" si="200"/>
        <v>945.28</v>
      </c>
      <c r="DJ79" s="32">
        <f t="shared" si="201"/>
        <v>252.24</v>
      </c>
      <c r="DK79" s="32">
        <f t="shared" si="202"/>
        <v>76.91</v>
      </c>
      <c r="DL79" s="32">
        <f t="shared" si="203"/>
        <v>199.04</v>
      </c>
      <c r="DM79" s="32">
        <f t="shared" si="204"/>
        <v>32.25</v>
      </c>
      <c r="DN79" s="32">
        <f t="shared" si="205"/>
        <v>0</v>
      </c>
      <c r="DO79" s="32">
        <f t="shared" si="206"/>
        <v>0</v>
      </c>
      <c r="DP79" s="32">
        <f t="shared" si="207"/>
        <v>0.52</v>
      </c>
      <c r="DQ79" s="32">
        <f t="shared" si="208"/>
        <v>191.86</v>
      </c>
      <c r="DR79" s="32">
        <f t="shared" si="209"/>
        <v>59.07</v>
      </c>
      <c r="DS79" s="32">
        <f t="shared" si="210"/>
        <v>428.56</v>
      </c>
      <c r="DT79" s="32">
        <f t="shared" si="211"/>
        <v>97.62</v>
      </c>
      <c r="DU79" s="31">
        <f t="shared" si="212"/>
        <v>5148.12</v>
      </c>
      <c r="DV79" s="31">
        <f t="shared" si="213"/>
        <v>1361.95</v>
      </c>
      <c r="DW79" s="31">
        <f t="shared" si="214"/>
        <v>412</v>
      </c>
      <c r="DX79" s="31">
        <f t="shared" si="215"/>
        <v>1056.99</v>
      </c>
      <c r="DY79" s="31">
        <f t="shared" si="216"/>
        <v>169.8</v>
      </c>
      <c r="DZ79" s="31">
        <f t="shared" si="217"/>
        <v>0</v>
      </c>
      <c r="EA79" s="31">
        <f t="shared" si="218"/>
        <v>0</v>
      </c>
      <c r="EB79" s="31">
        <f t="shared" si="219"/>
        <v>2.65</v>
      </c>
      <c r="EC79" s="31">
        <f t="shared" si="220"/>
        <v>974.65</v>
      </c>
      <c r="ED79" s="31">
        <f t="shared" si="221"/>
        <v>297.42</v>
      </c>
      <c r="EE79" s="31">
        <f t="shared" si="222"/>
        <v>2137.6799999999998</v>
      </c>
      <c r="EF79" s="31">
        <f t="shared" si="223"/>
        <v>482.54</v>
      </c>
      <c r="EG79" s="32">
        <f t="shared" si="224"/>
        <v>24998.969999999998</v>
      </c>
      <c r="EH79" s="32">
        <f t="shared" si="225"/>
        <v>6658.97</v>
      </c>
      <c r="EI79" s="32">
        <f t="shared" si="226"/>
        <v>2027.0200000000004</v>
      </c>
      <c r="EJ79" s="32">
        <f t="shared" si="227"/>
        <v>5236.7499999999991</v>
      </c>
      <c r="EK79" s="32">
        <f t="shared" si="228"/>
        <v>847.04</v>
      </c>
      <c r="EL79" s="32">
        <f t="shared" si="229"/>
        <v>0</v>
      </c>
      <c r="EM79" s="32">
        <f t="shared" si="230"/>
        <v>0</v>
      </c>
      <c r="EN79" s="32">
        <f t="shared" si="231"/>
        <v>13.519999999999998</v>
      </c>
      <c r="EO79" s="32">
        <f t="shared" si="232"/>
        <v>5003.7399999999989</v>
      </c>
      <c r="EP79" s="32">
        <f t="shared" si="233"/>
        <v>1537.9400000000003</v>
      </c>
      <c r="EQ79" s="32">
        <f t="shared" si="234"/>
        <v>11137.42</v>
      </c>
      <c r="ER79" s="32">
        <f t="shared" si="235"/>
        <v>2532.6200000000008</v>
      </c>
    </row>
    <row r="80" spans="1:148" x14ac:dyDescent="0.25">
      <c r="A80" t="s">
        <v>466</v>
      </c>
      <c r="B80" s="1" t="s">
        <v>91</v>
      </c>
      <c r="C80" t="str">
        <f t="shared" ca="1" si="272"/>
        <v>MEG1</v>
      </c>
      <c r="D80" t="str">
        <f t="shared" ca="1" si="273"/>
        <v>MEG Christina Lake Industrial System</v>
      </c>
      <c r="E80" s="51">
        <v>58658.504099999998</v>
      </c>
      <c r="F80" s="51">
        <v>52708.807999999997</v>
      </c>
      <c r="G80" s="51">
        <v>57468.979299999999</v>
      </c>
      <c r="H80" s="51">
        <v>51542.411999999997</v>
      </c>
      <c r="I80" s="51">
        <v>49593.838000000003</v>
      </c>
      <c r="J80" s="51">
        <v>48302.070099999997</v>
      </c>
      <c r="K80" s="51">
        <v>48130.594899999996</v>
      </c>
      <c r="L80" s="51">
        <v>46764.771999999997</v>
      </c>
      <c r="M80" s="51">
        <v>11556.7534</v>
      </c>
      <c r="N80" s="51">
        <v>53626.982000000004</v>
      </c>
      <c r="O80" s="51">
        <v>54855.502399999998</v>
      </c>
      <c r="P80" s="51">
        <v>52065.502</v>
      </c>
      <c r="Q80" s="32">
        <v>4684008.42</v>
      </c>
      <c r="R80" s="32">
        <v>6617279.3799999999</v>
      </c>
      <c r="S80" s="32">
        <v>2804305.25</v>
      </c>
      <c r="T80" s="32">
        <v>2605249.08</v>
      </c>
      <c r="U80" s="32">
        <v>1564321.84</v>
      </c>
      <c r="V80" s="32">
        <v>3413226.03</v>
      </c>
      <c r="W80" s="32">
        <v>2898862.83</v>
      </c>
      <c r="X80" s="32">
        <v>6060186.1200000001</v>
      </c>
      <c r="Y80" s="32">
        <v>393630.53</v>
      </c>
      <c r="Z80" s="32">
        <v>3799443.75</v>
      </c>
      <c r="AA80" s="32">
        <v>6200147.8399999999</v>
      </c>
      <c r="AB80" s="32">
        <v>2289836.7400000002</v>
      </c>
      <c r="AC80" s="2">
        <v>5.12</v>
      </c>
      <c r="AD80" s="2">
        <v>5.12</v>
      </c>
      <c r="AE80" s="2">
        <v>5.12</v>
      </c>
      <c r="AF80" s="2">
        <v>5.12</v>
      </c>
      <c r="AG80" s="2">
        <v>5.12</v>
      </c>
      <c r="AH80" s="2">
        <v>5.12</v>
      </c>
      <c r="AI80" s="2">
        <v>5.77</v>
      </c>
      <c r="AJ80" s="2">
        <v>5.77</v>
      </c>
      <c r="AK80" s="2">
        <v>5.77</v>
      </c>
      <c r="AL80" s="2">
        <v>5.77</v>
      </c>
      <c r="AM80" s="2">
        <v>5.77</v>
      </c>
      <c r="AN80" s="2">
        <v>5.77</v>
      </c>
      <c r="AO80" s="33">
        <v>239821.23</v>
      </c>
      <c r="AP80" s="33">
        <v>338804.7</v>
      </c>
      <c r="AQ80" s="33">
        <v>143580.43</v>
      </c>
      <c r="AR80" s="33">
        <v>133388.75</v>
      </c>
      <c r="AS80" s="33">
        <v>80093.279999999999</v>
      </c>
      <c r="AT80" s="33">
        <v>174757.17</v>
      </c>
      <c r="AU80" s="33">
        <v>167264.39000000001</v>
      </c>
      <c r="AV80" s="33">
        <v>349672.74</v>
      </c>
      <c r="AW80" s="33">
        <v>22712.48</v>
      </c>
      <c r="AX80" s="33">
        <v>219227.9</v>
      </c>
      <c r="AY80" s="33">
        <v>357748.53</v>
      </c>
      <c r="AZ80" s="33">
        <v>132123.57999999999</v>
      </c>
      <c r="BA80" s="31">
        <f t="shared" si="236"/>
        <v>-1873.6</v>
      </c>
      <c r="BB80" s="31">
        <f t="shared" si="237"/>
        <v>-2646.91</v>
      </c>
      <c r="BC80" s="31">
        <f t="shared" si="238"/>
        <v>-1121.72</v>
      </c>
      <c r="BD80" s="31">
        <f t="shared" si="239"/>
        <v>15110.44</v>
      </c>
      <c r="BE80" s="31">
        <f t="shared" si="240"/>
        <v>9073.07</v>
      </c>
      <c r="BF80" s="31">
        <f t="shared" si="241"/>
        <v>19796.71</v>
      </c>
      <c r="BG80" s="31">
        <f t="shared" si="242"/>
        <v>2029.2</v>
      </c>
      <c r="BH80" s="31">
        <f t="shared" si="243"/>
        <v>4242.13</v>
      </c>
      <c r="BI80" s="31">
        <f t="shared" si="244"/>
        <v>275.54000000000002</v>
      </c>
      <c r="BJ80" s="31">
        <f t="shared" si="245"/>
        <v>-11398.33</v>
      </c>
      <c r="BK80" s="31">
        <f t="shared" si="246"/>
        <v>-18600.439999999999</v>
      </c>
      <c r="BL80" s="31">
        <f t="shared" si="247"/>
        <v>-6869.51</v>
      </c>
      <c r="BM80" s="6">
        <v>2.92E-2</v>
      </c>
      <c r="BN80" s="6">
        <v>2.92E-2</v>
      </c>
      <c r="BO80" s="6">
        <v>2.92E-2</v>
      </c>
      <c r="BP80" s="6">
        <v>2.92E-2</v>
      </c>
      <c r="BQ80" s="6">
        <v>2.92E-2</v>
      </c>
      <c r="BR80" s="6">
        <v>2.92E-2</v>
      </c>
      <c r="BS80" s="6">
        <v>2.92E-2</v>
      </c>
      <c r="BT80" s="6">
        <v>2.92E-2</v>
      </c>
      <c r="BU80" s="6">
        <v>2.92E-2</v>
      </c>
      <c r="BV80" s="6">
        <v>2.92E-2</v>
      </c>
      <c r="BW80" s="6">
        <v>2.92E-2</v>
      </c>
      <c r="BX80" s="6">
        <v>2.92E-2</v>
      </c>
      <c r="BY80" s="31">
        <v>136773.04999999999</v>
      </c>
      <c r="BZ80" s="31">
        <v>193224.56</v>
      </c>
      <c r="CA80" s="31">
        <v>81885.710000000006</v>
      </c>
      <c r="CB80" s="31">
        <v>76073.27</v>
      </c>
      <c r="CC80" s="31">
        <v>45678.2</v>
      </c>
      <c r="CD80" s="31">
        <v>99666.2</v>
      </c>
      <c r="CE80" s="31">
        <v>84646.79</v>
      </c>
      <c r="CF80" s="31">
        <v>176957.43</v>
      </c>
      <c r="CG80" s="31">
        <v>11494.01</v>
      </c>
      <c r="CH80" s="31">
        <v>110943.76</v>
      </c>
      <c r="CI80" s="31">
        <v>181044.32</v>
      </c>
      <c r="CJ80" s="31">
        <v>66863.23</v>
      </c>
      <c r="CK80" s="32">
        <f t="shared" si="248"/>
        <v>7026.01</v>
      </c>
      <c r="CL80" s="32">
        <f t="shared" si="249"/>
        <v>9925.92</v>
      </c>
      <c r="CM80" s="32">
        <f t="shared" si="250"/>
        <v>4206.46</v>
      </c>
      <c r="CN80" s="32">
        <f t="shared" si="251"/>
        <v>3907.87</v>
      </c>
      <c r="CO80" s="32">
        <f t="shared" si="252"/>
        <v>2346.48</v>
      </c>
      <c r="CP80" s="32">
        <f t="shared" si="253"/>
        <v>5119.84</v>
      </c>
      <c r="CQ80" s="32">
        <f t="shared" si="254"/>
        <v>4348.29</v>
      </c>
      <c r="CR80" s="32">
        <f t="shared" si="255"/>
        <v>9090.2800000000007</v>
      </c>
      <c r="CS80" s="32">
        <f t="shared" si="256"/>
        <v>590.45000000000005</v>
      </c>
      <c r="CT80" s="32">
        <f t="shared" si="257"/>
        <v>5699.17</v>
      </c>
      <c r="CU80" s="32">
        <f t="shared" si="258"/>
        <v>9300.2199999999993</v>
      </c>
      <c r="CV80" s="32">
        <f t="shared" si="259"/>
        <v>3434.76</v>
      </c>
      <c r="CW80" s="31">
        <f t="shared" si="260"/>
        <v>-94148.57</v>
      </c>
      <c r="CX80" s="31">
        <f t="shared" si="261"/>
        <v>-133007.31</v>
      </c>
      <c r="CY80" s="31">
        <f t="shared" si="262"/>
        <v>-56366.539999999979</v>
      </c>
      <c r="CZ80" s="31">
        <f t="shared" si="263"/>
        <v>-68518.05</v>
      </c>
      <c r="DA80" s="31">
        <f t="shared" si="264"/>
        <v>-41141.67</v>
      </c>
      <c r="DB80" s="31">
        <f t="shared" si="265"/>
        <v>-89767.840000000026</v>
      </c>
      <c r="DC80" s="31">
        <f t="shared" si="266"/>
        <v>-80298.510000000024</v>
      </c>
      <c r="DD80" s="31">
        <f t="shared" si="267"/>
        <v>-167867.16</v>
      </c>
      <c r="DE80" s="31">
        <f t="shared" si="268"/>
        <v>-10903.56</v>
      </c>
      <c r="DF80" s="31">
        <f t="shared" si="269"/>
        <v>-91186.64</v>
      </c>
      <c r="DG80" s="31">
        <f t="shared" si="270"/>
        <v>-148803.55000000002</v>
      </c>
      <c r="DH80" s="31">
        <f t="shared" si="271"/>
        <v>-54956.079999999994</v>
      </c>
      <c r="DI80" s="32">
        <f t="shared" si="200"/>
        <v>-4707.43</v>
      </c>
      <c r="DJ80" s="32">
        <f t="shared" si="201"/>
        <v>-6650.37</v>
      </c>
      <c r="DK80" s="32">
        <f t="shared" si="202"/>
        <v>-2818.33</v>
      </c>
      <c r="DL80" s="32">
        <f t="shared" si="203"/>
        <v>-3425.9</v>
      </c>
      <c r="DM80" s="32">
        <f t="shared" si="204"/>
        <v>-2057.08</v>
      </c>
      <c r="DN80" s="32">
        <f t="shared" si="205"/>
        <v>-4488.3900000000003</v>
      </c>
      <c r="DO80" s="32">
        <f t="shared" si="206"/>
        <v>-4014.93</v>
      </c>
      <c r="DP80" s="32">
        <f t="shared" si="207"/>
        <v>-8393.36</v>
      </c>
      <c r="DQ80" s="32">
        <f t="shared" si="208"/>
        <v>-545.17999999999995</v>
      </c>
      <c r="DR80" s="32">
        <f t="shared" si="209"/>
        <v>-4559.33</v>
      </c>
      <c r="DS80" s="32">
        <f t="shared" si="210"/>
        <v>-7440.18</v>
      </c>
      <c r="DT80" s="32">
        <f t="shared" si="211"/>
        <v>-2747.8</v>
      </c>
      <c r="DU80" s="31">
        <f t="shared" si="212"/>
        <v>-25637.33</v>
      </c>
      <c r="DV80" s="31">
        <f t="shared" si="213"/>
        <v>-35908.19</v>
      </c>
      <c r="DW80" s="31">
        <f t="shared" si="214"/>
        <v>-15098.45</v>
      </c>
      <c r="DX80" s="31">
        <f t="shared" si="215"/>
        <v>-18193.349999999999</v>
      </c>
      <c r="DY80" s="31">
        <f t="shared" si="216"/>
        <v>-10831.21</v>
      </c>
      <c r="DZ80" s="31">
        <f t="shared" si="217"/>
        <v>-23423.16</v>
      </c>
      <c r="EA80" s="31">
        <f t="shared" si="218"/>
        <v>-20770.830000000002</v>
      </c>
      <c r="EB80" s="31">
        <f t="shared" si="219"/>
        <v>-43030.16</v>
      </c>
      <c r="EC80" s="31">
        <f t="shared" si="220"/>
        <v>-2769.49</v>
      </c>
      <c r="ED80" s="31">
        <f t="shared" si="221"/>
        <v>-22955.200000000001</v>
      </c>
      <c r="EE80" s="31">
        <f t="shared" si="222"/>
        <v>-37112.06</v>
      </c>
      <c r="EF80" s="31">
        <f t="shared" si="223"/>
        <v>-13582</v>
      </c>
      <c r="EG80" s="32">
        <f t="shared" si="224"/>
        <v>-124493.33</v>
      </c>
      <c r="EH80" s="32">
        <f t="shared" si="225"/>
        <v>-175565.87</v>
      </c>
      <c r="EI80" s="32">
        <f t="shared" si="226"/>
        <v>-74283.319999999978</v>
      </c>
      <c r="EJ80" s="32">
        <f t="shared" si="227"/>
        <v>-90137.299999999988</v>
      </c>
      <c r="EK80" s="32">
        <f t="shared" si="228"/>
        <v>-54029.96</v>
      </c>
      <c r="EL80" s="32">
        <f t="shared" si="229"/>
        <v>-117679.39000000003</v>
      </c>
      <c r="EM80" s="32">
        <f t="shared" si="230"/>
        <v>-105084.27000000002</v>
      </c>
      <c r="EN80" s="32">
        <f t="shared" si="231"/>
        <v>-219290.68000000002</v>
      </c>
      <c r="EO80" s="32">
        <f t="shared" si="232"/>
        <v>-14218.23</v>
      </c>
      <c r="EP80" s="32">
        <f t="shared" si="233"/>
        <v>-118701.17</v>
      </c>
      <c r="EQ80" s="32">
        <f t="shared" si="234"/>
        <v>-193355.79</v>
      </c>
      <c r="ER80" s="32">
        <f t="shared" si="235"/>
        <v>-71285.88</v>
      </c>
    </row>
    <row r="81" spans="1:148" x14ac:dyDescent="0.25">
      <c r="A81" t="s">
        <v>467</v>
      </c>
      <c r="B81" s="1" t="s">
        <v>111</v>
      </c>
      <c r="C81" t="str">
        <f t="shared" ca="1" si="272"/>
        <v>MKR1</v>
      </c>
      <c r="D81" t="str">
        <f t="shared" ca="1" si="273"/>
        <v>Muskeg River Industrial System</v>
      </c>
      <c r="E81" s="51">
        <v>29467.7212</v>
      </c>
      <c r="F81" s="51">
        <v>28084.9984</v>
      </c>
      <c r="G81" s="51">
        <v>35784.629099999998</v>
      </c>
      <c r="H81" s="51">
        <v>23439.7745</v>
      </c>
      <c r="I81" s="51">
        <v>22243.371599999999</v>
      </c>
      <c r="J81" s="51">
        <v>14919.5928</v>
      </c>
      <c r="K81" s="51">
        <v>13081.136500000001</v>
      </c>
      <c r="L81" s="51">
        <v>15175.992</v>
      </c>
      <c r="M81" s="51">
        <v>5374.6354000000001</v>
      </c>
      <c r="N81" s="51">
        <v>15245.7315</v>
      </c>
      <c r="O81" s="51">
        <v>24710.0376</v>
      </c>
      <c r="P81" s="51">
        <v>31958.754799999999</v>
      </c>
      <c r="Q81" s="32">
        <v>2958580.32</v>
      </c>
      <c r="R81" s="32">
        <v>4087895.92</v>
      </c>
      <c r="S81" s="32">
        <v>1888891.82</v>
      </c>
      <c r="T81" s="32">
        <v>2002495.49</v>
      </c>
      <c r="U81" s="32">
        <v>843768.3</v>
      </c>
      <c r="V81" s="32">
        <v>1240924.6200000001</v>
      </c>
      <c r="W81" s="32">
        <v>915860.38</v>
      </c>
      <c r="X81" s="32">
        <v>2309391.48</v>
      </c>
      <c r="Y81" s="32">
        <v>872540.98</v>
      </c>
      <c r="Z81" s="32">
        <v>608041.18999999994</v>
      </c>
      <c r="AA81" s="32">
        <v>3362759.62</v>
      </c>
      <c r="AB81" s="32">
        <v>1665167.58</v>
      </c>
      <c r="AC81" s="2">
        <v>5.14</v>
      </c>
      <c r="AD81" s="2">
        <v>5.14</v>
      </c>
      <c r="AE81" s="2">
        <v>5.14</v>
      </c>
      <c r="AF81" s="2">
        <v>5.14</v>
      </c>
      <c r="AG81" s="2">
        <v>5.14</v>
      </c>
      <c r="AH81" s="2">
        <v>5.14</v>
      </c>
      <c r="AI81" s="2">
        <v>5.83</v>
      </c>
      <c r="AJ81" s="2">
        <v>5.83</v>
      </c>
      <c r="AK81" s="2">
        <v>5.83</v>
      </c>
      <c r="AL81" s="2">
        <v>5.83</v>
      </c>
      <c r="AM81" s="2">
        <v>5.83</v>
      </c>
      <c r="AN81" s="2">
        <v>5.83</v>
      </c>
      <c r="AO81" s="33">
        <v>152071.03</v>
      </c>
      <c r="AP81" s="33">
        <v>210117.85</v>
      </c>
      <c r="AQ81" s="33">
        <v>97089.04</v>
      </c>
      <c r="AR81" s="33">
        <v>102928.27</v>
      </c>
      <c r="AS81" s="33">
        <v>43369.69</v>
      </c>
      <c r="AT81" s="33">
        <v>63783.53</v>
      </c>
      <c r="AU81" s="33">
        <v>53394.66</v>
      </c>
      <c r="AV81" s="33">
        <v>134637.51999999999</v>
      </c>
      <c r="AW81" s="33">
        <v>50869.14</v>
      </c>
      <c r="AX81" s="33">
        <v>35448.800000000003</v>
      </c>
      <c r="AY81" s="33">
        <v>196048.89</v>
      </c>
      <c r="AZ81" s="33">
        <v>97079.27</v>
      </c>
      <c r="BA81" s="31">
        <f t="shared" si="236"/>
        <v>-1183.43</v>
      </c>
      <c r="BB81" s="31">
        <f t="shared" si="237"/>
        <v>-1635.16</v>
      </c>
      <c r="BC81" s="31">
        <f t="shared" si="238"/>
        <v>-755.56</v>
      </c>
      <c r="BD81" s="31">
        <f t="shared" si="239"/>
        <v>11614.47</v>
      </c>
      <c r="BE81" s="31">
        <f t="shared" si="240"/>
        <v>4893.8599999999997</v>
      </c>
      <c r="BF81" s="31">
        <f t="shared" si="241"/>
        <v>7197.36</v>
      </c>
      <c r="BG81" s="31">
        <f t="shared" si="242"/>
        <v>641.1</v>
      </c>
      <c r="BH81" s="31">
        <f t="shared" si="243"/>
        <v>1616.57</v>
      </c>
      <c r="BI81" s="31">
        <f t="shared" si="244"/>
        <v>610.78</v>
      </c>
      <c r="BJ81" s="31">
        <f t="shared" si="245"/>
        <v>-1824.12</v>
      </c>
      <c r="BK81" s="31">
        <f t="shared" si="246"/>
        <v>-10088.280000000001</v>
      </c>
      <c r="BL81" s="31">
        <f t="shared" si="247"/>
        <v>-4995.5</v>
      </c>
      <c r="BM81" s="6">
        <v>4.2000000000000003E-2</v>
      </c>
      <c r="BN81" s="6">
        <v>4.2000000000000003E-2</v>
      </c>
      <c r="BO81" s="6">
        <v>4.2000000000000003E-2</v>
      </c>
      <c r="BP81" s="6">
        <v>4.2000000000000003E-2</v>
      </c>
      <c r="BQ81" s="6">
        <v>4.2000000000000003E-2</v>
      </c>
      <c r="BR81" s="6">
        <v>4.2000000000000003E-2</v>
      </c>
      <c r="BS81" s="6">
        <v>4.2000000000000003E-2</v>
      </c>
      <c r="BT81" s="6">
        <v>4.2000000000000003E-2</v>
      </c>
      <c r="BU81" s="6">
        <v>4.2000000000000003E-2</v>
      </c>
      <c r="BV81" s="6">
        <v>4.2000000000000003E-2</v>
      </c>
      <c r="BW81" s="6">
        <v>4.2000000000000003E-2</v>
      </c>
      <c r="BX81" s="6">
        <v>4.2000000000000003E-2</v>
      </c>
      <c r="BY81" s="31">
        <v>124260.37</v>
      </c>
      <c r="BZ81" s="31">
        <v>171691.63</v>
      </c>
      <c r="CA81" s="31">
        <v>79333.460000000006</v>
      </c>
      <c r="CB81" s="31">
        <v>84104.81</v>
      </c>
      <c r="CC81" s="31">
        <v>35438.269999999997</v>
      </c>
      <c r="CD81" s="31">
        <v>52118.83</v>
      </c>
      <c r="CE81" s="31">
        <v>38466.14</v>
      </c>
      <c r="CF81" s="31">
        <v>96994.44</v>
      </c>
      <c r="CG81" s="31">
        <v>36646.720000000001</v>
      </c>
      <c r="CH81" s="31">
        <v>25537.73</v>
      </c>
      <c r="CI81" s="31">
        <v>141235.9</v>
      </c>
      <c r="CJ81" s="31">
        <v>69937.039999999994</v>
      </c>
      <c r="CK81" s="32">
        <f t="shared" si="248"/>
        <v>4437.87</v>
      </c>
      <c r="CL81" s="32">
        <f t="shared" si="249"/>
        <v>6131.84</v>
      </c>
      <c r="CM81" s="32">
        <f t="shared" si="250"/>
        <v>2833.34</v>
      </c>
      <c r="CN81" s="32">
        <f t="shared" si="251"/>
        <v>3003.74</v>
      </c>
      <c r="CO81" s="32">
        <f t="shared" si="252"/>
        <v>1265.6500000000001</v>
      </c>
      <c r="CP81" s="32">
        <f t="shared" si="253"/>
        <v>1861.39</v>
      </c>
      <c r="CQ81" s="32">
        <f t="shared" si="254"/>
        <v>1373.79</v>
      </c>
      <c r="CR81" s="32">
        <f t="shared" si="255"/>
        <v>3464.09</v>
      </c>
      <c r="CS81" s="32">
        <f t="shared" si="256"/>
        <v>1308.81</v>
      </c>
      <c r="CT81" s="32">
        <f t="shared" si="257"/>
        <v>912.06</v>
      </c>
      <c r="CU81" s="32">
        <f t="shared" si="258"/>
        <v>5044.1400000000003</v>
      </c>
      <c r="CV81" s="32">
        <f t="shared" si="259"/>
        <v>2497.75</v>
      </c>
      <c r="CW81" s="31">
        <f t="shared" si="260"/>
        <v>-22189.360000000008</v>
      </c>
      <c r="CX81" s="31">
        <f t="shared" si="261"/>
        <v>-30659.220000000005</v>
      </c>
      <c r="CY81" s="31">
        <f t="shared" si="262"/>
        <v>-14166.679999999991</v>
      </c>
      <c r="CZ81" s="31">
        <f t="shared" si="263"/>
        <v>-27434.190000000002</v>
      </c>
      <c r="DA81" s="31">
        <f t="shared" si="264"/>
        <v>-11559.630000000005</v>
      </c>
      <c r="DB81" s="31">
        <f t="shared" si="265"/>
        <v>-17000.669999999998</v>
      </c>
      <c r="DC81" s="31">
        <f t="shared" si="266"/>
        <v>-14195.830000000004</v>
      </c>
      <c r="DD81" s="31">
        <f t="shared" si="267"/>
        <v>-35795.55999999999</v>
      </c>
      <c r="DE81" s="31">
        <f t="shared" si="268"/>
        <v>-13524.390000000001</v>
      </c>
      <c r="DF81" s="31">
        <f t="shared" si="269"/>
        <v>-7174.8900000000021</v>
      </c>
      <c r="DG81" s="31">
        <f t="shared" si="270"/>
        <v>-39680.570000000007</v>
      </c>
      <c r="DH81" s="31">
        <f t="shared" si="271"/>
        <v>-19648.98000000001</v>
      </c>
      <c r="DI81" s="32">
        <f t="shared" si="200"/>
        <v>-1109.47</v>
      </c>
      <c r="DJ81" s="32">
        <f t="shared" si="201"/>
        <v>-1532.96</v>
      </c>
      <c r="DK81" s="32">
        <f t="shared" si="202"/>
        <v>-708.33</v>
      </c>
      <c r="DL81" s="32">
        <f t="shared" si="203"/>
        <v>-1371.71</v>
      </c>
      <c r="DM81" s="32">
        <f t="shared" si="204"/>
        <v>-577.98</v>
      </c>
      <c r="DN81" s="32">
        <f t="shared" si="205"/>
        <v>-850.03</v>
      </c>
      <c r="DO81" s="32">
        <f t="shared" si="206"/>
        <v>-709.79</v>
      </c>
      <c r="DP81" s="32">
        <f t="shared" si="207"/>
        <v>-1789.78</v>
      </c>
      <c r="DQ81" s="32">
        <f t="shared" si="208"/>
        <v>-676.22</v>
      </c>
      <c r="DR81" s="32">
        <f t="shared" si="209"/>
        <v>-358.74</v>
      </c>
      <c r="DS81" s="32">
        <f t="shared" si="210"/>
        <v>-1984.03</v>
      </c>
      <c r="DT81" s="32">
        <f t="shared" si="211"/>
        <v>-982.45</v>
      </c>
      <c r="DU81" s="31">
        <f t="shared" si="212"/>
        <v>-6042.32</v>
      </c>
      <c r="DV81" s="31">
        <f t="shared" si="213"/>
        <v>-8277.1200000000008</v>
      </c>
      <c r="DW81" s="31">
        <f t="shared" si="214"/>
        <v>-3794.71</v>
      </c>
      <c r="DX81" s="31">
        <f t="shared" si="215"/>
        <v>-7284.5</v>
      </c>
      <c r="DY81" s="31">
        <f t="shared" si="216"/>
        <v>-3043.26</v>
      </c>
      <c r="DZ81" s="31">
        <f t="shared" si="217"/>
        <v>-4435.99</v>
      </c>
      <c r="EA81" s="31">
        <f t="shared" si="218"/>
        <v>-3672.04</v>
      </c>
      <c r="EB81" s="31">
        <f t="shared" si="219"/>
        <v>-9175.64</v>
      </c>
      <c r="EC81" s="31">
        <f t="shared" si="220"/>
        <v>-3435.18</v>
      </c>
      <c r="ED81" s="31">
        <f t="shared" si="221"/>
        <v>-1806.2</v>
      </c>
      <c r="EE81" s="31">
        <f t="shared" si="222"/>
        <v>-9896.4599999999991</v>
      </c>
      <c r="EF81" s="31">
        <f t="shared" si="223"/>
        <v>-4856.1000000000004</v>
      </c>
      <c r="EG81" s="32">
        <f t="shared" si="224"/>
        <v>-29341.150000000009</v>
      </c>
      <c r="EH81" s="32">
        <f t="shared" si="225"/>
        <v>-40469.300000000003</v>
      </c>
      <c r="EI81" s="32">
        <f t="shared" si="226"/>
        <v>-18669.71999999999</v>
      </c>
      <c r="EJ81" s="32">
        <f t="shared" si="227"/>
        <v>-36090.400000000001</v>
      </c>
      <c r="EK81" s="32">
        <f t="shared" si="228"/>
        <v>-15180.870000000004</v>
      </c>
      <c r="EL81" s="32">
        <f t="shared" si="229"/>
        <v>-22286.689999999995</v>
      </c>
      <c r="EM81" s="32">
        <f t="shared" si="230"/>
        <v>-18577.660000000003</v>
      </c>
      <c r="EN81" s="32">
        <f t="shared" si="231"/>
        <v>-46760.979999999989</v>
      </c>
      <c r="EO81" s="32">
        <f t="shared" si="232"/>
        <v>-17635.79</v>
      </c>
      <c r="EP81" s="32">
        <f t="shared" si="233"/>
        <v>-9339.8300000000017</v>
      </c>
      <c r="EQ81" s="32">
        <f t="shared" si="234"/>
        <v>-51561.060000000005</v>
      </c>
      <c r="ER81" s="32">
        <f t="shared" si="235"/>
        <v>-25487.530000000013</v>
      </c>
    </row>
    <row r="82" spans="1:148" x14ac:dyDescent="0.25">
      <c r="A82" t="s">
        <v>445</v>
      </c>
      <c r="B82" s="1" t="s">
        <v>140</v>
      </c>
      <c r="C82" t="str">
        <f t="shared" ca="1" si="272"/>
        <v>MKRC</v>
      </c>
      <c r="D82" t="str">
        <f t="shared" ca="1" si="273"/>
        <v>MacKay River Industrial System</v>
      </c>
      <c r="E82" s="51">
        <v>115689.8181</v>
      </c>
      <c r="F82" s="51">
        <v>103916.9633</v>
      </c>
      <c r="G82" s="51">
        <v>118976.9681</v>
      </c>
      <c r="H82" s="51">
        <v>112110.2417</v>
      </c>
      <c r="I82" s="51">
        <v>95634.256999999998</v>
      </c>
      <c r="J82" s="51">
        <v>97951.8753</v>
      </c>
      <c r="K82" s="51">
        <v>106649.83689999999</v>
      </c>
      <c r="L82" s="51">
        <v>106531.1701</v>
      </c>
      <c r="M82" s="51">
        <v>87729.570900000006</v>
      </c>
      <c r="N82" s="51">
        <v>86355.832899999994</v>
      </c>
      <c r="O82" s="51">
        <v>111332.4935</v>
      </c>
      <c r="P82" s="51">
        <v>117998.3634</v>
      </c>
      <c r="Q82" s="32">
        <v>9080860.8699999992</v>
      </c>
      <c r="R82" s="32">
        <v>13338429.810000001</v>
      </c>
      <c r="S82" s="32">
        <v>5746106.5700000003</v>
      </c>
      <c r="T82" s="32">
        <v>5904659.04</v>
      </c>
      <c r="U82" s="32">
        <v>2343623.37</v>
      </c>
      <c r="V82" s="32">
        <v>7239200.3700000001</v>
      </c>
      <c r="W82" s="32">
        <v>6476255.0300000003</v>
      </c>
      <c r="X82" s="32">
        <v>13465850.49</v>
      </c>
      <c r="Y82" s="32">
        <v>8650432.0500000007</v>
      </c>
      <c r="Z82" s="32">
        <v>2933490.14</v>
      </c>
      <c r="AA82" s="32">
        <v>12170190.17</v>
      </c>
      <c r="AB82" s="32">
        <v>6089100.5199999996</v>
      </c>
      <c r="AC82" s="2">
        <v>5.05</v>
      </c>
      <c r="AD82" s="2">
        <v>5.05</v>
      </c>
      <c r="AE82" s="2">
        <v>5.05</v>
      </c>
      <c r="AF82" s="2">
        <v>5.05</v>
      </c>
      <c r="AG82" s="2">
        <v>5.05</v>
      </c>
      <c r="AH82" s="2">
        <v>5.05</v>
      </c>
      <c r="AI82" s="2">
        <v>5.73</v>
      </c>
      <c r="AJ82" s="2">
        <v>5.73</v>
      </c>
      <c r="AK82" s="2">
        <v>5.73</v>
      </c>
      <c r="AL82" s="2">
        <v>5.73</v>
      </c>
      <c r="AM82" s="2">
        <v>5.73</v>
      </c>
      <c r="AN82" s="2">
        <v>5.73</v>
      </c>
      <c r="AO82" s="33">
        <v>458583.47</v>
      </c>
      <c r="AP82" s="33">
        <v>673590.71</v>
      </c>
      <c r="AQ82" s="33">
        <v>290178.38</v>
      </c>
      <c r="AR82" s="33">
        <v>298185.28000000003</v>
      </c>
      <c r="AS82" s="33">
        <v>118352.98</v>
      </c>
      <c r="AT82" s="33">
        <v>365579.62</v>
      </c>
      <c r="AU82" s="33">
        <v>371089.41</v>
      </c>
      <c r="AV82" s="33">
        <v>771593.23</v>
      </c>
      <c r="AW82" s="33">
        <v>495669.76000000001</v>
      </c>
      <c r="AX82" s="33">
        <v>168088.98</v>
      </c>
      <c r="AY82" s="33">
        <v>697351.9</v>
      </c>
      <c r="AZ82" s="33">
        <v>348905.46</v>
      </c>
      <c r="BA82" s="31">
        <f t="shared" si="236"/>
        <v>-3632.34</v>
      </c>
      <c r="BB82" s="31">
        <f t="shared" si="237"/>
        <v>-5335.37</v>
      </c>
      <c r="BC82" s="31">
        <f t="shared" si="238"/>
        <v>-2298.44</v>
      </c>
      <c r="BD82" s="31">
        <f t="shared" si="239"/>
        <v>34247.019999999997</v>
      </c>
      <c r="BE82" s="31">
        <f t="shared" si="240"/>
        <v>13593.02</v>
      </c>
      <c r="BF82" s="31">
        <f t="shared" si="241"/>
        <v>41987.360000000001</v>
      </c>
      <c r="BG82" s="31">
        <f t="shared" si="242"/>
        <v>4533.38</v>
      </c>
      <c r="BH82" s="31">
        <f t="shared" si="243"/>
        <v>9426.1</v>
      </c>
      <c r="BI82" s="31">
        <f t="shared" si="244"/>
        <v>6055.3</v>
      </c>
      <c r="BJ82" s="31">
        <f t="shared" si="245"/>
        <v>-8800.4699999999993</v>
      </c>
      <c r="BK82" s="31">
        <f t="shared" si="246"/>
        <v>-36510.57</v>
      </c>
      <c r="BL82" s="31">
        <f t="shared" si="247"/>
        <v>-18267.3</v>
      </c>
      <c r="BM82" s="6">
        <v>1.6400000000000001E-2</v>
      </c>
      <c r="BN82" s="6">
        <v>1.6400000000000001E-2</v>
      </c>
      <c r="BO82" s="6">
        <v>1.6400000000000001E-2</v>
      </c>
      <c r="BP82" s="6">
        <v>1.6400000000000001E-2</v>
      </c>
      <c r="BQ82" s="6">
        <v>1.6400000000000001E-2</v>
      </c>
      <c r="BR82" s="6">
        <v>1.6400000000000001E-2</v>
      </c>
      <c r="BS82" s="6">
        <v>1.6400000000000001E-2</v>
      </c>
      <c r="BT82" s="6">
        <v>1.6400000000000001E-2</v>
      </c>
      <c r="BU82" s="6">
        <v>1.6400000000000001E-2</v>
      </c>
      <c r="BV82" s="6">
        <v>1.6400000000000001E-2</v>
      </c>
      <c r="BW82" s="6">
        <v>1.6400000000000001E-2</v>
      </c>
      <c r="BX82" s="6">
        <v>1.6400000000000001E-2</v>
      </c>
      <c r="BY82" s="31">
        <v>148926.12</v>
      </c>
      <c r="BZ82" s="31">
        <v>218750.25</v>
      </c>
      <c r="CA82" s="31">
        <v>94236.15</v>
      </c>
      <c r="CB82" s="31">
        <v>96836.41</v>
      </c>
      <c r="CC82" s="31">
        <v>38435.42</v>
      </c>
      <c r="CD82" s="31">
        <v>118722.89</v>
      </c>
      <c r="CE82" s="31">
        <v>106210.58</v>
      </c>
      <c r="CF82" s="31">
        <v>220839.95</v>
      </c>
      <c r="CG82" s="31">
        <v>141867.09</v>
      </c>
      <c r="CH82" s="31">
        <v>48109.24</v>
      </c>
      <c r="CI82" s="31">
        <v>199591.12</v>
      </c>
      <c r="CJ82" s="31">
        <v>99861.25</v>
      </c>
      <c r="CK82" s="32">
        <f t="shared" si="248"/>
        <v>13621.29</v>
      </c>
      <c r="CL82" s="32">
        <f t="shared" si="249"/>
        <v>20007.64</v>
      </c>
      <c r="CM82" s="32">
        <f t="shared" si="250"/>
        <v>8619.16</v>
      </c>
      <c r="CN82" s="32">
        <f t="shared" si="251"/>
        <v>8856.99</v>
      </c>
      <c r="CO82" s="32">
        <f t="shared" si="252"/>
        <v>3515.44</v>
      </c>
      <c r="CP82" s="32">
        <f t="shared" si="253"/>
        <v>10858.8</v>
      </c>
      <c r="CQ82" s="32">
        <f t="shared" si="254"/>
        <v>9714.3799999999992</v>
      </c>
      <c r="CR82" s="32">
        <f t="shared" si="255"/>
        <v>20198.78</v>
      </c>
      <c r="CS82" s="32">
        <f t="shared" si="256"/>
        <v>12975.65</v>
      </c>
      <c r="CT82" s="32">
        <f t="shared" si="257"/>
        <v>4400.24</v>
      </c>
      <c r="CU82" s="32">
        <f t="shared" si="258"/>
        <v>18255.29</v>
      </c>
      <c r="CV82" s="32">
        <f t="shared" si="259"/>
        <v>9133.65</v>
      </c>
      <c r="CW82" s="31">
        <f t="shared" si="260"/>
        <v>-292403.71999999991</v>
      </c>
      <c r="CX82" s="31">
        <f t="shared" si="261"/>
        <v>-429497.44999999995</v>
      </c>
      <c r="CY82" s="31">
        <f t="shared" si="262"/>
        <v>-185024.63</v>
      </c>
      <c r="CZ82" s="31">
        <f t="shared" si="263"/>
        <v>-226738.9</v>
      </c>
      <c r="DA82" s="31">
        <f t="shared" si="264"/>
        <v>-89995.14</v>
      </c>
      <c r="DB82" s="31">
        <f t="shared" si="265"/>
        <v>-277985.28999999998</v>
      </c>
      <c r="DC82" s="31">
        <f t="shared" si="266"/>
        <v>-259697.82999999996</v>
      </c>
      <c r="DD82" s="31">
        <f t="shared" si="267"/>
        <v>-539980.6</v>
      </c>
      <c r="DE82" s="31">
        <f t="shared" si="268"/>
        <v>-346882.32</v>
      </c>
      <c r="DF82" s="31">
        <f t="shared" si="269"/>
        <v>-106779.03000000001</v>
      </c>
      <c r="DG82" s="31">
        <f t="shared" si="270"/>
        <v>-442994.92</v>
      </c>
      <c r="DH82" s="31">
        <f t="shared" si="271"/>
        <v>-221643.26000000004</v>
      </c>
      <c r="DI82" s="32">
        <f t="shared" si="200"/>
        <v>-14620.19</v>
      </c>
      <c r="DJ82" s="32">
        <f t="shared" si="201"/>
        <v>-21474.87</v>
      </c>
      <c r="DK82" s="32">
        <f t="shared" si="202"/>
        <v>-9251.23</v>
      </c>
      <c r="DL82" s="32">
        <f t="shared" si="203"/>
        <v>-11336.95</v>
      </c>
      <c r="DM82" s="32">
        <f t="shared" si="204"/>
        <v>-4499.76</v>
      </c>
      <c r="DN82" s="32">
        <f t="shared" si="205"/>
        <v>-13899.26</v>
      </c>
      <c r="DO82" s="32">
        <f t="shared" si="206"/>
        <v>-12984.89</v>
      </c>
      <c r="DP82" s="32">
        <f t="shared" si="207"/>
        <v>-26999.03</v>
      </c>
      <c r="DQ82" s="32">
        <f t="shared" si="208"/>
        <v>-17344.12</v>
      </c>
      <c r="DR82" s="32">
        <f t="shared" si="209"/>
        <v>-5338.95</v>
      </c>
      <c r="DS82" s="32">
        <f t="shared" si="210"/>
        <v>-22149.75</v>
      </c>
      <c r="DT82" s="32">
        <f t="shared" si="211"/>
        <v>-11082.16</v>
      </c>
      <c r="DU82" s="31">
        <f t="shared" si="212"/>
        <v>-79623.63</v>
      </c>
      <c r="DV82" s="31">
        <f t="shared" si="213"/>
        <v>-115952.09</v>
      </c>
      <c r="DW82" s="31">
        <f t="shared" si="214"/>
        <v>-49561.06</v>
      </c>
      <c r="DX82" s="31">
        <f t="shared" si="215"/>
        <v>-60205.15</v>
      </c>
      <c r="DY82" s="31">
        <f t="shared" si="216"/>
        <v>-23692.67</v>
      </c>
      <c r="DZ82" s="31">
        <f t="shared" si="217"/>
        <v>-72534.83</v>
      </c>
      <c r="EA82" s="31">
        <f t="shared" si="218"/>
        <v>-67176.09</v>
      </c>
      <c r="EB82" s="31">
        <f t="shared" si="219"/>
        <v>-138415.69</v>
      </c>
      <c r="EC82" s="31">
        <f t="shared" si="220"/>
        <v>-88107.75</v>
      </c>
      <c r="ED82" s="31">
        <f t="shared" si="221"/>
        <v>-26880.41</v>
      </c>
      <c r="EE82" s="31">
        <f t="shared" si="222"/>
        <v>-110484.29</v>
      </c>
      <c r="EF82" s="31">
        <f t="shared" si="223"/>
        <v>-54777.53</v>
      </c>
      <c r="EG82" s="32">
        <f t="shared" si="224"/>
        <v>-386647.53999999992</v>
      </c>
      <c r="EH82" s="32">
        <f t="shared" si="225"/>
        <v>-566924.40999999992</v>
      </c>
      <c r="EI82" s="32">
        <f t="shared" si="226"/>
        <v>-243836.92</v>
      </c>
      <c r="EJ82" s="32">
        <f t="shared" si="227"/>
        <v>-298281</v>
      </c>
      <c r="EK82" s="32">
        <f t="shared" si="228"/>
        <v>-118187.56999999999</v>
      </c>
      <c r="EL82" s="32">
        <f t="shared" si="229"/>
        <v>-364419.38</v>
      </c>
      <c r="EM82" s="32">
        <f t="shared" si="230"/>
        <v>-339858.80999999994</v>
      </c>
      <c r="EN82" s="32">
        <f t="shared" si="231"/>
        <v>-705395.32000000007</v>
      </c>
      <c r="EO82" s="32">
        <f t="shared" si="232"/>
        <v>-452334.19</v>
      </c>
      <c r="EP82" s="32">
        <f t="shared" si="233"/>
        <v>-138998.39000000001</v>
      </c>
      <c r="EQ82" s="32">
        <f t="shared" si="234"/>
        <v>-575628.96</v>
      </c>
      <c r="ER82" s="32">
        <f t="shared" si="235"/>
        <v>-287502.95000000007</v>
      </c>
    </row>
    <row r="83" spans="1:148" x14ac:dyDescent="0.25">
      <c r="A83" t="s">
        <v>468</v>
      </c>
      <c r="B83" s="1" t="s">
        <v>93</v>
      </c>
      <c r="C83" t="str">
        <f t="shared" ca="1" si="272"/>
        <v>BCHIMP</v>
      </c>
      <c r="D83" t="str">
        <f t="shared" ca="1" si="273"/>
        <v>Alberta-BC Intertie - Import</v>
      </c>
      <c r="E83" s="51">
        <v>7416</v>
      </c>
      <c r="F83" s="51">
        <v>8877</v>
      </c>
      <c r="G83" s="51">
        <v>12157</v>
      </c>
      <c r="H83" s="51">
        <v>9036</v>
      </c>
      <c r="I83" s="51">
        <v>675</v>
      </c>
      <c r="N83" s="51">
        <v>100</v>
      </c>
      <c r="Q83" s="32">
        <v>817297.14</v>
      </c>
      <c r="R83" s="32">
        <v>1218995.95</v>
      </c>
      <c r="S83" s="32">
        <v>513511.95</v>
      </c>
      <c r="T83" s="32">
        <v>493114.38</v>
      </c>
      <c r="U83" s="32">
        <v>13602.3</v>
      </c>
      <c r="V83" s="32"/>
      <c r="W83" s="32"/>
      <c r="X83" s="32"/>
      <c r="Y83" s="32"/>
      <c r="Z83" s="32">
        <v>10042</v>
      </c>
      <c r="AA83" s="32"/>
      <c r="AB83" s="32"/>
      <c r="AC83" s="2">
        <v>0.53</v>
      </c>
      <c r="AD83" s="2">
        <v>0.53</v>
      </c>
      <c r="AE83" s="2">
        <v>0.53</v>
      </c>
      <c r="AF83" s="2">
        <v>0.53</v>
      </c>
      <c r="AG83" s="2">
        <v>0.53</v>
      </c>
      <c r="AL83" s="2">
        <v>1.92</v>
      </c>
      <c r="AO83" s="33">
        <v>4331.67</v>
      </c>
      <c r="AP83" s="33">
        <v>6460.68</v>
      </c>
      <c r="AQ83" s="33">
        <v>2721.61</v>
      </c>
      <c r="AR83" s="33">
        <v>2613.5100000000002</v>
      </c>
      <c r="AS83" s="33">
        <v>72.09</v>
      </c>
      <c r="AT83" s="33"/>
      <c r="AU83" s="33"/>
      <c r="AV83" s="33"/>
      <c r="AW83" s="33"/>
      <c r="AX83" s="33">
        <v>192.81</v>
      </c>
      <c r="AY83" s="33"/>
      <c r="AZ83" s="33"/>
      <c r="BA83" s="31">
        <f t="shared" si="236"/>
        <v>-326.92</v>
      </c>
      <c r="BB83" s="31">
        <f t="shared" si="237"/>
        <v>-487.6</v>
      </c>
      <c r="BC83" s="31">
        <f t="shared" si="238"/>
        <v>-205.4</v>
      </c>
      <c r="BD83" s="31">
        <f t="shared" si="239"/>
        <v>2860.06</v>
      </c>
      <c r="BE83" s="31">
        <f t="shared" si="240"/>
        <v>78.89</v>
      </c>
      <c r="BF83" s="31">
        <f t="shared" si="241"/>
        <v>0</v>
      </c>
      <c r="BG83" s="31">
        <f t="shared" si="242"/>
        <v>0</v>
      </c>
      <c r="BH83" s="31">
        <f t="shared" si="243"/>
        <v>0</v>
      </c>
      <c r="BI83" s="31">
        <f t="shared" si="244"/>
        <v>0</v>
      </c>
      <c r="BJ83" s="31">
        <f t="shared" si="245"/>
        <v>-30.13</v>
      </c>
      <c r="BK83" s="31">
        <f t="shared" si="246"/>
        <v>0</v>
      </c>
      <c r="BL83" s="31">
        <f t="shared" si="247"/>
        <v>0</v>
      </c>
      <c r="BM83" s="6">
        <v>1.09E-2</v>
      </c>
      <c r="BN83" s="6">
        <v>1.09E-2</v>
      </c>
      <c r="BO83" s="6">
        <v>1.09E-2</v>
      </c>
      <c r="BP83" s="6">
        <v>1.09E-2</v>
      </c>
      <c r="BQ83" s="6">
        <v>1.09E-2</v>
      </c>
      <c r="BR83" s="6">
        <v>1.09E-2</v>
      </c>
      <c r="BS83" s="6">
        <v>1.09E-2</v>
      </c>
      <c r="BT83" s="6">
        <v>1.09E-2</v>
      </c>
      <c r="BU83" s="6">
        <v>1.09E-2</v>
      </c>
      <c r="BV83" s="6">
        <v>1.09E-2</v>
      </c>
      <c r="BW83" s="6">
        <v>1.09E-2</v>
      </c>
      <c r="BX83" s="6">
        <v>1.09E-2</v>
      </c>
      <c r="BY83" s="31">
        <v>8908.5400000000009</v>
      </c>
      <c r="BZ83" s="31">
        <v>13287.06</v>
      </c>
      <c r="CA83" s="31">
        <v>5597.28</v>
      </c>
      <c r="CB83" s="31">
        <v>5374.95</v>
      </c>
      <c r="CC83" s="31">
        <v>148.27000000000001</v>
      </c>
      <c r="CD83" s="31">
        <v>0</v>
      </c>
      <c r="CE83" s="31">
        <v>0</v>
      </c>
      <c r="CF83" s="31">
        <v>0</v>
      </c>
      <c r="CG83" s="31">
        <v>0</v>
      </c>
      <c r="CH83" s="31">
        <v>109.46</v>
      </c>
      <c r="CI83" s="31">
        <v>0</v>
      </c>
      <c r="CJ83" s="31">
        <v>0</v>
      </c>
      <c r="CK83" s="32">
        <f t="shared" si="248"/>
        <v>1225.95</v>
      </c>
      <c r="CL83" s="32">
        <f t="shared" si="249"/>
        <v>1828.49</v>
      </c>
      <c r="CM83" s="32">
        <f t="shared" si="250"/>
        <v>770.27</v>
      </c>
      <c r="CN83" s="32">
        <f t="shared" si="251"/>
        <v>739.67</v>
      </c>
      <c r="CO83" s="32">
        <f t="shared" si="252"/>
        <v>20.399999999999999</v>
      </c>
      <c r="CP83" s="32">
        <f t="shared" si="253"/>
        <v>0</v>
      </c>
      <c r="CQ83" s="32">
        <f t="shared" si="254"/>
        <v>0</v>
      </c>
      <c r="CR83" s="32">
        <f t="shared" si="255"/>
        <v>0</v>
      </c>
      <c r="CS83" s="32">
        <f t="shared" si="256"/>
        <v>0</v>
      </c>
      <c r="CT83" s="32">
        <f t="shared" si="257"/>
        <v>15.06</v>
      </c>
      <c r="CU83" s="32">
        <f t="shared" si="258"/>
        <v>0</v>
      </c>
      <c r="CV83" s="32">
        <f t="shared" si="259"/>
        <v>0</v>
      </c>
      <c r="CW83" s="31">
        <f t="shared" si="260"/>
        <v>6129.7400000000016</v>
      </c>
      <c r="CX83" s="31">
        <f t="shared" si="261"/>
        <v>9142.4699999999993</v>
      </c>
      <c r="CY83" s="31">
        <f t="shared" si="262"/>
        <v>3851.3399999999992</v>
      </c>
      <c r="CZ83" s="31">
        <f t="shared" si="263"/>
        <v>641.04999999999973</v>
      </c>
      <c r="DA83" s="31">
        <f t="shared" si="264"/>
        <v>17.690000000000012</v>
      </c>
      <c r="DB83" s="31">
        <f t="shared" si="265"/>
        <v>0</v>
      </c>
      <c r="DC83" s="31">
        <f t="shared" si="266"/>
        <v>0</v>
      </c>
      <c r="DD83" s="31">
        <f t="shared" si="267"/>
        <v>0</v>
      </c>
      <c r="DE83" s="31">
        <f t="shared" si="268"/>
        <v>0</v>
      </c>
      <c r="DF83" s="31">
        <f t="shared" si="269"/>
        <v>-38.160000000000011</v>
      </c>
      <c r="DG83" s="31">
        <f t="shared" si="270"/>
        <v>0</v>
      </c>
      <c r="DH83" s="31">
        <f t="shared" si="271"/>
        <v>0</v>
      </c>
      <c r="DI83" s="32">
        <f t="shared" si="200"/>
        <v>306.49</v>
      </c>
      <c r="DJ83" s="32">
        <f t="shared" si="201"/>
        <v>457.12</v>
      </c>
      <c r="DK83" s="32">
        <f t="shared" si="202"/>
        <v>192.57</v>
      </c>
      <c r="DL83" s="32">
        <f t="shared" si="203"/>
        <v>32.049999999999997</v>
      </c>
      <c r="DM83" s="32">
        <f t="shared" si="204"/>
        <v>0.88</v>
      </c>
      <c r="DN83" s="32">
        <f t="shared" si="205"/>
        <v>0</v>
      </c>
      <c r="DO83" s="32">
        <f t="shared" si="206"/>
        <v>0</v>
      </c>
      <c r="DP83" s="32">
        <f t="shared" si="207"/>
        <v>0</v>
      </c>
      <c r="DQ83" s="32">
        <f t="shared" si="208"/>
        <v>0</v>
      </c>
      <c r="DR83" s="32">
        <f t="shared" si="209"/>
        <v>-1.91</v>
      </c>
      <c r="DS83" s="32">
        <f t="shared" si="210"/>
        <v>0</v>
      </c>
      <c r="DT83" s="32">
        <f t="shared" si="211"/>
        <v>0</v>
      </c>
      <c r="DU83" s="31">
        <f t="shared" si="212"/>
        <v>1669.17</v>
      </c>
      <c r="DV83" s="31">
        <f t="shared" si="213"/>
        <v>2468.21</v>
      </c>
      <c r="DW83" s="31">
        <f t="shared" si="214"/>
        <v>1031.6300000000001</v>
      </c>
      <c r="DX83" s="31">
        <f t="shared" si="215"/>
        <v>170.22</v>
      </c>
      <c r="DY83" s="31">
        <f t="shared" si="216"/>
        <v>4.66</v>
      </c>
      <c r="DZ83" s="31">
        <f t="shared" si="217"/>
        <v>0</v>
      </c>
      <c r="EA83" s="31">
        <f t="shared" si="218"/>
        <v>0</v>
      </c>
      <c r="EB83" s="31">
        <f t="shared" si="219"/>
        <v>0</v>
      </c>
      <c r="EC83" s="31">
        <f t="shared" si="220"/>
        <v>0</v>
      </c>
      <c r="ED83" s="31">
        <f t="shared" si="221"/>
        <v>-9.61</v>
      </c>
      <c r="EE83" s="31">
        <f t="shared" si="222"/>
        <v>0</v>
      </c>
      <c r="EF83" s="31">
        <f t="shared" si="223"/>
        <v>0</v>
      </c>
      <c r="EG83" s="32">
        <f t="shared" si="224"/>
        <v>8105.4000000000015</v>
      </c>
      <c r="EH83" s="32">
        <f t="shared" si="225"/>
        <v>12067.8</v>
      </c>
      <c r="EI83" s="32">
        <f t="shared" si="226"/>
        <v>5075.5399999999991</v>
      </c>
      <c r="EJ83" s="32">
        <f t="shared" si="227"/>
        <v>843.31999999999971</v>
      </c>
      <c r="EK83" s="32">
        <f t="shared" si="228"/>
        <v>23.230000000000011</v>
      </c>
      <c r="EL83" s="32">
        <f t="shared" si="229"/>
        <v>0</v>
      </c>
      <c r="EM83" s="32">
        <f t="shared" si="230"/>
        <v>0</v>
      </c>
      <c r="EN83" s="32">
        <f t="shared" si="231"/>
        <v>0</v>
      </c>
      <c r="EO83" s="32">
        <f t="shared" si="232"/>
        <v>0</v>
      </c>
      <c r="EP83" s="32">
        <f t="shared" si="233"/>
        <v>-49.680000000000007</v>
      </c>
      <c r="EQ83" s="32">
        <f t="shared" si="234"/>
        <v>0</v>
      </c>
      <c r="ER83" s="32">
        <f t="shared" si="235"/>
        <v>0</v>
      </c>
    </row>
    <row r="84" spans="1:148" x14ac:dyDescent="0.25">
      <c r="A84" t="s">
        <v>468</v>
      </c>
      <c r="B84" s="1" t="s">
        <v>389</v>
      </c>
      <c r="C84" t="str">
        <f t="shared" ca="1" si="272"/>
        <v>SPCIMP</v>
      </c>
      <c r="D84" t="str">
        <f t="shared" ca="1" si="273"/>
        <v>Alberta-Saskatchewan Intertie - Import</v>
      </c>
      <c r="J84" s="51">
        <v>3</v>
      </c>
      <c r="Q84" s="32"/>
      <c r="R84" s="32"/>
      <c r="S84" s="32"/>
      <c r="T84" s="32"/>
      <c r="U84" s="32"/>
      <c r="V84" s="32">
        <v>2995.56</v>
      </c>
      <c r="W84" s="32"/>
      <c r="X84" s="32"/>
      <c r="Y84" s="32"/>
      <c r="Z84" s="32"/>
      <c r="AA84" s="32"/>
      <c r="AB84" s="32"/>
      <c r="AH84" s="2">
        <v>3.41</v>
      </c>
      <c r="AO84" s="33"/>
      <c r="AP84" s="33"/>
      <c r="AQ84" s="33"/>
      <c r="AR84" s="33"/>
      <c r="AS84" s="33"/>
      <c r="AT84" s="33">
        <v>102.15</v>
      </c>
      <c r="AU84" s="33"/>
      <c r="AV84" s="33"/>
      <c r="AW84" s="33"/>
      <c r="AX84" s="33"/>
      <c r="AY84" s="33"/>
      <c r="AZ84" s="33"/>
      <c r="BA84" s="31">
        <f t="shared" si="236"/>
        <v>0</v>
      </c>
      <c r="BB84" s="31">
        <f t="shared" si="237"/>
        <v>0</v>
      </c>
      <c r="BC84" s="31">
        <f t="shared" si="238"/>
        <v>0</v>
      </c>
      <c r="BD84" s="31">
        <f t="shared" si="239"/>
        <v>0</v>
      </c>
      <c r="BE84" s="31">
        <f t="shared" si="240"/>
        <v>0</v>
      </c>
      <c r="BF84" s="31">
        <f t="shared" si="241"/>
        <v>17.37</v>
      </c>
      <c r="BG84" s="31">
        <f t="shared" si="242"/>
        <v>0</v>
      </c>
      <c r="BH84" s="31">
        <f t="shared" si="243"/>
        <v>0</v>
      </c>
      <c r="BI84" s="31">
        <f t="shared" si="244"/>
        <v>0</v>
      </c>
      <c r="BJ84" s="31">
        <f t="shared" si="245"/>
        <v>0</v>
      </c>
      <c r="BK84" s="31">
        <f t="shared" si="246"/>
        <v>0</v>
      </c>
      <c r="BL84" s="31">
        <f t="shared" si="247"/>
        <v>0</v>
      </c>
      <c r="BM84" s="6">
        <v>6.7100000000000007E-2</v>
      </c>
      <c r="BN84" s="6">
        <v>6.7100000000000007E-2</v>
      </c>
      <c r="BO84" s="6">
        <v>6.7100000000000007E-2</v>
      </c>
      <c r="BP84" s="6">
        <v>6.7100000000000007E-2</v>
      </c>
      <c r="BQ84" s="6">
        <v>6.7100000000000007E-2</v>
      </c>
      <c r="BR84" s="6">
        <v>6.7100000000000007E-2</v>
      </c>
      <c r="BS84" s="6">
        <v>6.7100000000000007E-2</v>
      </c>
      <c r="BT84" s="6">
        <v>6.7100000000000007E-2</v>
      </c>
      <c r="BU84" s="6">
        <v>6.7100000000000007E-2</v>
      </c>
      <c r="BV84" s="6">
        <v>6.7100000000000007E-2</v>
      </c>
      <c r="BW84" s="6">
        <v>6.7100000000000007E-2</v>
      </c>
      <c r="BX84" s="6">
        <v>6.7100000000000007E-2</v>
      </c>
      <c r="BY84" s="31">
        <v>0</v>
      </c>
      <c r="BZ84" s="31">
        <v>0</v>
      </c>
      <c r="CA84" s="31">
        <v>0</v>
      </c>
      <c r="CB84" s="31">
        <v>0</v>
      </c>
      <c r="CC84" s="31">
        <v>0</v>
      </c>
      <c r="CD84" s="31">
        <v>201</v>
      </c>
      <c r="CE84" s="31">
        <v>0</v>
      </c>
      <c r="CF84" s="31">
        <v>0</v>
      </c>
      <c r="CG84" s="31">
        <v>0</v>
      </c>
      <c r="CH84" s="31">
        <v>0</v>
      </c>
      <c r="CI84" s="31">
        <v>0</v>
      </c>
      <c r="CJ84" s="31">
        <v>0</v>
      </c>
      <c r="CK84" s="32">
        <f t="shared" si="248"/>
        <v>0</v>
      </c>
      <c r="CL84" s="32">
        <f t="shared" si="249"/>
        <v>0</v>
      </c>
      <c r="CM84" s="32">
        <f t="shared" si="250"/>
        <v>0</v>
      </c>
      <c r="CN84" s="32">
        <f t="shared" si="251"/>
        <v>0</v>
      </c>
      <c r="CO84" s="32">
        <f t="shared" si="252"/>
        <v>0</v>
      </c>
      <c r="CP84" s="32">
        <f t="shared" si="253"/>
        <v>4.49</v>
      </c>
      <c r="CQ84" s="32">
        <f t="shared" si="254"/>
        <v>0</v>
      </c>
      <c r="CR84" s="32">
        <f t="shared" si="255"/>
        <v>0</v>
      </c>
      <c r="CS84" s="32">
        <f t="shared" si="256"/>
        <v>0</v>
      </c>
      <c r="CT84" s="32">
        <f t="shared" si="257"/>
        <v>0</v>
      </c>
      <c r="CU84" s="32">
        <f t="shared" si="258"/>
        <v>0</v>
      </c>
      <c r="CV84" s="32">
        <f t="shared" si="259"/>
        <v>0</v>
      </c>
      <c r="CW84" s="31">
        <f t="shared" si="260"/>
        <v>0</v>
      </c>
      <c r="CX84" s="31">
        <f t="shared" si="261"/>
        <v>0</v>
      </c>
      <c r="CY84" s="31">
        <f t="shared" si="262"/>
        <v>0</v>
      </c>
      <c r="CZ84" s="31">
        <f t="shared" si="263"/>
        <v>0</v>
      </c>
      <c r="DA84" s="31">
        <f t="shared" si="264"/>
        <v>0</v>
      </c>
      <c r="DB84" s="31">
        <f t="shared" si="265"/>
        <v>85.97</v>
      </c>
      <c r="DC84" s="31">
        <f t="shared" si="266"/>
        <v>0</v>
      </c>
      <c r="DD84" s="31">
        <f t="shared" si="267"/>
        <v>0</v>
      </c>
      <c r="DE84" s="31">
        <f t="shared" si="268"/>
        <v>0</v>
      </c>
      <c r="DF84" s="31">
        <f t="shared" si="269"/>
        <v>0</v>
      </c>
      <c r="DG84" s="31">
        <f t="shared" si="270"/>
        <v>0</v>
      </c>
      <c r="DH84" s="31">
        <f t="shared" si="271"/>
        <v>0</v>
      </c>
      <c r="DI84" s="32">
        <f t="shared" si="200"/>
        <v>0</v>
      </c>
      <c r="DJ84" s="32">
        <f t="shared" si="201"/>
        <v>0</v>
      </c>
      <c r="DK84" s="32">
        <f t="shared" si="202"/>
        <v>0</v>
      </c>
      <c r="DL84" s="32">
        <f t="shared" si="203"/>
        <v>0</v>
      </c>
      <c r="DM84" s="32">
        <f t="shared" si="204"/>
        <v>0</v>
      </c>
      <c r="DN84" s="32">
        <f t="shared" si="205"/>
        <v>4.3</v>
      </c>
      <c r="DO84" s="32">
        <f t="shared" si="206"/>
        <v>0</v>
      </c>
      <c r="DP84" s="32">
        <f t="shared" si="207"/>
        <v>0</v>
      </c>
      <c r="DQ84" s="32">
        <f t="shared" si="208"/>
        <v>0</v>
      </c>
      <c r="DR84" s="32">
        <f t="shared" si="209"/>
        <v>0</v>
      </c>
      <c r="DS84" s="32">
        <f t="shared" si="210"/>
        <v>0</v>
      </c>
      <c r="DT84" s="32">
        <f t="shared" si="211"/>
        <v>0</v>
      </c>
      <c r="DU84" s="31">
        <f t="shared" si="212"/>
        <v>0</v>
      </c>
      <c r="DV84" s="31">
        <f t="shared" si="213"/>
        <v>0</v>
      </c>
      <c r="DW84" s="31">
        <f t="shared" si="214"/>
        <v>0</v>
      </c>
      <c r="DX84" s="31">
        <f t="shared" si="215"/>
        <v>0</v>
      </c>
      <c r="DY84" s="31">
        <f t="shared" si="216"/>
        <v>0</v>
      </c>
      <c r="DZ84" s="31">
        <f t="shared" si="217"/>
        <v>22.43</v>
      </c>
      <c r="EA84" s="31">
        <f t="shared" si="218"/>
        <v>0</v>
      </c>
      <c r="EB84" s="31">
        <f t="shared" si="219"/>
        <v>0</v>
      </c>
      <c r="EC84" s="31">
        <f t="shared" si="220"/>
        <v>0</v>
      </c>
      <c r="ED84" s="31">
        <f t="shared" si="221"/>
        <v>0</v>
      </c>
      <c r="EE84" s="31">
        <f t="shared" si="222"/>
        <v>0</v>
      </c>
      <c r="EF84" s="31">
        <f t="shared" si="223"/>
        <v>0</v>
      </c>
      <c r="EG84" s="32">
        <f t="shared" si="224"/>
        <v>0</v>
      </c>
      <c r="EH84" s="32">
        <f t="shared" si="225"/>
        <v>0</v>
      </c>
      <c r="EI84" s="32">
        <f t="shared" si="226"/>
        <v>0</v>
      </c>
      <c r="EJ84" s="32">
        <f t="shared" si="227"/>
        <v>0</v>
      </c>
      <c r="EK84" s="32">
        <f t="shared" si="228"/>
        <v>0</v>
      </c>
      <c r="EL84" s="32">
        <f t="shared" si="229"/>
        <v>112.69999999999999</v>
      </c>
      <c r="EM84" s="32">
        <f t="shared" si="230"/>
        <v>0</v>
      </c>
      <c r="EN84" s="32">
        <f t="shared" si="231"/>
        <v>0</v>
      </c>
      <c r="EO84" s="32">
        <f t="shared" si="232"/>
        <v>0</v>
      </c>
      <c r="EP84" s="32">
        <f t="shared" si="233"/>
        <v>0</v>
      </c>
      <c r="EQ84" s="32">
        <f t="shared" si="234"/>
        <v>0</v>
      </c>
      <c r="ER84" s="32">
        <f t="shared" si="235"/>
        <v>0</v>
      </c>
    </row>
    <row r="85" spans="1:148" x14ac:dyDescent="0.25">
      <c r="A85" t="s">
        <v>468</v>
      </c>
      <c r="B85" s="1" t="s">
        <v>95</v>
      </c>
      <c r="C85" t="str">
        <f t="shared" ca="1" si="272"/>
        <v>BCHEXP</v>
      </c>
      <c r="D85" t="str">
        <f t="shared" ca="1" si="273"/>
        <v>Alberta-BC Intertie - Export</v>
      </c>
      <c r="E85" s="51">
        <v>2816</v>
      </c>
      <c r="J85" s="51">
        <v>18.75</v>
      </c>
      <c r="K85" s="51">
        <v>1623.75</v>
      </c>
      <c r="Q85" s="32">
        <v>73264.08</v>
      </c>
      <c r="R85" s="32"/>
      <c r="S85" s="32"/>
      <c r="T85" s="32"/>
      <c r="U85" s="32"/>
      <c r="V85" s="32">
        <v>363.19</v>
      </c>
      <c r="W85" s="32">
        <v>51316.33</v>
      </c>
      <c r="X85" s="32"/>
      <c r="Y85" s="32"/>
      <c r="Z85" s="32"/>
      <c r="AA85" s="32"/>
      <c r="AB85" s="32"/>
      <c r="AC85" s="2">
        <v>1.02</v>
      </c>
      <c r="AH85" s="2">
        <v>1.02</v>
      </c>
      <c r="AI85" s="2">
        <v>1.02</v>
      </c>
      <c r="AO85" s="33">
        <v>747.29</v>
      </c>
      <c r="AP85" s="33"/>
      <c r="AQ85" s="33"/>
      <c r="AR85" s="33"/>
      <c r="AS85" s="33"/>
      <c r="AT85" s="33">
        <v>3.7</v>
      </c>
      <c r="AU85" s="33">
        <v>523.42999999999995</v>
      </c>
      <c r="AV85" s="33"/>
      <c r="AW85" s="33"/>
      <c r="AX85" s="33"/>
      <c r="AY85" s="33"/>
      <c r="AZ85" s="33"/>
      <c r="BA85" s="31">
        <f t="shared" si="236"/>
        <v>-29.31</v>
      </c>
      <c r="BB85" s="31">
        <f t="shared" si="237"/>
        <v>0</v>
      </c>
      <c r="BC85" s="31">
        <f t="shared" si="238"/>
        <v>0</v>
      </c>
      <c r="BD85" s="31">
        <f t="shared" si="239"/>
        <v>0</v>
      </c>
      <c r="BE85" s="31">
        <f t="shared" si="240"/>
        <v>0</v>
      </c>
      <c r="BF85" s="31">
        <f t="shared" si="241"/>
        <v>2.11</v>
      </c>
      <c r="BG85" s="31">
        <f t="shared" si="242"/>
        <v>35.92</v>
      </c>
      <c r="BH85" s="31">
        <f t="shared" si="243"/>
        <v>0</v>
      </c>
      <c r="BI85" s="31">
        <f t="shared" si="244"/>
        <v>0</v>
      </c>
      <c r="BJ85" s="31">
        <f t="shared" si="245"/>
        <v>0</v>
      </c>
      <c r="BK85" s="31">
        <f t="shared" si="246"/>
        <v>0</v>
      </c>
      <c r="BL85" s="31">
        <f t="shared" si="247"/>
        <v>0</v>
      </c>
      <c r="BM85" s="6">
        <v>8.5000000000000006E-3</v>
      </c>
      <c r="BN85" s="6">
        <v>8.5000000000000006E-3</v>
      </c>
      <c r="BO85" s="6">
        <v>8.5000000000000006E-3</v>
      </c>
      <c r="BP85" s="6">
        <v>8.5000000000000006E-3</v>
      </c>
      <c r="BQ85" s="6">
        <v>8.5000000000000006E-3</v>
      </c>
      <c r="BR85" s="6">
        <v>8.5000000000000006E-3</v>
      </c>
      <c r="BS85" s="6">
        <v>8.5000000000000006E-3</v>
      </c>
      <c r="BT85" s="6">
        <v>8.5000000000000006E-3</v>
      </c>
      <c r="BU85" s="6">
        <v>8.5000000000000006E-3</v>
      </c>
      <c r="BV85" s="6">
        <v>8.5000000000000006E-3</v>
      </c>
      <c r="BW85" s="6">
        <v>8.5000000000000006E-3</v>
      </c>
      <c r="BX85" s="6">
        <v>8.5000000000000006E-3</v>
      </c>
      <c r="BY85" s="31">
        <v>622.74</v>
      </c>
      <c r="BZ85" s="31">
        <v>0</v>
      </c>
      <c r="CA85" s="31">
        <v>0</v>
      </c>
      <c r="CB85" s="31">
        <v>0</v>
      </c>
      <c r="CC85" s="31">
        <v>0</v>
      </c>
      <c r="CD85" s="31">
        <v>3.09</v>
      </c>
      <c r="CE85" s="31">
        <v>436.19</v>
      </c>
      <c r="CF85" s="31">
        <v>0</v>
      </c>
      <c r="CG85" s="31">
        <v>0</v>
      </c>
      <c r="CH85" s="31">
        <v>0</v>
      </c>
      <c r="CI85" s="31">
        <v>0</v>
      </c>
      <c r="CJ85" s="31">
        <v>0</v>
      </c>
      <c r="CK85" s="32">
        <f t="shared" si="248"/>
        <v>109.9</v>
      </c>
      <c r="CL85" s="32">
        <f t="shared" si="249"/>
        <v>0</v>
      </c>
      <c r="CM85" s="32">
        <f t="shared" si="250"/>
        <v>0</v>
      </c>
      <c r="CN85" s="32">
        <f t="shared" si="251"/>
        <v>0</v>
      </c>
      <c r="CO85" s="32">
        <f t="shared" si="252"/>
        <v>0</v>
      </c>
      <c r="CP85" s="32">
        <f t="shared" si="253"/>
        <v>0.54</v>
      </c>
      <c r="CQ85" s="32">
        <f t="shared" si="254"/>
        <v>76.97</v>
      </c>
      <c r="CR85" s="32">
        <f t="shared" si="255"/>
        <v>0</v>
      </c>
      <c r="CS85" s="32">
        <f t="shared" si="256"/>
        <v>0</v>
      </c>
      <c r="CT85" s="32">
        <f t="shared" si="257"/>
        <v>0</v>
      </c>
      <c r="CU85" s="32">
        <f t="shared" si="258"/>
        <v>0</v>
      </c>
      <c r="CV85" s="32">
        <f t="shared" si="259"/>
        <v>0</v>
      </c>
      <c r="CW85" s="31">
        <f t="shared" si="260"/>
        <v>14.660000000000021</v>
      </c>
      <c r="CX85" s="31">
        <f t="shared" si="261"/>
        <v>0</v>
      </c>
      <c r="CY85" s="31">
        <f t="shared" si="262"/>
        <v>0</v>
      </c>
      <c r="CZ85" s="31">
        <f t="shared" si="263"/>
        <v>0</v>
      </c>
      <c r="DA85" s="31">
        <f t="shared" si="264"/>
        <v>0</v>
      </c>
      <c r="DB85" s="31">
        <f t="shared" si="265"/>
        <v>-2.1800000000000002</v>
      </c>
      <c r="DC85" s="31">
        <f t="shared" si="266"/>
        <v>-46.189999999999984</v>
      </c>
      <c r="DD85" s="31">
        <f t="shared" si="267"/>
        <v>0</v>
      </c>
      <c r="DE85" s="31">
        <f t="shared" si="268"/>
        <v>0</v>
      </c>
      <c r="DF85" s="31">
        <f t="shared" si="269"/>
        <v>0</v>
      </c>
      <c r="DG85" s="31">
        <f t="shared" si="270"/>
        <v>0</v>
      </c>
      <c r="DH85" s="31">
        <f t="shared" si="271"/>
        <v>0</v>
      </c>
      <c r="DI85" s="32">
        <f t="shared" si="200"/>
        <v>0.73</v>
      </c>
      <c r="DJ85" s="32">
        <f t="shared" si="201"/>
        <v>0</v>
      </c>
      <c r="DK85" s="32">
        <f t="shared" si="202"/>
        <v>0</v>
      </c>
      <c r="DL85" s="32">
        <f t="shared" si="203"/>
        <v>0</v>
      </c>
      <c r="DM85" s="32">
        <f t="shared" si="204"/>
        <v>0</v>
      </c>
      <c r="DN85" s="32">
        <f t="shared" si="205"/>
        <v>-0.11</v>
      </c>
      <c r="DO85" s="32">
        <f t="shared" si="206"/>
        <v>-2.31</v>
      </c>
      <c r="DP85" s="32">
        <f t="shared" si="207"/>
        <v>0</v>
      </c>
      <c r="DQ85" s="32">
        <f t="shared" si="208"/>
        <v>0</v>
      </c>
      <c r="DR85" s="32">
        <f t="shared" si="209"/>
        <v>0</v>
      </c>
      <c r="DS85" s="32">
        <f t="shared" si="210"/>
        <v>0</v>
      </c>
      <c r="DT85" s="32">
        <f t="shared" si="211"/>
        <v>0</v>
      </c>
      <c r="DU85" s="31">
        <f t="shared" si="212"/>
        <v>3.99</v>
      </c>
      <c r="DV85" s="31">
        <f t="shared" si="213"/>
        <v>0</v>
      </c>
      <c r="DW85" s="31">
        <f t="shared" si="214"/>
        <v>0</v>
      </c>
      <c r="DX85" s="31">
        <f t="shared" si="215"/>
        <v>0</v>
      </c>
      <c r="DY85" s="31">
        <f t="shared" si="216"/>
        <v>0</v>
      </c>
      <c r="DZ85" s="31">
        <f t="shared" si="217"/>
        <v>-0.56999999999999995</v>
      </c>
      <c r="EA85" s="31">
        <f t="shared" si="218"/>
        <v>-11.95</v>
      </c>
      <c r="EB85" s="31">
        <f t="shared" si="219"/>
        <v>0</v>
      </c>
      <c r="EC85" s="31">
        <f t="shared" si="220"/>
        <v>0</v>
      </c>
      <c r="ED85" s="31">
        <f t="shared" si="221"/>
        <v>0</v>
      </c>
      <c r="EE85" s="31">
        <f t="shared" si="222"/>
        <v>0</v>
      </c>
      <c r="EF85" s="31">
        <f t="shared" si="223"/>
        <v>0</v>
      </c>
      <c r="EG85" s="32">
        <f t="shared" si="224"/>
        <v>19.380000000000024</v>
      </c>
      <c r="EH85" s="32">
        <f t="shared" si="225"/>
        <v>0</v>
      </c>
      <c r="EI85" s="32">
        <f t="shared" si="226"/>
        <v>0</v>
      </c>
      <c r="EJ85" s="32">
        <f t="shared" si="227"/>
        <v>0</v>
      </c>
      <c r="EK85" s="32">
        <f t="shared" si="228"/>
        <v>0</v>
      </c>
      <c r="EL85" s="32">
        <f t="shared" si="229"/>
        <v>-2.86</v>
      </c>
      <c r="EM85" s="32">
        <f t="shared" si="230"/>
        <v>-60.449999999999989</v>
      </c>
      <c r="EN85" s="32">
        <f t="shared" si="231"/>
        <v>0</v>
      </c>
      <c r="EO85" s="32">
        <f t="shared" si="232"/>
        <v>0</v>
      </c>
      <c r="EP85" s="32">
        <f t="shared" si="233"/>
        <v>0</v>
      </c>
      <c r="EQ85" s="32">
        <f t="shared" si="234"/>
        <v>0</v>
      </c>
      <c r="ER85" s="32">
        <f t="shared" si="235"/>
        <v>0</v>
      </c>
    </row>
    <row r="86" spans="1:148" x14ac:dyDescent="0.25">
      <c r="A86" t="s">
        <v>469</v>
      </c>
      <c r="B86" s="1" t="s">
        <v>83</v>
      </c>
      <c r="C86" t="str">
        <f t="shared" ca="1" si="272"/>
        <v>NEP1</v>
      </c>
      <c r="D86" t="str">
        <f t="shared" ca="1" si="273"/>
        <v>Ghost Pine Wind Facility</v>
      </c>
      <c r="E86" s="51">
        <v>6197.6247000000003</v>
      </c>
      <c r="F86" s="51">
        <v>20231.871299999999</v>
      </c>
      <c r="G86" s="51">
        <v>12816.784600000001</v>
      </c>
      <c r="H86" s="51">
        <v>14353.751700000001</v>
      </c>
      <c r="I86" s="51">
        <v>21037.056</v>
      </c>
      <c r="J86" s="51">
        <v>16458.845399999998</v>
      </c>
      <c r="K86" s="51">
        <v>10765.002500000001</v>
      </c>
      <c r="L86" s="51">
        <v>10692.333699999999</v>
      </c>
      <c r="M86" s="51">
        <v>18147.190299999998</v>
      </c>
      <c r="N86" s="51">
        <v>11400.9012</v>
      </c>
      <c r="O86" s="51">
        <v>22935.537</v>
      </c>
      <c r="P86" s="51">
        <v>27475.719000000001</v>
      </c>
      <c r="Q86" s="32">
        <v>285548.79999999999</v>
      </c>
      <c r="R86" s="32">
        <v>1438536.19</v>
      </c>
      <c r="S86" s="32">
        <v>533828.82999999996</v>
      </c>
      <c r="T86" s="32">
        <v>847230.55</v>
      </c>
      <c r="U86" s="32">
        <v>464326.35</v>
      </c>
      <c r="V86" s="32">
        <v>653332.6</v>
      </c>
      <c r="W86" s="32">
        <v>315729.39</v>
      </c>
      <c r="X86" s="32">
        <v>964302.85</v>
      </c>
      <c r="Y86" s="32">
        <v>925645.22</v>
      </c>
      <c r="Z86" s="32">
        <v>1175977.1000000001</v>
      </c>
      <c r="AA86" s="32">
        <v>2300901.2999999998</v>
      </c>
      <c r="AB86" s="32">
        <v>1115687.52</v>
      </c>
      <c r="AC86" s="2">
        <v>2.42</v>
      </c>
      <c r="AD86" s="2">
        <v>2.42</v>
      </c>
      <c r="AE86" s="2">
        <v>2.42</v>
      </c>
      <c r="AF86" s="2">
        <v>2.42</v>
      </c>
      <c r="AG86" s="2">
        <v>2.42</v>
      </c>
      <c r="AH86" s="2">
        <v>2.42</v>
      </c>
      <c r="AI86" s="2">
        <v>4.0999999999999996</v>
      </c>
      <c r="AJ86" s="2">
        <v>4.0999999999999996</v>
      </c>
      <c r="AK86" s="2">
        <v>4.0999999999999996</v>
      </c>
      <c r="AL86" s="2">
        <v>4.0999999999999996</v>
      </c>
      <c r="AM86" s="2">
        <v>4.0999999999999996</v>
      </c>
      <c r="AN86" s="2">
        <v>4.0999999999999996</v>
      </c>
      <c r="AO86" s="33">
        <v>6910.28</v>
      </c>
      <c r="AP86" s="33">
        <v>34812.58</v>
      </c>
      <c r="AQ86" s="33">
        <v>12918.66</v>
      </c>
      <c r="AR86" s="33">
        <v>20502.98</v>
      </c>
      <c r="AS86" s="33">
        <v>11236.7</v>
      </c>
      <c r="AT86" s="33">
        <v>15810.65</v>
      </c>
      <c r="AU86" s="33">
        <v>12944.9</v>
      </c>
      <c r="AV86" s="33">
        <v>39536.42</v>
      </c>
      <c r="AW86" s="33">
        <v>37951.449999999997</v>
      </c>
      <c r="AX86" s="33">
        <v>48215.06</v>
      </c>
      <c r="AY86" s="33">
        <v>94336.95</v>
      </c>
      <c r="AZ86" s="33">
        <v>45743.19</v>
      </c>
      <c r="BA86" s="31">
        <f t="shared" si="236"/>
        <v>-114.22</v>
      </c>
      <c r="BB86" s="31">
        <f t="shared" si="237"/>
        <v>-575.41</v>
      </c>
      <c r="BC86" s="31">
        <f t="shared" si="238"/>
        <v>-213.53</v>
      </c>
      <c r="BD86" s="31">
        <f t="shared" si="239"/>
        <v>4913.9399999999996</v>
      </c>
      <c r="BE86" s="31">
        <f t="shared" si="240"/>
        <v>2693.09</v>
      </c>
      <c r="BF86" s="31">
        <f t="shared" si="241"/>
        <v>3789.33</v>
      </c>
      <c r="BG86" s="31">
        <f t="shared" si="242"/>
        <v>221.01</v>
      </c>
      <c r="BH86" s="31">
        <f t="shared" si="243"/>
        <v>675.01</v>
      </c>
      <c r="BI86" s="31">
        <f t="shared" si="244"/>
        <v>647.95000000000005</v>
      </c>
      <c r="BJ86" s="31">
        <f t="shared" si="245"/>
        <v>-3527.93</v>
      </c>
      <c r="BK86" s="31">
        <f t="shared" si="246"/>
        <v>-6902.7</v>
      </c>
      <c r="BL86" s="31">
        <f t="shared" si="247"/>
        <v>-3347.06</v>
      </c>
      <c r="BM86" s="6">
        <v>5.0200000000000002E-2</v>
      </c>
      <c r="BN86" s="6">
        <v>5.0200000000000002E-2</v>
      </c>
      <c r="BO86" s="6">
        <v>5.0200000000000002E-2</v>
      </c>
      <c r="BP86" s="6">
        <v>5.0200000000000002E-2</v>
      </c>
      <c r="BQ86" s="6">
        <v>5.0200000000000002E-2</v>
      </c>
      <c r="BR86" s="6">
        <v>5.0200000000000002E-2</v>
      </c>
      <c r="BS86" s="6">
        <v>5.0200000000000002E-2</v>
      </c>
      <c r="BT86" s="6">
        <v>5.0200000000000002E-2</v>
      </c>
      <c r="BU86" s="6">
        <v>5.0200000000000002E-2</v>
      </c>
      <c r="BV86" s="6">
        <v>5.0200000000000002E-2</v>
      </c>
      <c r="BW86" s="6">
        <v>5.0200000000000002E-2</v>
      </c>
      <c r="BX86" s="6">
        <v>5.0200000000000002E-2</v>
      </c>
      <c r="BY86" s="31">
        <v>14334.55</v>
      </c>
      <c r="BZ86" s="31">
        <v>72214.52</v>
      </c>
      <c r="CA86" s="31">
        <v>26798.21</v>
      </c>
      <c r="CB86" s="31">
        <v>42530.97</v>
      </c>
      <c r="CC86" s="31">
        <v>23309.18</v>
      </c>
      <c r="CD86" s="31">
        <v>32797.300000000003</v>
      </c>
      <c r="CE86" s="31">
        <v>15849.62</v>
      </c>
      <c r="CF86" s="31">
        <v>48408</v>
      </c>
      <c r="CG86" s="31">
        <v>46467.39</v>
      </c>
      <c r="CH86" s="31">
        <v>59034.05</v>
      </c>
      <c r="CI86" s="31">
        <v>115505.25</v>
      </c>
      <c r="CJ86" s="31">
        <v>56007.51</v>
      </c>
      <c r="CK86" s="32">
        <f t="shared" si="248"/>
        <v>428.32</v>
      </c>
      <c r="CL86" s="32">
        <f t="shared" si="249"/>
        <v>2157.8000000000002</v>
      </c>
      <c r="CM86" s="32">
        <f t="shared" si="250"/>
        <v>800.74</v>
      </c>
      <c r="CN86" s="32">
        <f t="shared" si="251"/>
        <v>1270.8499999999999</v>
      </c>
      <c r="CO86" s="32">
        <f t="shared" si="252"/>
        <v>696.49</v>
      </c>
      <c r="CP86" s="32">
        <f t="shared" si="253"/>
        <v>980</v>
      </c>
      <c r="CQ86" s="32">
        <f t="shared" si="254"/>
        <v>473.59</v>
      </c>
      <c r="CR86" s="32">
        <f t="shared" si="255"/>
        <v>1446.45</v>
      </c>
      <c r="CS86" s="32">
        <f t="shared" si="256"/>
        <v>1388.47</v>
      </c>
      <c r="CT86" s="32">
        <f t="shared" si="257"/>
        <v>1763.97</v>
      </c>
      <c r="CU86" s="32">
        <f t="shared" si="258"/>
        <v>3451.35</v>
      </c>
      <c r="CV86" s="32">
        <f t="shared" si="259"/>
        <v>1673.53</v>
      </c>
      <c r="CW86" s="31">
        <f t="shared" si="260"/>
        <v>7966.8099999999995</v>
      </c>
      <c r="CX86" s="31">
        <f t="shared" si="261"/>
        <v>40135.150000000009</v>
      </c>
      <c r="CY86" s="31">
        <f t="shared" si="262"/>
        <v>14893.820000000002</v>
      </c>
      <c r="CZ86" s="31">
        <f t="shared" si="263"/>
        <v>18384.900000000001</v>
      </c>
      <c r="DA86" s="31">
        <f t="shared" si="264"/>
        <v>10075.880000000001</v>
      </c>
      <c r="DB86" s="31">
        <f t="shared" si="265"/>
        <v>14177.320000000002</v>
      </c>
      <c r="DC86" s="31">
        <f t="shared" si="266"/>
        <v>3157.3000000000011</v>
      </c>
      <c r="DD86" s="31">
        <f t="shared" si="267"/>
        <v>9643.0199999999986</v>
      </c>
      <c r="DE86" s="31">
        <f t="shared" si="268"/>
        <v>9256.4600000000028</v>
      </c>
      <c r="DF86" s="31">
        <f t="shared" si="269"/>
        <v>16110.890000000007</v>
      </c>
      <c r="DG86" s="31">
        <f t="shared" si="270"/>
        <v>31522.350000000009</v>
      </c>
      <c r="DH86" s="31">
        <f t="shared" si="271"/>
        <v>15284.909999999998</v>
      </c>
      <c r="DI86" s="32">
        <f t="shared" si="200"/>
        <v>398.34</v>
      </c>
      <c r="DJ86" s="32">
        <f t="shared" si="201"/>
        <v>2006.76</v>
      </c>
      <c r="DK86" s="32">
        <f t="shared" si="202"/>
        <v>744.69</v>
      </c>
      <c r="DL86" s="32">
        <f t="shared" si="203"/>
        <v>919.25</v>
      </c>
      <c r="DM86" s="32">
        <f t="shared" si="204"/>
        <v>503.79</v>
      </c>
      <c r="DN86" s="32">
        <f t="shared" si="205"/>
        <v>708.87</v>
      </c>
      <c r="DO86" s="32">
        <f t="shared" si="206"/>
        <v>157.87</v>
      </c>
      <c r="DP86" s="32">
        <f t="shared" si="207"/>
        <v>482.15</v>
      </c>
      <c r="DQ86" s="32">
        <f t="shared" si="208"/>
        <v>462.82</v>
      </c>
      <c r="DR86" s="32">
        <f t="shared" si="209"/>
        <v>805.54</v>
      </c>
      <c r="DS86" s="32">
        <f t="shared" si="210"/>
        <v>1576.12</v>
      </c>
      <c r="DT86" s="32">
        <f t="shared" si="211"/>
        <v>764.25</v>
      </c>
      <c r="DU86" s="31">
        <f t="shared" si="212"/>
        <v>2169.42</v>
      </c>
      <c r="DV86" s="31">
        <f t="shared" si="213"/>
        <v>10835.35</v>
      </c>
      <c r="DW86" s="31">
        <f t="shared" si="214"/>
        <v>3989.49</v>
      </c>
      <c r="DX86" s="31">
        <f t="shared" si="215"/>
        <v>4881.68</v>
      </c>
      <c r="DY86" s="31">
        <f t="shared" si="216"/>
        <v>2652.64</v>
      </c>
      <c r="DZ86" s="31">
        <f t="shared" si="217"/>
        <v>3699.29</v>
      </c>
      <c r="EA86" s="31">
        <f t="shared" si="218"/>
        <v>816.7</v>
      </c>
      <c r="EB86" s="31">
        <f t="shared" si="219"/>
        <v>2471.84</v>
      </c>
      <c r="EC86" s="31">
        <f t="shared" si="220"/>
        <v>2351.13</v>
      </c>
      <c r="ED86" s="31">
        <f t="shared" si="221"/>
        <v>4055.73</v>
      </c>
      <c r="EE86" s="31">
        <f t="shared" si="222"/>
        <v>7861.77</v>
      </c>
      <c r="EF86" s="31">
        <f t="shared" si="223"/>
        <v>3777.56</v>
      </c>
      <c r="EG86" s="32">
        <f t="shared" si="224"/>
        <v>10534.57</v>
      </c>
      <c r="EH86" s="32">
        <f t="shared" si="225"/>
        <v>52977.260000000009</v>
      </c>
      <c r="EI86" s="32">
        <f t="shared" si="226"/>
        <v>19628</v>
      </c>
      <c r="EJ86" s="32">
        <f t="shared" si="227"/>
        <v>24185.83</v>
      </c>
      <c r="EK86" s="32">
        <f t="shared" si="228"/>
        <v>13232.310000000001</v>
      </c>
      <c r="EL86" s="32">
        <f t="shared" si="229"/>
        <v>18585.480000000003</v>
      </c>
      <c r="EM86" s="32">
        <f t="shared" si="230"/>
        <v>4131.8700000000008</v>
      </c>
      <c r="EN86" s="32">
        <f t="shared" si="231"/>
        <v>12597.009999999998</v>
      </c>
      <c r="EO86" s="32">
        <f t="shared" si="232"/>
        <v>12070.410000000003</v>
      </c>
      <c r="EP86" s="32">
        <f t="shared" si="233"/>
        <v>20972.160000000007</v>
      </c>
      <c r="EQ86" s="32">
        <f t="shared" si="234"/>
        <v>40960.240000000005</v>
      </c>
      <c r="ER86" s="32">
        <f t="shared" si="235"/>
        <v>19826.719999999998</v>
      </c>
    </row>
    <row r="87" spans="1:148" x14ac:dyDescent="0.25">
      <c r="A87" t="s">
        <v>470</v>
      </c>
      <c r="B87" s="1" t="s">
        <v>22</v>
      </c>
      <c r="C87" t="str">
        <f t="shared" ca="1" si="272"/>
        <v>NOVAGEN15M</v>
      </c>
      <c r="D87" t="str">
        <f t="shared" ca="1" si="273"/>
        <v>Joffre Industrial System</v>
      </c>
      <c r="E87" s="51">
        <v>85493.412800000006</v>
      </c>
      <c r="F87" s="51">
        <v>73007.990269999995</v>
      </c>
      <c r="G87" s="51">
        <v>86837.795146000004</v>
      </c>
      <c r="H87" s="51">
        <v>67163.722080000007</v>
      </c>
      <c r="I87" s="51">
        <v>9691.6256549999998</v>
      </c>
      <c r="J87" s="51">
        <v>68278.382291999995</v>
      </c>
      <c r="K87" s="51">
        <v>58410.330099999999</v>
      </c>
      <c r="L87" s="51">
        <v>86765.040859999994</v>
      </c>
      <c r="M87" s="51">
        <v>79170.320380000005</v>
      </c>
      <c r="N87" s="51">
        <v>87316.847020999994</v>
      </c>
      <c r="O87" s="51">
        <v>86598.12556</v>
      </c>
      <c r="P87" s="51">
        <v>85682.793959999995</v>
      </c>
      <c r="Q87" s="32">
        <v>9020723.3900000006</v>
      </c>
      <c r="R87" s="32">
        <v>14591835.98</v>
      </c>
      <c r="S87" s="32">
        <v>4789768.6500000004</v>
      </c>
      <c r="T87" s="32">
        <v>4745520.28</v>
      </c>
      <c r="U87" s="32">
        <v>509921.33</v>
      </c>
      <c r="V87" s="32">
        <v>7495835.1699999999</v>
      </c>
      <c r="W87" s="32">
        <v>5940760.2000000002</v>
      </c>
      <c r="X87" s="32">
        <v>14738468.52</v>
      </c>
      <c r="Y87" s="32">
        <v>10057728.65</v>
      </c>
      <c r="Z87" s="32">
        <v>7819002.3700000001</v>
      </c>
      <c r="AA87" s="32">
        <v>11061301.470000001</v>
      </c>
      <c r="AB87" s="32">
        <v>6235936.1799999997</v>
      </c>
      <c r="AC87" s="2">
        <v>1.47</v>
      </c>
      <c r="AD87" s="2">
        <v>1.47</v>
      </c>
      <c r="AE87" s="2">
        <v>1.47</v>
      </c>
      <c r="AF87" s="2">
        <v>1.47</v>
      </c>
      <c r="AG87" s="2">
        <v>1.47</v>
      </c>
      <c r="AH87" s="2">
        <v>1.47</v>
      </c>
      <c r="AI87" s="2">
        <v>2.35</v>
      </c>
      <c r="AJ87" s="2">
        <v>2.35</v>
      </c>
      <c r="AK87" s="2">
        <v>2.35</v>
      </c>
      <c r="AL87" s="2">
        <v>2.35</v>
      </c>
      <c r="AM87" s="2">
        <v>2.35</v>
      </c>
      <c r="AN87" s="2">
        <v>2.35</v>
      </c>
      <c r="AO87" s="33">
        <v>132604.63</v>
      </c>
      <c r="AP87" s="33">
        <v>214499.99</v>
      </c>
      <c r="AQ87" s="33">
        <v>70409.600000000006</v>
      </c>
      <c r="AR87" s="33">
        <v>69759.149999999994</v>
      </c>
      <c r="AS87" s="33">
        <v>7495.84</v>
      </c>
      <c r="AT87" s="33">
        <v>110188.78</v>
      </c>
      <c r="AU87" s="33">
        <v>139607.85999999999</v>
      </c>
      <c r="AV87" s="33">
        <v>346354.01</v>
      </c>
      <c r="AW87" s="33">
        <v>236356.62</v>
      </c>
      <c r="AX87" s="33">
        <v>183746.56</v>
      </c>
      <c r="AY87" s="33">
        <v>259940.58</v>
      </c>
      <c r="AZ87" s="33">
        <v>146544.5</v>
      </c>
      <c r="BA87" s="31">
        <f t="shared" si="236"/>
        <v>-3608.29</v>
      </c>
      <c r="BB87" s="31">
        <f t="shared" si="237"/>
        <v>-5836.73</v>
      </c>
      <c r="BC87" s="31">
        <f t="shared" si="238"/>
        <v>-1915.91</v>
      </c>
      <c r="BD87" s="31">
        <f t="shared" si="239"/>
        <v>27524.02</v>
      </c>
      <c r="BE87" s="31">
        <f t="shared" si="240"/>
        <v>2957.54</v>
      </c>
      <c r="BF87" s="31">
        <f t="shared" si="241"/>
        <v>43475.839999999997</v>
      </c>
      <c r="BG87" s="31">
        <f t="shared" si="242"/>
        <v>4158.53</v>
      </c>
      <c r="BH87" s="31">
        <f t="shared" si="243"/>
        <v>10316.93</v>
      </c>
      <c r="BI87" s="31">
        <f t="shared" si="244"/>
        <v>7040.41</v>
      </c>
      <c r="BJ87" s="31">
        <f t="shared" si="245"/>
        <v>-23457.01</v>
      </c>
      <c r="BK87" s="31">
        <f t="shared" si="246"/>
        <v>-33183.9</v>
      </c>
      <c r="BL87" s="31">
        <f t="shared" si="247"/>
        <v>-18707.810000000001</v>
      </c>
      <c r="BM87" s="6">
        <v>1.5599999999999999E-2</v>
      </c>
      <c r="BN87" s="6">
        <v>1.5599999999999999E-2</v>
      </c>
      <c r="BO87" s="6">
        <v>1.5599999999999999E-2</v>
      </c>
      <c r="BP87" s="6">
        <v>1.5599999999999999E-2</v>
      </c>
      <c r="BQ87" s="6">
        <v>1.5599999999999999E-2</v>
      </c>
      <c r="BR87" s="6">
        <v>1.5599999999999999E-2</v>
      </c>
      <c r="BS87" s="6">
        <v>1.5599999999999999E-2</v>
      </c>
      <c r="BT87" s="6">
        <v>1.5599999999999999E-2</v>
      </c>
      <c r="BU87" s="6">
        <v>1.5599999999999999E-2</v>
      </c>
      <c r="BV87" s="6">
        <v>1.5599999999999999E-2</v>
      </c>
      <c r="BW87" s="6">
        <v>1.5599999999999999E-2</v>
      </c>
      <c r="BX87" s="6">
        <v>1.5599999999999999E-2</v>
      </c>
      <c r="BY87" s="31">
        <v>140723.28</v>
      </c>
      <c r="BZ87" s="31">
        <v>227632.64000000001</v>
      </c>
      <c r="CA87" s="31">
        <v>74720.39</v>
      </c>
      <c r="CB87" s="31">
        <v>74030.12</v>
      </c>
      <c r="CC87" s="31">
        <v>7954.77</v>
      </c>
      <c r="CD87" s="31">
        <v>116935.03</v>
      </c>
      <c r="CE87" s="31">
        <v>92675.86</v>
      </c>
      <c r="CF87" s="31">
        <v>229920.11</v>
      </c>
      <c r="CG87" s="31">
        <v>156900.57</v>
      </c>
      <c r="CH87" s="31">
        <v>121976.44</v>
      </c>
      <c r="CI87" s="31">
        <v>172556.3</v>
      </c>
      <c r="CJ87" s="31">
        <v>97280.6</v>
      </c>
      <c r="CK87" s="32">
        <f t="shared" si="248"/>
        <v>13531.09</v>
      </c>
      <c r="CL87" s="32">
        <f t="shared" si="249"/>
        <v>21887.75</v>
      </c>
      <c r="CM87" s="32">
        <f t="shared" si="250"/>
        <v>7184.65</v>
      </c>
      <c r="CN87" s="32">
        <f t="shared" si="251"/>
        <v>7118.28</v>
      </c>
      <c r="CO87" s="32">
        <f t="shared" si="252"/>
        <v>764.88</v>
      </c>
      <c r="CP87" s="32">
        <f t="shared" si="253"/>
        <v>11243.75</v>
      </c>
      <c r="CQ87" s="32">
        <f t="shared" si="254"/>
        <v>8911.14</v>
      </c>
      <c r="CR87" s="32">
        <f t="shared" si="255"/>
        <v>22107.7</v>
      </c>
      <c r="CS87" s="32">
        <f t="shared" si="256"/>
        <v>15086.59</v>
      </c>
      <c r="CT87" s="32">
        <f t="shared" si="257"/>
        <v>11728.5</v>
      </c>
      <c r="CU87" s="32">
        <f t="shared" si="258"/>
        <v>16591.95</v>
      </c>
      <c r="CV87" s="32">
        <f t="shared" si="259"/>
        <v>9353.9</v>
      </c>
      <c r="CW87" s="31">
        <f t="shared" si="260"/>
        <v>25258.029999999992</v>
      </c>
      <c r="CX87" s="31">
        <f t="shared" si="261"/>
        <v>40857.130000000019</v>
      </c>
      <c r="CY87" s="31">
        <f t="shared" si="262"/>
        <v>13411.349999999988</v>
      </c>
      <c r="CZ87" s="31">
        <f t="shared" si="263"/>
        <v>-16134.77</v>
      </c>
      <c r="DA87" s="31">
        <f t="shared" si="264"/>
        <v>-1733.7300000000005</v>
      </c>
      <c r="DB87" s="31">
        <f t="shared" si="265"/>
        <v>-25485.839999999997</v>
      </c>
      <c r="DC87" s="31">
        <f t="shared" si="266"/>
        <v>-42179.389999999985</v>
      </c>
      <c r="DD87" s="31">
        <f t="shared" si="267"/>
        <v>-104643.13</v>
      </c>
      <c r="DE87" s="31">
        <f t="shared" si="268"/>
        <v>-71409.87</v>
      </c>
      <c r="DF87" s="31">
        <f t="shared" si="269"/>
        <v>-26584.609999999997</v>
      </c>
      <c r="DG87" s="31">
        <f t="shared" si="270"/>
        <v>-37608.429999999986</v>
      </c>
      <c r="DH87" s="31">
        <f t="shared" si="271"/>
        <v>-21202.19</v>
      </c>
      <c r="DI87" s="32">
        <f t="shared" si="200"/>
        <v>1262.9000000000001</v>
      </c>
      <c r="DJ87" s="32">
        <f t="shared" si="201"/>
        <v>2042.86</v>
      </c>
      <c r="DK87" s="32">
        <f t="shared" si="202"/>
        <v>670.57</v>
      </c>
      <c r="DL87" s="32">
        <f t="shared" si="203"/>
        <v>-806.74</v>
      </c>
      <c r="DM87" s="32">
        <f t="shared" si="204"/>
        <v>-86.69</v>
      </c>
      <c r="DN87" s="32">
        <f t="shared" si="205"/>
        <v>-1274.29</v>
      </c>
      <c r="DO87" s="32">
        <f t="shared" si="206"/>
        <v>-2108.9699999999998</v>
      </c>
      <c r="DP87" s="32">
        <f t="shared" si="207"/>
        <v>-5232.16</v>
      </c>
      <c r="DQ87" s="32">
        <f t="shared" si="208"/>
        <v>-3570.49</v>
      </c>
      <c r="DR87" s="32">
        <f t="shared" si="209"/>
        <v>-1329.23</v>
      </c>
      <c r="DS87" s="32">
        <f t="shared" si="210"/>
        <v>-1880.42</v>
      </c>
      <c r="DT87" s="32">
        <f t="shared" si="211"/>
        <v>-1060.1099999999999</v>
      </c>
      <c r="DU87" s="31">
        <f t="shared" si="212"/>
        <v>6877.94</v>
      </c>
      <c r="DV87" s="31">
        <f t="shared" si="213"/>
        <v>11030.26</v>
      </c>
      <c r="DW87" s="31">
        <f t="shared" si="214"/>
        <v>3592.39</v>
      </c>
      <c r="DX87" s="31">
        <f t="shared" si="215"/>
        <v>-4284.21</v>
      </c>
      <c r="DY87" s="31">
        <f t="shared" si="216"/>
        <v>-456.43</v>
      </c>
      <c r="DZ87" s="31">
        <f t="shared" si="217"/>
        <v>-6650.03</v>
      </c>
      <c r="EA87" s="31">
        <f t="shared" si="218"/>
        <v>-10910.55</v>
      </c>
      <c r="EB87" s="31">
        <f t="shared" si="219"/>
        <v>-26823.65</v>
      </c>
      <c r="EC87" s="31">
        <f t="shared" si="220"/>
        <v>-18138.03</v>
      </c>
      <c r="ED87" s="31">
        <f t="shared" si="221"/>
        <v>-6692.37</v>
      </c>
      <c r="EE87" s="31">
        <f t="shared" si="222"/>
        <v>-9379.66</v>
      </c>
      <c r="EF87" s="31">
        <f t="shared" si="223"/>
        <v>-5239.97</v>
      </c>
      <c r="EG87" s="32">
        <f t="shared" si="224"/>
        <v>33398.869999999995</v>
      </c>
      <c r="EH87" s="32">
        <f t="shared" si="225"/>
        <v>53930.250000000022</v>
      </c>
      <c r="EI87" s="32">
        <f t="shared" si="226"/>
        <v>17674.309999999987</v>
      </c>
      <c r="EJ87" s="32">
        <f t="shared" si="227"/>
        <v>-21225.72</v>
      </c>
      <c r="EK87" s="32">
        <f t="shared" si="228"/>
        <v>-2276.8500000000004</v>
      </c>
      <c r="EL87" s="32">
        <f t="shared" si="229"/>
        <v>-33410.159999999996</v>
      </c>
      <c r="EM87" s="32">
        <f t="shared" si="230"/>
        <v>-55198.909999999989</v>
      </c>
      <c r="EN87" s="32">
        <f t="shared" si="231"/>
        <v>-136698.94</v>
      </c>
      <c r="EO87" s="32">
        <f t="shared" si="232"/>
        <v>-93118.39</v>
      </c>
      <c r="EP87" s="32">
        <f t="shared" si="233"/>
        <v>-34606.21</v>
      </c>
      <c r="EQ87" s="32">
        <f t="shared" si="234"/>
        <v>-48868.50999999998</v>
      </c>
      <c r="ER87" s="32">
        <f t="shared" si="235"/>
        <v>-27502.27</v>
      </c>
    </row>
    <row r="88" spans="1:148" x14ac:dyDescent="0.25">
      <c r="A88" t="s">
        <v>471</v>
      </c>
      <c r="B88" s="1" t="s">
        <v>101</v>
      </c>
      <c r="C88" t="str">
        <f t="shared" ca="1" si="272"/>
        <v>NPC1</v>
      </c>
      <c r="D88" t="str">
        <f t="shared" ca="1" si="273"/>
        <v>Northstone Power</v>
      </c>
      <c r="E88" s="51">
        <v>862.60875399999998</v>
      </c>
      <c r="F88" s="51">
        <v>579.13424599999996</v>
      </c>
      <c r="G88" s="51">
        <v>292.759613</v>
      </c>
      <c r="H88" s="51">
        <v>334.59183200000001</v>
      </c>
      <c r="I88" s="51">
        <v>103.46490900000001</v>
      </c>
      <c r="J88" s="51">
        <v>104.52586100000001</v>
      </c>
      <c r="K88" s="51">
        <v>32.061771999999998</v>
      </c>
      <c r="L88" s="51">
        <v>725.63780199999997</v>
      </c>
      <c r="M88" s="51">
        <v>72.534834000000004</v>
      </c>
      <c r="N88" s="51">
        <v>88.778577999999996</v>
      </c>
      <c r="O88" s="51">
        <v>279.52239700000001</v>
      </c>
      <c r="P88" s="51">
        <v>111.903504</v>
      </c>
      <c r="Q88" s="32">
        <v>248827.39</v>
      </c>
      <c r="R88" s="32">
        <v>297108.65999999997</v>
      </c>
      <c r="S88" s="32">
        <v>62493.27</v>
      </c>
      <c r="T88" s="32">
        <v>58681.89</v>
      </c>
      <c r="U88" s="32">
        <v>18039.060000000001</v>
      </c>
      <c r="V88" s="32">
        <v>37353.43</v>
      </c>
      <c r="W88" s="32">
        <v>7029.54</v>
      </c>
      <c r="X88" s="32">
        <v>346985.33</v>
      </c>
      <c r="Y88" s="32">
        <v>53467.53</v>
      </c>
      <c r="Z88" s="32">
        <v>24344.35</v>
      </c>
      <c r="AA88" s="32">
        <v>117256.66</v>
      </c>
      <c r="AB88" s="32">
        <v>15684.74</v>
      </c>
      <c r="AC88" s="2">
        <v>-4.38</v>
      </c>
      <c r="AD88" s="2">
        <v>-4.38</v>
      </c>
      <c r="AE88" s="2">
        <v>-4.38</v>
      </c>
      <c r="AF88" s="2">
        <v>-4.38</v>
      </c>
      <c r="AG88" s="2">
        <v>-4.38</v>
      </c>
      <c r="AH88" s="2">
        <v>-4.38</v>
      </c>
      <c r="AI88" s="2">
        <v>-3.21</v>
      </c>
      <c r="AJ88" s="2">
        <v>-3.21</v>
      </c>
      <c r="AK88" s="2">
        <v>-3.21</v>
      </c>
      <c r="AL88" s="2">
        <v>-3.21</v>
      </c>
      <c r="AM88" s="2">
        <v>-3.21</v>
      </c>
      <c r="AN88" s="2">
        <v>-3.21</v>
      </c>
      <c r="AO88" s="33">
        <v>-10898.64</v>
      </c>
      <c r="AP88" s="33">
        <v>-13013.36</v>
      </c>
      <c r="AQ88" s="33">
        <v>-2737.21</v>
      </c>
      <c r="AR88" s="33">
        <v>-2570.27</v>
      </c>
      <c r="AS88" s="33">
        <v>-790.11</v>
      </c>
      <c r="AT88" s="33">
        <v>-1636.08</v>
      </c>
      <c r="AU88" s="33">
        <v>-225.65</v>
      </c>
      <c r="AV88" s="33">
        <v>-11138.23</v>
      </c>
      <c r="AW88" s="33">
        <v>-1716.31</v>
      </c>
      <c r="AX88" s="33">
        <v>-781.45</v>
      </c>
      <c r="AY88" s="33">
        <v>-3763.94</v>
      </c>
      <c r="AZ88" s="33">
        <v>-503.48</v>
      </c>
      <c r="BA88" s="31">
        <f t="shared" si="236"/>
        <v>-99.53</v>
      </c>
      <c r="BB88" s="31">
        <f t="shared" si="237"/>
        <v>-118.84</v>
      </c>
      <c r="BC88" s="31">
        <f t="shared" si="238"/>
        <v>-25</v>
      </c>
      <c r="BD88" s="31">
        <f t="shared" si="239"/>
        <v>340.35</v>
      </c>
      <c r="BE88" s="31">
        <f t="shared" si="240"/>
        <v>104.63</v>
      </c>
      <c r="BF88" s="31">
        <f t="shared" si="241"/>
        <v>216.65</v>
      </c>
      <c r="BG88" s="31">
        <f t="shared" si="242"/>
        <v>4.92</v>
      </c>
      <c r="BH88" s="31">
        <f t="shared" si="243"/>
        <v>242.89</v>
      </c>
      <c r="BI88" s="31">
        <f t="shared" si="244"/>
        <v>37.43</v>
      </c>
      <c r="BJ88" s="31">
        <f t="shared" si="245"/>
        <v>-73.03</v>
      </c>
      <c r="BK88" s="31">
        <f t="shared" si="246"/>
        <v>-351.77</v>
      </c>
      <c r="BL88" s="31">
        <f t="shared" si="247"/>
        <v>-47.05</v>
      </c>
      <c r="BM88" s="6">
        <v>-0.12</v>
      </c>
      <c r="BN88" s="6">
        <v>-0.12</v>
      </c>
      <c r="BO88" s="6">
        <v>-0.12</v>
      </c>
      <c r="BP88" s="6">
        <v>-0.12</v>
      </c>
      <c r="BQ88" s="6">
        <v>-0.12</v>
      </c>
      <c r="BR88" s="6">
        <v>-0.12</v>
      </c>
      <c r="BS88" s="6">
        <v>-0.12</v>
      </c>
      <c r="BT88" s="6">
        <v>-0.12</v>
      </c>
      <c r="BU88" s="6">
        <v>-0.12</v>
      </c>
      <c r="BV88" s="6">
        <v>-0.12</v>
      </c>
      <c r="BW88" s="6">
        <v>-0.12</v>
      </c>
      <c r="BX88" s="6">
        <v>-0.12</v>
      </c>
      <c r="BY88" s="31">
        <v>-29859.29</v>
      </c>
      <c r="BZ88" s="31">
        <v>-35653.040000000001</v>
      </c>
      <c r="CA88" s="31">
        <v>-7499.19</v>
      </c>
      <c r="CB88" s="31">
        <v>-7041.83</v>
      </c>
      <c r="CC88" s="31">
        <v>-2164.69</v>
      </c>
      <c r="CD88" s="31">
        <v>-4482.41</v>
      </c>
      <c r="CE88" s="31">
        <v>-843.54</v>
      </c>
      <c r="CF88" s="31">
        <v>-41638.239999999998</v>
      </c>
      <c r="CG88" s="31">
        <v>-6416.1</v>
      </c>
      <c r="CH88" s="31">
        <v>-2921.32</v>
      </c>
      <c r="CI88" s="31">
        <v>-14070.8</v>
      </c>
      <c r="CJ88" s="31">
        <v>-1882.17</v>
      </c>
      <c r="CK88" s="32">
        <f t="shared" si="248"/>
        <v>373.24</v>
      </c>
      <c r="CL88" s="32">
        <f t="shared" si="249"/>
        <v>445.66</v>
      </c>
      <c r="CM88" s="32">
        <f t="shared" si="250"/>
        <v>93.74</v>
      </c>
      <c r="CN88" s="32">
        <f t="shared" si="251"/>
        <v>88.02</v>
      </c>
      <c r="CO88" s="32">
        <f t="shared" si="252"/>
        <v>27.06</v>
      </c>
      <c r="CP88" s="32">
        <f t="shared" si="253"/>
        <v>56.03</v>
      </c>
      <c r="CQ88" s="32">
        <f t="shared" si="254"/>
        <v>10.54</v>
      </c>
      <c r="CR88" s="32">
        <f t="shared" si="255"/>
        <v>520.48</v>
      </c>
      <c r="CS88" s="32">
        <f t="shared" si="256"/>
        <v>80.2</v>
      </c>
      <c r="CT88" s="32">
        <f t="shared" si="257"/>
        <v>36.520000000000003</v>
      </c>
      <c r="CU88" s="32">
        <f t="shared" si="258"/>
        <v>175.88</v>
      </c>
      <c r="CV88" s="32">
        <f t="shared" si="259"/>
        <v>23.53</v>
      </c>
      <c r="CW88" s="31">
        <f t="shared" si="260"/>
        <v>-18487.88</v>
      </c>
      <c r="CX88" s="31">
        <f t="shared" si="261"/>
        <v>-22075.179999999997</v>
      </c>
      <c r="CY88" s="31">
        <f t="shared" si="262"/>
        <v>-4643.24</v>
      </c>
      <c r="CZ88" s="31">
        <f t="shared" si="263"/>
        <v>-4723.8899999999994</v>
      </c>
      <c r="DA88" s="31">
        <f t="shared" si="264"/>
        <v>-1452.15</v>
      </c>
      <c r="DB88" s="31">
        <f t="shared" si="265"/>
        <v>-3006.9500000000003</v>
      </c>
      <c r="DC88" s="31">
        <f t="shared" si="266"/>
        <v>-612.27</v>
      </c>
      <c r="DD88" s="31">
        <f t="shared" si="267"/>
        <v>-30222.419999999995</v>
      </c>
      <c r="DE88" s="31">
        <f t="shared" si="268"/>
        <v>-4657.0200000000004</v>
      </c>
      <c r="DF88" s="31">
        <f t="shared" si="269"/>
        <v>-2030.3200000000004</v>
      </c>
      <c r="DG88" s="31">
        <f t="shared" si="270"/>
        <v>-9779.2099999999991</v>
      </c>
      <c r="DH88" s="31">
        <f t="shared" si="271"/>
        <v>-1308.1100000000001</v>
      </c>
      <c r="DI88" s="32">
        <f t="shared" si="200"/>
        <v>-924.39</v>
      </c>
      <c r="DJ88" s="32">
        <f t="shared" si="201"/>
        <v>-1103.76</v>
      </c>
      <c r="DK88" s="32">
        <f t="shared" si="202"/>
        <v>-232.16</v>
      </c>
      <c r="DL88" s="32">
        <f t="shared" si="203"/>
        <v>-236.19</v>
      </c>
      <c r="DM88" s="32">
        <f t="shared" si="204"/>
        <v>-72.61</v>
      </c>
      <c r="DN88" s="32">
        <f t="shared" si="205"/>
        <v>-150.35</v>
      </c>
      <c r="DO88" s="32">
        <f t="shared" si="206"/>
        <v>-30.61</v>
      </c>
      <c r="DP88" s="32">
        <f t="shared" si="207"/>
        <v>-1511.12</v>
      </c>
      <c r="DQ88" s="32">
        <f t="shared" si="208"/>
        <v>-232.85</v>
      </c>
      <c r="DR88" s="32">
        <f t="shared" si="209"/>
        <v>-101.52</v>
      </c>
      <c r="DS88" s="32">
        <f t="shared" si="210"/>
        <v>-488.96</v>
      </c>
      <c r="DT88" s="32">
        <f t="shared" si="211"/>
        <v>-65.41</v>
      </c>
      <c r="DU88" s="31">
        <f t="shared" si="212"/>
        <v>-5034.38</v>
      </c>
      <c r="DV88" s="31">
        <f t="shared" si="213"/>
        <v>-5959.67</v>
      </c>
      <c r="DW88" s="31">
        <f t="shared" si="214"/>
        <v>-1243.75</v>
      </c>
      <c r="DX88" s="31">
        <f t="shared" si="215"/>
        <v>-1254.32</v>
      </c>
      <c r="DY88" s="31">
        <f t="shared" si="216"/>
        <v>-382.3</v>
      </c>
      <c r="DZ88" s="31">
        <f t="shared" si="217"/>
        <v>-784.6</v>
      </c>
      <c r="EA88" s="31">
        <f t="shared" si="218"/>
        <v>-158.38</v>
      </c>
      <c r="EB88" s="31">
        <f t="shared" si="219"/>
        <v>-7747.05</v>
      </c>
      <c r="EC88" s="31">
        <f t="shared" si="220"/>
        <v>-1182.8800000000001</v>
      </c>
      <c r="ED88" s="31">
        <f t="shared" si="221"/>
        <v>-511.11</v>
      </c>
      <c r="EE88" s="31">
        <f t="shared" si="222"/>
        <v>-2438.96</v>
      </c>
      <c r="EF88" s="31">
        <f t="shared" si="223"/>
        <v>-323.29000000000002</v>
      </c>
      <c r="EG88" s="32">
        <f t="shared" si="224"/>
        <v>-24446.65</v>
      </c>
      <c r="EH88" s="32">
        <f t="shared" si="225"/>
        <v>-29138.609999999993</v>
      </c>
      <c r="EI88" s="32">
        <f t="shared" si="226"/>
        <v>-6119.15</v>
      </c>
      <c r="EJ88" s="32">
        <f t="shared" si="227"/>
        <v>-6214.3999999999987</v>
      </c>
      <c r="EK88" s="32">
        <f t="shared" si="228"/>
        <v>-1907.06</v>
      </c>
      <c r="EL88" s="32">
        <f t="shared" si="229"/>
        <v>-3941.9</v>
      </c>
      <c r="EM88" s="32">
        <f t="shared" si="230"/>
        <v>-801.26</v>
      </c>
      <c r="EN88" s="32">
        <f t="shared" si="231"/>
        <v>-39480.589999999997</v>
      </c>
      <c r="EO88" s="32">
        <f t="shared" si="232"/>
        <v>-6072.7500000000009</v>
      </c>
      <c r="EP88" s="32">
        <f t="shared" si="233"/>
        <v>-2642.9500000000007</v>
      </c>
      <c r="EQ88" s="32">
        <f t="shared" si="234"/>
        <v>-12707.129999999997</v>
      </c>
      <c r="ER88" s="32">
        <f t="shared" si="235"/>
        <v>-1696.8100000000002</v>
      </c>
    </row>
    <row r="89" spans="1:148" x14ac:dyDescent="0.25">
      <c r="A89" t="s">
        <v>472</v>
      </c>
      <c r="B89" s="1" t="s">
        <v>82</v>
      </c>
      <c r="C89" t="str">
        <f t="shared" ca="1" si="272"/>
        <v>NPP1</v>
      </c>
      <c r="D89" t="str">
        <f t="shared" ca="1" si="273"/>
        <v>Northern Prairie Power Project</v>
      </c>
      <c r="E89" s="51">
        <v>22268.022000000001</v>
      </c>
      <c r="F89" s="51">
        <v>16944.815999999999</v>
      </c>
      <c r="G89" s="51">
        <v>14978.796</v>
      </c>
      <c r="H89" s="51">
        <v>13297.2</v>
      </c>
      <c r="I89" s="51">
        <v>2056.9920000000002</v>
      </c>
      <c r="J89" s="51">
        <v>7600.74</v>
      </c>
      <c r="K89" s="51">
        <v>5546.52</v>
      </c>
      <c r="L89" s="51">
        <v>18560.094000000001</v>
      </c>
      <c r="M89" s="51">
        <v>13166.621999999999</v>
      </c>
      <c r="N89" s="51">
        <v>16183.272000000001</v>
      </c>
      <c r="O89" s="51">
        <v>23866.331999999999</v>
      </c>
      <c r="P89" s="51">
        <v>13215.342000000001</v>
      </c>
      <c r="Q89" s="32">
        <v>3460833</v>
      </c>
      <c r="R89" s="32">
        <v>5237017.3</v>
      </c>
      <c r="S89" s="32">
        <v>1326286.23</v>
      </c>
      <c r="T89" s="32">
        <v>1742773.53</v>
      </c>
      <c r="U89" s="32">
        <v>406013.88</v>
      </c>
      <c r="V89" s="32">
        <v>2700787.99</v>
      </c>
      <c r="W89" s="32">
        <v>2034748.01</v>
      </c>
      <c r="X89" s="32">
        <v>5871202.0099999998</v>
      </c>
      <c r="Y89" s="32">
        <v>3513870.46</v>
      </c>
      <c r="Z89" s="32">
        <v>2944621.08</v>
      </c>
      <c r="AA89" s="32">
        <v>4561131.2</v>
      </c>
      <c r="AB89" s="32">
        <v>1627034.36</v>
      </c>
      <c r="AC89" s="2">
        <v>-4.57</v>
      </c>
      <c r="AD89" s="2">
        <v>-4.57</v>
      </c>
      <c r="AE89" s="2">
        <v>-4.57</v>
      </c>
      <c r="AF89" s="2">
        <v>-4.57</v>
      </c>
      <c r="AG89" s="2">
        <v>-4.57</v>
      </c>
      <c r="AH89" s="2">
        <v>-4.57</v>
      </c>
      <c r="AI89" s="2">
        <v>-3.35</v>
      </c>
      <c r="AJ89" s="2">
        <v>-3.35</v>
      </c>
      <c r="AK89" s="2">
        <v>-3.35</v>
      </c>
      <c r="AL89" s="2">
        <v>-3.35</v>
      </c>
      <c r="AM89" s="2">
        <v>-3.35</v>
      </c>
      <c r="AN89" s="2">
        <v>-3.35</v>
      </c>
      <c r="AO89" s="33">
        <v>-158160.07</v>
      </c>
      <c r="AP89" s="33">
        <v>-239331.69</v>
      </c>
      <c r="AQ89" s="33">
        <v>-60611.28</v>
      </c>
      <c r="AR89" s="33">
        <v>-79644.75</v>
      </c>
      <c r="AS89" s="33">
        <v>-18554.830000000002</v>
      </c>
      <c r="AT89" s="33">
        <v>-123426.01</v>
      </c>
      <c r="AU89" s="33">
        <v>-68164.06</v>
      </c>
      <c r="AV89" s="33">
        <v>-196685.27</v>
      </c>
      <c r="AW89" s="33">
        <v>-117714.66</v>
      </c>
      <c r="AX89" s="33">
        <v>-98644.81</v>
      </c>
      <c r="AY89" s="33">
        <v>-152797.9</v>
      </c>
      <c r="AZ89" s="33">
        <v>-54505.65</v>
      </c>
      <c r="BA89" s="31">
        <f t="shared" si="236"/>
        <v>-1384.33</v>
      </c>
      <c r="BB89" s="31">
        <f t="shared" si="237"/>
        <v>-2094.81</v>
      </c>
      <c r="BC89" s="31">
        <f t="shared" si="238"/>
        <v>-530.51</v>
      </c>
      <c r="BD89" s="31">
        <f t="shared" si="239"/>
        <v>10108.09</v>
      </c>
      <c r="BE89" s="31">
        <f t="shared" si="240"/>
        <v>2354.88</v>
      </c>
      <c r="BF89" s="31">
        <f t="shared" si="241"/>
        <v>15664.57</v>
      </c>
      <c r="BG89" s="31">
        <f t="shared" si="242"/>
        <v>1424.32</v>
      </c>
      <c r="BH89" s="31">
        <f t="shared" si="243"/>
        <v>4109.84</v>
      </c>
      <c r="BI89" s="31">
        <f t="shared" si="244"/>
        <v>2459.71</v>
      </c>
      <c r="BJ89" s="31">
        <f t="shared" si="245"/>
        <v>-8833.86</v>
      </c>
      <c r="BK89" s="31">
        <f t="shared" si="246"/>
        <v>-13683.39</v>
      </c>
      <c r="BL89" s="31">
        <f t="shared" si="247"/>
        <v>-4881.1000000000004</v>
      </c>
      <c r="BM89" s="6">
        <v>-0.12</v>
      </c>
      <c r="BN89" s="6">
        <v>-0.12</v>
      </c>
      <c r="BO89" s="6">
        <v>-0.12</v>
      </c>
      <c r="BP89" s="6">
        <v>-0.12</v>
      </c>
      <c r="BQ89" s="6">
        <v>-0.12</v>
      </c>
      <c r="BR89" s="6">
        <v>-0.12</v>
      </c>
      <c r="BS89" s="6">
        <v>-0.12</v>
      </c>
      <c r="BT89" s="6">
        <v>-0.12</v>
      </c>
      <c r="BU89" s="6">
        <v>-0.12</v>
      </c>
      <c r="BV89" s="6">
        <v>-0.12</v>
      </c>
      <c r="BW89" s="6">
        <v>-0.12</v>
      </c>
      <c r="BX89" s="6">
        <v>-0.12</v>
      </c>
      <c r="BY89" s="31">
        <v>-415299.96</v>
      </c>
      <c r="BZ89" s="31">
        <v>-628442.07999999996</v>
      </c>
      <c r="CA89" s="31">
        <v>-159154.35</v>
      </c>
      <c r="CB89" s="31">
        <v>-209132.82</v>
      </c>
      <c r="CC89" s="31">
        <v>-48721.67</v>
      </c>
      <c r="CD89" s="31">
        <v>-324094.56</v>
      </c>
      <c r="CE89" s="31">
        <v>-244169.76</v>
      </c>
      <c r="CF89" s="31">
        <v>-704544.24</v>
      </c>
      <c r="CG89" s="31">
        <v>-421664.46</v>
      </c>
      <c r="CH89" s="31">
        <v>-353354.53</v>
      </c>
      <c r="CI89" s="31">
        <v>-547335.74</v>
      </c>
      <c r="CJ89" s="31">
        <v>-195244.12</v>
      </c>
      <c r="CK89" s="32">
        <f t="shared" si="248"/>
        <v>5191.25</v>
      </c>
      <c r="CL89" s="32">
        <f t="shared" si="249"/>
        <v>7855.53</v>
      </c>
      <c r="CM89" s="32">
        <f t="shared" si="250"/>
        <v>1989.43</v>
      </c>
      <c r="CN89" s="32">
        <f t="shared" si="251"/>
        <v>2614.16</v>
      </c>
      <c r="CO89" s="32">
        <f t="shared" si="252"/>
        <v>609.02</v>
      </c>
      <c r="CP89" s="32">
        <f t="shared" si="253"/>
        <v>4051.18</v>
      </c>
      <c r="CQ89" s="32">
        <f t="shared" si="254"/>
        <v>3052.12</v>
      </c>
      <c r="CR89" s="32">
        <f t="shared" si="255"/>
        <v>8806.7999999999993</v>
      </c>
      <c r="CS89" s="32">
        <f t="shared" si="256"/>
        <v>5270.81</v>
      </c>
      <c r="CT89" s="32">
        <f t="shared" si="257"/>
        <v>4416.93</v>
      </c>
      <c r="CU89" s="32">
        <f t="shared" si="258"/>
        <v>6841.7</v>
      </c>
      <c r="CV89" s="32">
        <f t="shared" si="259"/>
        <v>2440.5500000000002</v>
      </c>
      <c r="CW89" s="31">
        <f t="shared" si="260"/>
        <v>-250564.31000000003</v>
      </c>
      <c r="CX89" s="31">
        <f t="shared" si="261"/>
        <v>-379160.04999999993</v>
      </c>
      <c r="CY89" s="31">
        <f t="shared" si="262"/>
        <v>-96023.130000000019</v>
      </c>
      <c r="CZ89" s="31">
        <f t="shared" si="263"/>
        <v>-136982</v>
      </c>
      <c r="DA89" s="31">
        <f t="shared" si="264"/>
        <v>-31912.7</v>
      </c>
      <c r="DB89" s="31">
        <f t="shared" si="265"/>
        <v>-212281.94</v>
      </c>
      <c r="DC89" s="31">
        <f t="shared" si="266"/>
        <v>-174377.90000000002</v>
      </c>
      <c r="DD89" s="31">
        <f t="shared" si="267"/>
        <v>-503162.00999999995</v>
      </c>
      <c r="DE89" s="31">
        <f t="shared" si="268"/>
        <v>-301138.7</v>
      </c>
      <c r="DF89" s="31">
        <f t="shared" si="269"/>
        <v>-241458.93000000005</v>
      </c>
      <c r="DG89" s="31">
        <f t="shared" si="270"/>
        <v>-374012.75</v>
      </c>
      <c r="DH89" s="31">
        <f t="shared" si="271"/>
        <v>-133416.82</v>
      </c>
      <c r="DI89" s="32">
        <f t="shared" si="200"/>
        <v>-12528.22</v>
      </c>
      <c r="DJ89" s="32">
        <f t="shared" si="201"/>
        <v>-18958</v>
      </c>
      <c r="DK89" s="32">
        <f t="shared" si="202"/>
        <v>-4801.16</v>
      </c>
      <c r="DL89" s="32">
        <f t="shared" si="203"/>
        <v>-6849.1</v>
      </c>
      <c r="DM89" s="32">
        <f t="shared" si="204"/>
        <v>-1595.64</v>
      </c>
      <c r="DN89" s="32">
        <f t="shared" si="205"/>
        <v>-10614.1</v>
      </c>
      <c r="DO89" s="32">
        <f t="shared" si="206"/>
        <v>-8718.9</v>
      </c>
      <c r="DP89" s="32">
        <f t="shared" si="207"/>
        <v>-25158.1</v>
      </c>
      <c r="DQ89" s="32">
        <f t="shared" si="208"/>
        <v>-15056.94</v>
      </c>
      <c r="DR89" s="32">
        <f t="shared" si="209"/>
        <v>-12072.95</v>
      </c>
      <c r="DS89" s="32">
        <f t="shared" si="210"/>
        <v>-18700.64</v>
      </c>
      <c r="DT89" s="32">
        <f t="shared" si="211"/>
        <v>-6670.84</v>
      </c>
      <c r="DU89" s="31">
        <f t="shared" si="212"/>
        <v>-68230.460000000006</v>
      </c>
      <c r="DV89" s="31">
        <f t="shared" si="213"/>
        <v>-102362.43</v>
      </c>
      <c r="DW89" s="31">
        <f t="shared" si="214"/>
        <v>-25720.94</v>
      </c>
      <c r="DX89" s="31">
        <f t="shared" si="215"/>
        <v>-36372.33</v>
      </c>
      <c r="DY89" s="31">
        <f t="shared" si="216"/>
        <v>-8401.5300000000007</v>
      </c>
      <c r="DZ89" s="31">
        <f t="shared" si="217"/>
        <v>-55390.82</v>
      </c>
      <c r="EA89" s="31">
        <f t="shared" si="218"/>
        <v>-45106.36</v>
      </c>
      <c r="EB89" s="31">
        <f t="shared" si="219"/>
        <v>-128977.82</v>
      </c>
      <c r="EC89" s="31">
        <f t="shared" si="220"/>
        <v>-76488.91</v>
      </c>
      <c r="ED89" s="31">
        <f t="shared" si="221"/>
        <v>-60784.55</v>
      </c>
      <c r="EE89" s="31">
        <f t="shared" si="222"/>
        <v>-93279.92</v>
      </c>
      <c r="EF89" s="31">
        <f t="shared" si="223"/>
        <v>-32973</v>
      </c>
      <c r="EG89" s="32">
        <f t="shared" si="224"/>
        <v>-331322.99000000005</v>
      </c>
      <c r="EH89" s="32">
        <f t="shared" si="225"/>
        <v>-500480.47999999992</v>
      </c>
      <c r="EI89" s="32">
        <f t="shared" si="226"/>
        <v>-126545.23000000003</v>
      </c>
      <c r="EJ89" s="32">
        <f t="shared" si="227"/>
        <v>-180203.43</v>
      </c>
      <c r="EK89" s="32">
        <f t="shared" si="228"/>
        <v>-41909.870000000003</v>
      </c>
      <c r="EL89" s="32">
        <f t="shared" si="229"/>
        <v>-278286.86</v>
      </c>
      <c r="EM89" s="32">
        <f t="shared" si="230"/>
        <v>-228203.16000000003</v>
      </c>
      <c r="EN89" s="32">
        <f t="shared" si="231"/>
        <v>-657297.92999999993</v>
      </c>
      <c r="EO89" s="32">
        <f t="shared" si="232"/>
        <v>-392684.55000000005</v>
      </c>
      <c r="EP89" s="32">
        <f t="shared" si="233"/>
        <v>-314316.43000000005</v>
      </c>
      <c r="EQ89" s="32">
        <f t="shared" si="234"/>
        <v>-485993.31</v>
      </c>
      <c r="ER89" s="32">
        <f t="shared" si="235"/>
        <v>-173060.66</v>
      </c>
    </row>
    <row r="90" spans="1:148" x14ac:dyDescent="0.25">
      <c r="A90" t="s">
        <v>473</v>
      </c>
      <c r="B90" s="1" t="s">
        <v>103</v>
      </c>
      <c r="C90" t="str">
        <f t="shared" ca="1" si="272"/>
        <v>NX01</v>
      </c>
      <c r="D90" t="str">
        <f t="shared" ca="1" si="273"/>
        <v>Nexen Balzac</v>
      </c>
      <c r="E90" s="51">
        <v>43082.652099999999</v>
      </c>
      <c r="F90" s="51">
        <v>48849.651400000002</v>
      </c>
      <c r="G90" s="51">
        <v>34980.420299999998</v>
      </c>
      <c r="H90" s="51">
        <v>39133.188300000002</v>
      </c>
      <c r="I90" s="51">
        <v>8007.6304</v>
      </c>
      <c r="J90" s="51">
        <v>13014.938</v>
      </c>
      <c r="K90" s="51">
        <v>33532.466399999998</v>
      </c>
      <c r="L90" s="51">
        <v>51020.3992</v>
      </c>
      <c r="M90" s="51">
        <v>44146.748800000001</v>
      </c>
      <c r="N90" s="51">
        <v>41505.4493</v>
      </c>
      <c r="O90" s="51">
        <v>31400.252199999999</v>
      </c>
      <c r="P90" s="51">
        <v>52448.643300000003</v>
      </c>
      <c r="Q90" s="32">
        <v>4125051.17</v>
      </c>
      <c r="R90" s="32">
        <v>8348113.79</v>
      </c>
      <c r="S90" s="32">
        <v>1904187.61</v>
      </c>
      <c r="T90" s="32">
        <v>2703296.36</v>
      </c>
      <c r="U90" s="32">
        <v>653850.88</v>
      </c>
      <c r="V90" s="32">
        <v>2697745.23</v>
      </c>
      <c r="W90" s="32">
        <v>3111580.02</v>
      </c>
      <c r="X90" s="32">
        <v>8975823.7799999993</v>
      </c>
      <c r="Y90" s="32">
        <v>6139096.9000000004</v>
      </c>
      <c r="Z90" s="32">
        <v>4448875.91</v>
      </c>
      <c r="AA90" s="32">
        <v>3537572.7</v>
      </c>
      <c r="AB90" s="32">
        <v>3254072.41</v>
      </c>
      <c r="AC90" s="2">
        <v>-0.21</v>
      </c>
      <c r="AD90" s="2">
        <v>-0.21</v>
      </c>
      <c r="AE90" s="2">
        <v>-0.21</v>
      </c>
      <c r="AF90" s="2">
        <v>-0.21</v>
      </c>
      <c r="AG90" s="2">
        <v>-0.21</v>
      </c>
      <c r="AH90" s="2">
        <v>-0.21</v>
      </c>
      <c r="AI90" s="2">
        <v>1.04</v>
      </c>
      <c r="AJ90" s="2">
        <v>1.04</v>
      </c>
      <c r="AK90" s="2">
        <v>1.04</v>
      </c>
      <c r="AL90" s="2">
        <v>1.04</v>
      </c>
      <c r="AM90" s="2">
        <v>1.04</v>
      </c>
      <c r="AN90" s="2">
        <v>1.04</v>
      </c>
      <c r="AO90" s="33">
        <v>-8662.61</v>
      </c>
      <c r="AP90" s="33">
        <v>-17531.04</v>
      </c>
      <c r="AQ90" s="33">
        <v>-3998.79</v>
      </c>
      <c r="AR90" s="33">
        <v>-5676.92</v>
      </c>
      <c r="AS90" s="33">
        <v>-1373.09</v>
      </c>
      <c r="AT90" s="33">
        <v>-5665.26</v>
      </c>
      <c r="AU90" s="33">
        <v>32360.43</v>
      </c>
      <c r="AV90" s="33">
        <v>93348.57</v>
      </c>
      <c r="AW90" s="33">
        <v>63846.61</v>
      </c>
      <c r="AX90" s="33">
        <v>46268.31</v>
      </c>
      <c r="AY90" s="33">
        <v>36790.76</v>
      </c>
      <c r="AZ90" s="33">
        <v>33842.35</v>
      </c>
      <c r="BA90" s="31">
        <f t="shared" si="236"/>
        <v>-1650.02</v>
      </c>
      <c r="BB90" s="31">
        <f t="shared" si="237"/>
        <v>-3339.25</v>
      </c>
      <c r="BC90" s="31">
        <f t="shared" si="238"/>
        <v>-761.68</v>
      </c>
      <c r="BD90" s="31">
        <f t="shared" si="239"/>
        <v>15679.12</v>
      </c>
      <c r="BE90" s="31">
        <f t="shared" si="240"/>
        <v>3792.34</v>
      </c>
      <c r="BF90" s="31">
        <f t="shared" si="241"/>
        <v>15646.92</v>
      </c>
      <c r="BG90" s="31">
        <f t="shared" si="242"/>
        <v>2178.11</v>
      </c>
      <c r="BH90" s="31">
        <f t="shared" si="243"/>
        <v>6283.08</v>
      </c>
      <c r="BI90" s="31">
        <f t="shared" si="244"/>
        <v>4297.37</v>
      </c>
      <c r="BJ90" s="31">
        <f t="shared" si="245"/>
        <v>-13346.63</v>
      </c>
      <c r="BK90" s="31">
        <f t="shared" si="246"/>
        <v>-10612.72</v>
      </c>
      <c r="BL90" s="31">
        <f t="shared" si="247"/>
        <v>-9762.2199999999993</v>
      </c>
      <c r="BM90" s="6">
        <v>-1.4E-3</v>
      </c>
      <c r="BN90" s="6">
        <v>-1.4E-3</v>
      </c>
      <c r="BO90" s="6">
        <v>-1.4E-3</v>
      </c>
      <c r="BP90" s="6">
        <v>-1.4E-3</v>
      </c>
      <c r="BQ90" s="6">
        <v>-1.4E-3</v>
      </c>
      <c r="BR90" s="6">
        <v>-1.4E-3</v>
      </c>
      <c r="BS90" s="6">
        <v>-1.4E-3</v>
      </c>
      <c r="BT90" s="6">
        <v>-1.4E-3</v>
      </c>
      <c r="BU90" s="6">
        <v>-1.4E-3</v>
      </c>
      <c r="BV90" s="6">
        <v>-1.4E-3</v>
      </c>
      <c r="BW90" s="6">
        <v>-1.4E-3</v>
      </c>
      <c r="BX90" s="6">
        <v>-1.4E-3</v>
      </c>
      <c r="BY90" s="31">
        <v>-5775.07</v>
      </c>
      <c r="BZ90" s="31">
        <v>-11687.36</v>
      </c>
      <c r="CA90" s="31">
        <v>-2665.86</v>
      </c>
      <c r="CB90" s="31">
        <v>-3784.61</v>
      </c>
      <c r="CC90" s="31">
        <v>-915.39</v>
      </c>
      <c r="CD90" s="31">
        <v>-3776.84</v>
      </c>
      <c r="CE90" s="31">
        <v>-4356.21</v>
      </c>
      <c r="CF90" s="31">
        <v>-12566.15</v>
      </c>
      <c r="CG90" s="31">
        <v>-8594.74</v>
      </c>
      <c r="CH90" s="31">
        <v>-6228.43</v>
      </c>
      <c r="CI90" s="31">
        <v>-4952.6000000000004</v>
      </c>
      <c r="CJ90" s="31">
        <v>-4555.7</v>
      </c>
      <c r="CK90" s="32">
        <f t="shared" si="248"/>
        <v>6187.58</v>
      </c>
      <c r="CL90" s="32">
        <f t="shared" si="249"/>
        <v>12522.17</v>
      </c>
      <c r="CM90" s="32">
        <f t="shared" si="250"/>
        <v>2856.28</v>
      </c>
      <c r="CN90" s="32">
        <f t="shared" si="251"/>
        <v>4054.94</v>
      </c>
      <c r="CO90" s="32">
        <f t="shared" si="252"/>
        <v>980.78</v>
      </c>
      <c r="CP90" s="32">
        <f t="shared" si="253"/>
        <v>4046.62</v>
      </c>
      <c r="CQ90" s="32">
        <f t="shared" si="254"/>
        <v>4667.37</v>
      </c>
      <c r="CR90" s="32">
        <f t="shared" si="255"/>
        <v>13463.74</v>
      </c>
      <c r="CS90" s="32">
        <f t="shared" si="256"/>
        <v>9208.65</v>
      </c>
      <c r="CT90" s="32">
        <f t="shared" si="257"/>
        <v>6673.31</v>
      </c>
      <c r="CU90" s="32">
        <f t="shared" si="258"/>
        <v>5306.36</v>
      </c>
      <c r="CV90" s="32">
        <f t="shared" si="259"/>
        <v>4881.1099999999997</v>
      </c>
      <c r="CW90" s="31">
        <f t="shared" si="260"/>
        <v>10725.140000000001</v>
      </c>
      <c r="CX90" s="31">
        <f t="shared" si="261"/>
        <v>21705.1</v>
      </c>
      <c r="CY90" s="31">
        <f t="shared" si="262"/>
        <v>4950.8900000000003</v>
      </c>
      <c r="CZ90" s="31">
        <f t="shared" si="263"/>
        <v>-9731.8700000000008</v>
      </c>
      <c r="DA90" s="31">
        <f t="shared" si="264"/>
        <v>-2353.86</v>
      </c>
      <c r="DB90" s="31">
        <f t="shared" si="265"/>
        <v>-9711.880000000001</v>
      </c>
      <c r="DC90" s="31">
        <f t="shared" si="266"/>
        <v>-34227.379999999997</v>
      </c>
      <c r="DD90" s="31">
        <f t="shared" si="267"/>
        <v>-98734.060000000012</v>
      </c>
      <c r="DE90" s="31">
        <f t="shared" si="268"/>
        <v>-67530.069999999992</v>
      </c>
      <c r="DF90" s="31">
        <f t="shared" si="269"/>
        <v>-32476.800000000003</v>
      </c>
      <c r="DG90" s="31">
        <f t="shared" si="270"/>
        <v>-25824.28</v>
      </c>
      <c r="DH90" s="31">
        <f t="shared" si="271"/>
        <v>-23754.720000000001</v>
      </c>
      <c r="DI90" s="32">
        <f t="shared" si="200"/>
        <v>536.26</v>
      </c>
      <c r="DJ90" s="32">
        <f t="shared" si="201"/>
        <v>1085.26</v>
      </c>
      <c r="DK90" s="32">
        <f t="shared" si="202"/>
        <v>247.54</v>
      </c>
      <c r="DL90" s="32">
        <f t="shared" si="203"/>
        <v>-486.59</v>
      </c>
      <c r="DM90" s="32">
        <f t="shared" si="204"/>
        <v>-117.69</v>
      </c>
      <c r="DN90" s="32">
        <f t="shared" si="205"/>
        <v>-485.59</v>
      </c>
      <c r="DO90" s="32">
        <f t="shared" si="206"/>
        <v>-1711.37</v>
      </c>
      <c r="DP90" s="32">
        <f t="shared" si="207"/>
        <v>-4936.7</v>
      </c>
      <c r="DQ90" s="32">
        <f t="shared" si="208"/>
        <v>-3376.5</v>
      </c>
      <c r="DR90" s="32">
        <f t="shared" si="209"/>
        <v>-1623.84</v>
      </c>
      <c r="DS90" s="32">
        <f t="shared" si="210"/>
        <v>-1291.21</v>
      </c>
      <c r="DT90" s="32">
        <f t="shared" si="211"/>
        <v>-1187.74</v>
      </c>
      <c r="DU90" s="31">
        <f t="shared" si="212"/>
        <v>2920.53</v>
      </c>
      <c r="DV90" s="31">
        <f t="shared" si="213"/>
        <v>5859.76</v>
      </c>
      <c r="DW90" s="31">
        <f t="shared" si="214"/>
        <v>1326.16</v>
      </c>
      <c r="DX90" s="31">
        <f t="shared" si="215"/>
        <v>-2584.0700000000002</v>
      </c>
      <c r="DY90" s="31">
        <f t="shared" si="216"/>
        <v>-619.69000000000005</v>
      </c>
      <c r="DZ90" s="31">
        <f t="shared" si="217"/>
        <v>-2534.13</v>
      </c>
      <c r="EA90" s="31">
        <f t="shared" si="218"/>
        <v>-8853.6</v>
      </c>
      <c r="EB90" s="31">
        <f t="shared" si="219"/>
        <v>-25308.95</v>
      </c>
      <c r="EC90" s="31">
        <f t="shared" si="220"/>
        <v>-17152.57</v>
      </c>
      <c r="ED90" s="31">
        <f t="shared" si="221"/>
        <v>-8175.67</v>
      </c>
      <c r="EE90" s="31">
        <f t="shared" si="222"/>
        <v>-6440.65</v>
      </c>
      <c r="EF90" s="31">
        <f t="shared" si="223"/>
        <v>-5870.81</v>
      </c>
      <c r="EG90" s="32">
        <f t="shared" si="224"/>
        <v>14181.930000000002</v>
      </c>
      <c r="EH90" s="32">
        <f t="shared" si="225"/>
        <v>28650.119999999995</v>
      </c>
      <c r="EI90" s="32">
        <f t="shared" si="226"/>
        <v>6524.59</v>
      </c>
      <c r="EJ90" s="32">
        <f t="shared" si="227"/>
        <v>-12802.53</v>
      </c>
      <c r="EK90" s="32">
        <f t="shared" si="228"/>
        <v>-3091.2400000000002</v>
      </c>
      <c r="EL90" s="32">
        <f t="shared" si="229"/>
        <v>-12731.600000000002</v>
      </c>
      <c r="EM90" s="32">
        <f t="shared" si="230"/>
        <v>-44792.35</v>
      </c>
      <c r="EN90" s="32">
        <f t="shared" si="231"/>
        <v>-128979.71</v>
      </c>
      <c r="EO90" s="32">
        <f t="shared" si="232"/>
        <v>-88059.139999999985</v>
      </c>
      <c r="EP90" s="32">
        <f t="shared" si="233"/>
        <v>-42276.31</v>
      </c>
      <c r="EQ90" s="32">
        <f t="shared" si="234"/>
        <v>-33556.14</v>
      </c>
      <c r="ER90" s="32">
        <f t="shared" si="235"/>
        <v>-30813.270000000004</v>
      </c>
    </row>
    <row r="91" spans="1:148" x14ac:dyDescent="0.25">
      <c r="A91" t="s">
        <v>473</v>
      </c>
      <c r="B91" s="1" t="s">
        <v>104</v>
      </c>
      <c r="C91" t="str">
        <f t="shared" ca="1" si="272"/>
        <v>NX02</v>
      </c>
      <c r="D91" t="str">
        <f t="shared" ca="1" si="273"/>
        <v>Nexen Long Lake Industrial System</v>
      </c>
      <c r="E91" s="51">
        <v>35835.644</v>
      </c>
      <c r="F91" s="51">
        <v>26772.371999999999</v>
      </c>
      <c r="G91" s="51">
        <v>33137.760000000002</v>
      </c>
      <c r="H91" s="51">
        <v>25225.3583</v>
      </c>
      <c r="I91" s="51">
        <v>40346.341999999997</v>
      </c>
      <c r="J91" s="51">
        <v>19471.392</v>
      </c>
      <c r="K91" s="51">
        <v>15810.152</v>
      </c>
      <c r="L91" s="51">
        <v>10964.203799999999</v>
      </c>
      <c r="M91" s="51">
        <v>14289.638000000001</v>
      </c>
      <c r="N91" s="51">
        <v>37791.144</v>
      </c>
      <c r="O91" s="51">
        <v>23220.1</v>
      </c>
      <c r="P91" s="51">
        <v>29417.941200000001</v>
      </c>
      <c r="Q91" s="32">
        <v>2640513.9900000002</v>
      </c>
      <c r="R91" s="32">
        <v>4436921.59</v>
      </c>
      <c r="S91" s="32">
        <v>1369853.33</v>
      </c>
      <c r="T91" s="32">
        <v>964247.28</v>
      </c>
      <c r="U91" s="32">
        <v>1312681.98</v>
      </c>
      <c r="V91" s="32">
        <v>1329939.56</v>
      </c>
      <c r="W91" s="32">
        <v>1128199.8</v>
      </c>
      <c r="X91" s="32">
        <v>693056.02</v>
      </c>
      <c r="Y91" s="32">
        <v>753682.58</v>
      </c>
      <c r="Z91" s="32">
        <v>2457118.63</v>
      </c>
      <c r="AA91" s="32">
        <v>2056701.37</v>
      </c>
      <c r="AB91" s="32">
        <v>1592758.98</v>
      </c>
      <c r="AC91" s="2">
        <v>5.96</v>
      </c>
      <c r="AD91" s="2">
        <v>5.96</v>
      </c>
      <c r="AE91" s="2">
        <v>5.96</v>
      </c>
      <c r="AF91" s="2">
        <v>5.96</v>
      </c>
      <c r="AG91" s="2">
        <v>5.96</v>
      </c>
      <c r="AH91" s="2">
        <v>5.96</v>
      </c>
      <c r="AI91" s="2">
        <v>6.68</v>
      </c>
      <c r="AJ91" s="2">
        <v>6.68</v>
      </c>
      <c r="AK91" s="2">
        <v>6.68</v>
      </c>
      <c r="AL91" s="2">
        <v>6.68</v>
      </c>
      <c r="AM91" s="2">
        <v>6.68</v>
      </c>
      <c r="AN91" s="2">
        <v>6.68</v>
      </c>
      <c r="AO91" s="33">
        <v>157374.63</v>
      </c>
      <c r="AP91" s="33">
        <v>264440.53000000003</v>
      </c>
      <c r="AQ91" s="33">
        <v>81643.259999999995</v>
      </c>
      <c r="AR91" s="33">
        <v>57469.14</v>
      </c>
      <c r="AS91" s="33">
        <v>78235.850000000006</v>
      </c>
      <c r="AT91" s="33">
        <v>79264.399999999994</v>
      </c>
      <c r="AU91" s="33">
        <v>75363.75</v>
      </c>
      <c r="AV91" s="33">
        <v>46296.14</v>
      </c>
      <c r="AW91" s="33">
        <v>50346</v>
      </c>
      <c r="AX91" s="33">
        <v>164135.51999999999</v>
      </c>
      <c r="AY91" s="33">
        <v>137387.65</v>
      </c>
      <c r="AZ91" s="33">
        <v>106396.3</v>
      </c>
      <c r="BA91" s="31">
        <f t="shared" si="236"/>
        <v>-1056.21</v>
      </c>
      <c r="BB91" s="31">
        <f t="shared" si="237"/>
        <v>-1774.77</v>
      </c>
      <c r="BC91" s="31">
        <f t="shared" si="238"/>
        <v>-547.94000000000005</v>
      </c>
      <c r="BD91" s="31">
        <f t="shared" si="239"/>
        <v>5592.63</v>
      </c>
      <c r="BE91" s="31">
        <f t="shared" si="240"/>
        <v>7613.56</v>
      </c>
      <c r="BF91" s="31">
        <f t="shared" si="241"/>
        <v>7713.65</v>
      </c>
      <c r="BG91" s="31">
        <f t="shared" si="242"/>
        <v>789.74</v>
      </c>
      <c r="BH91" s="31">
        <f t="shared" si="243"/>
        <v>485.14</v>
      </c>
      <c r="BI91" s="31">
        <f t="shared" si="244"/>
        <v>527.58000000000004</v>
      </c>
      <c r="BJ91" s="31">
        <f t="shared" si="245"/>
        <v>-7371.36</v>
      </c>
      <c r="BK91" s="31">
        <f t="shared" si="246"/>
        <v>-6170.1</v>
      </c>
      <c r="BL91" s="31">
        <f t="shared" si="247"/>
        <v>-4778.28</v>
      </c>
      <c r="BM91" s="6">
        <v>4.5600000000000002E-2</v>
      </c>
      <c r="BN91" s="6">
        <v>4.5600000000000002E-2</v>
      </c>
      <c r="BO91" s="6">
        <v>4.5600000000000002E-2</v>
      </c>
      <c r="BP91" s="6">
        <v>4.5600000000000002E-2</v>
      </c>
      <c r="BQ91" s="6">
        <v>4.5600000000000002E-2</v>
      </c>
      <c r="BR91" s="6">
        <v>4.5600000000000002E-2</v>
      </c>
      <c r="BS91" s="6">
        <v>4.5600000000000002E-2</v>
      </c>
      <c r="BT91" s="6">
        <v>4.5600000000000002E-2</v>
      </c>
      <c r="BU91" s="6">
        <v>4.5600000000000002E-2</v>
      </c>
      <c r="BV91" s="6">
        <v>4.5600000000000002E-2</v>
      </c>
      <c r="BW91" s="6">
        <v>4.5600000000000002E-2</v>
      </c>
      <c r="BX91" s="6">
        <v>4.5600000000000002E-2</v>
      </c>
      <c r="BY91" s="31">
        <v>120407.44</v>
      </c>
      <c r="BZ91" s="31">
        <v>202323.62</v>
      </c>
      <c r="CA91" s="31">
        <v>62465.31</v>
      </c>
      <c r="CB91" s="31">
        <v>43969.68</v>
      </c>
      <c r="CC91" s="31">
        <v>59858.3</v>
      </c>
      <c r="CD91" s="31">
        <v>60645.24</v>
      </c>
      <c r="CE91" s="31">
        <v>51445.91</v>
      </c>
      <c r="CF91" s="31">
        <v>31603.35</v>
      </c>
      <c r="CG91" s="31">
        <v>34367.93</v>
      </c>
      <c r="CH91" s="31">
        <v>112044.61</v>
      </c>
      <c r="CI91" s="31">
        <v>93785.58</v>
      </c>
      <c r="CJ91" s="31">
        <v>72629.81</v>
      </c>
      <c r="CK91" s="32">
        <f t="shared" si="248"/>
        <v>3960.77</v>
      </c>
      <c r="CL91" s="32">
        <f t="shared" si="249"/>
        <v>6655.38</v>
      </c>
      <c r="CM91" s="32">
        <f t="shared" si="250"/>
        <v>2054.7800000000002</v>
      </c>
      <c r="CN91" s="32">
        <f t="shared" si="251"/>
        <v>1446.37</v>
      </c>
      <c r="CO91" s="32">
        <f t="shared" si="252"/>
        <v>1969.02</v>
      </c>
      <c r="CP91" s="32">
        <f t="shared" si="253"/>
        <v>1994.91</v>
      </c>
      <c r="CQ91" s="32">
        <f t="shared" si="254"/>
        <v>1692.3</v>
      </c>
      <c r="CR91" s="32">
        <f t="shared" si="255"/>
        <v>1039.58</v>
      </c>
      <c r="CS91" s="32">
        <f t="shared" si="256"/>
        <v>1130.52</v>
      </c>
      <c r="CT91" s="32">
        <f t="shared" si="257"/>
        <v>3685.68</v>
      </c>
      <c r="CU91" s="32">
        <f t="shared" si="258"/>
        <v>3085.05</v>
      </c>
      <c r="CV91" s="32">
        <f t="shared" si="259"/>
        <v>2389.14</v>
      </c>
      <c r="CW91" s="31">
        <f t="shared" si="260"/>
        <v>-31950.21</v>
      </c>
      <c r="CX91" s="31">
        <f t="shared" si="261"/>
        <v>-53686.760000000031</v>
      </c>
      <c r="CY91" s="31">
        <f t="shared" si="262"/>
        <v>-16575.23</v>
      </c>
      <c r="CZ91" s="31">
        <f t="shared" si="263"/>
        <v>-17645.719999999998</v>
      </c>
      <c r="DA91" s="31">
        <f t="shared" si="264"/>
        <v>-24022.090000000007</v>
      </c>
      <c r="DB91" s="31">
        <f t="shared" si="265"/>
        <v>-24337.899999999994</v>
      </c>
      <c r="DC91" s="31">
        <f t="shared" si="266"/>
        <v>-23015.279999999995</v>
      </c>
      <c r="DD91" s="31">
        <f t="shared" si="267"/>
        <v>-14138.349999999999</v>
      </c>
      <c r="DE91" s="31">
        <f t="shared" si="268"/>
        <v>-15375.130000000003</v>
      </c>
      <c r="DF91" s="31">
        <f t="shared" si="269"/>
        <v>-41033.869999999995</v>
      </c>
      <c r="DG91" s="31">
        <f t="shared" si="270"/>
        <v>-34346.919999999991</v>
      </c>
      <c r="DH91" s="31">
        <f t="shared" si="271"/>
        <v>-26599.070000000007</v>
      </c>
      <c r="DI91" s="32">
        <f t="shared" si="200"/>
        <v>-1597.51</v>
      </c>
      <c r="DJ91" s="32">
        <f t="shared" si="201"/>
        <v>-2684.34</v>
      </c>
      <c r="DK91" s="32">
        <f t="shared" si="202"/>
        <v>-828.76</v>
      </c>
      <c r="DL91" s="32">
        <f t="shared" si="203"/>
        <v>-882.29</v>
      </c>
      <c r="DM91" s="32">
        <f t="shared" si="204"/>
        <v>-1201.0999999999999</v>
      </c>
      <c r="DN91" s="32">
        <f t="shared" si="205"/>
        <v>-1216.9000000000001</v>
      </c>
      <c r="DO91" s="32">
        <f t="shared" si="206"/>
        <v>-1150.76</v>
      </c>
      <c r="DP91" s="32">
        <f t="shared" si="207"/>
        <v>-706.92</v>
      </c>
      <c r="DQ91" s="32">
        <f t="shared" si="208"/>
        <v>-768.76</v>
      </c>
      <c r="DR91" s="32">
        <f t="shared" si="209"/>
        <v>-2051.69</v>
      </c>
      <c r="DS91" s="32">
        <f t="shared" si="210"/>
        <v>-1717.35</v>
      </c>
      <c r="DT91" s="32">
        <f t="shared" si="211"/>
        <v>-1329.95</v>
      </c>
      <c r="DU91" s="31">
        <f t="shared" si="212"/>
        <v>-8700.27</v>
      </c>
      <c r="DV91" s="31">
        <f t="shared" si="213"/>
        <v>-14493.9</v>
      </c>
      <c r="DW91" s="31">
        <f t="shared" si="214"/>
        <v>-4439.87</v>
      </c>
      <c r="DX91" s="31">
        <f t="shared" si="215"/>
        <v>-4685.3999999999996</v>
      </c>
      <c r="DY91" s="31">
        <f t="shared" si="216"/>
        <v>-6324.2</v>
      </c>
      <c r="DZ91" s="31">
        <f t="shared" si="217"/>
        <v>-6350.5</v>
      </c>
      <c r="EA91" s="31">
        <f t="shared" si="218"/>
        <v>-5953.37</v>
      </c>
      <c r="EB91" s="31">
        <f t="shared" si="219"/>
        <v>-3624.15</v>
      </c>
      <c r="EC91" s="31">
        <f t="shared" si="220"/>
        <v>-3905.27</v>
      </c>
      <c r="ED91" s="31">
        <f t="shared" si="221"/>
        <v>-10329.81</v>
      </c>
      <c r="EE91" s="31">
        <f t="shared" si="222"/>
        <v>-8566.23</v>
      </c>
      <c r="EF91" s="31">
        <f t="shared" si="223"/>
        <v>-6573.77</v>
      </c>
      <c r="EG91" s="32">
        <f t="shared" si="224"/>
        <v>-42247.990000000005</v>
      </c>
      <c r="EH91" s="32">
        <f t="shared" si="225"/>
        <v>-70865.000000000029</v>
      </c>
      <c r="EI91" s="32">
        <f t="shared" si="226"/>
        <v>-21843.859999999997</v>
      </c>
      <c r="EJ91" s="32">
        <f t="shared" si="227"/>
        <v>-23213.409999999996</v>
      </c>
      <c r="EK91" s="32">
        <f t="shared" si="228"/>
        <v>-31547.390000000007</v>
      </c>
      <c r="EL91" s="32">
        <f t="shared" si="229"/>
        <v>-31905.299999999996</v>
      </c>
      <c r="EM91" s="32">
        <f t="shared" si="230"/>
        <v>-30119.409999999993</v>
      </c>
      <c r="EN91" s="32">
        <f t="shared" si="231"/>
        <v>-18469.419999999998</v>
      </c>
      <c r="EO91" s="32">
        <f t="shared" si="232"/>
        <v>-20049.160000000003</v>
      </c>
      <c r="EP91" s="32">
        <f t="shared" si="233"/>
        <v>-53415.369999999995</v>
      </c>
      <c r="EQ91" s="32">
        <f t="shared" si="234"/>
        <v>-44630.499999999985</v>
      </c>
      <c r="ER91" s="32">
        <f t="shared" si="235"/>
        <v>-34502.790000000008</v>
      </c>
    </row>
    <row r="92" spans="1:148" x14ac:dyDescent="0.25">
      <c r="A92" t="s">
        <v>474</v>
      </c>
      <c r="B92" s="1" t="s">
        <v>49</v>
      </c>
      <c r="C92" t="str">
        <f t="shared" ca="1" si="272"/>
        <v>OMRH</v>
      </c>
      <c r="D92" t="str">
        <f t="shared" ca="1" si="273"/>
        <v>Oldman River Hydro Facility</v>
      </c>
      <c r="E92" s="51">
        <v>2691.7135214</v>
      </c>
      <c r="F92" s="51">
        <v>2385.0843424</v>
      </c>
      <c r="G92" s="51">
        <v>4956.2872174000004</v>
      </c>
      <c r="H92" s="51">
        <v>12155.249649900001</v>
      </c>
      <c r="I92" s="51">
        <v>20407.771376600002</v>
      </c>
      <c r="J92" s="51">
        <v>21796.481442799999</v>
      </c>
      <c r="K92" s="51">
        <v>23029.838060300001</v>
      </c>
      <c r="L92" s="51">
        <v>15852.9081821</v>
      </c>
      <c r="M92" s="51">
        <v>10699.7976796</v>
      </c>
      <c r="N92" s="51">
        <v>7882.8565527000001</v>
      </c>
      <c r="O92" s="51">
        <v>3302.2102869</v>
      </c>
      <c r="P92" s="51">
        <v>1746.9362768000001</v>
      </c>
      <c r="Q92" s="32">
        <v>213049.5</v>
      </c>
      <c r="R92" s="32">
        <v>293719.21000000002</v>
      </c>
      <c r="S92" s="32">
        <v>240394.03</v>
      </c>
      <c r="T92" s="32">
        <v>635559.66</v>
      </c>
      <c r="U92" s="32">
        <v>677805.09</v>
      </c>
      <c r="V92" s="32">
        <v>1595496.99</v>
      </c>
      <c r="W92" s="32">
        <v>1413267.34</v>
      </c>
      <c r="X92" s="32">
        <v>1744665.29</v>
      </c>
      <c r="Y92" s="32">
        <v>1028507.35</v>
      </c>
      <c r="Z92" s="32">
        <v>698974</v>
      </c>
      <c r="AA92" s="32">
        <v>347953.26</v>
      </c>
      <c r="AB92" s="32">
        <v>89109.31</v>
      </c>
      <c r="AC92" s="2">
        <v>0.83</v>
      </c>
      <c r="AD92" s="2">
        <v>0.83</v>
      </c>
      <c r="AE92" s="2">
        <v>0.83</v>
      </c>
      <c r="AF92" s="2">
        <v>0.83</v>
      </c>
      <c r="AG92" s="2">
        <v>0.83</v>
      </c>
      <c r="AH92" s="2">
        <v>0.83</v>
      </c>
      <c r="AI92" s="2">
        <v>2.2599999999999998</v>
      </c>
      <c r="AJ92" s="2">
        <v>2.2599999999999998</v>
      </c>
      <c r="AK92" s="2">
        <v>2.2599999999999998</v>
      </c>
      <c r="AL92" s="2">
        <v>2.2599999999999998</v>
      </c>
      <c r="AM92" s="2">
        <v>2.2599999999999998</v>
      </c>
      <c r="AN92" s="2">
        <v>2.2599999999999998</v>
      </c>
      <c r="AO92" s="33">
        <v>1768.31</v>
      </c>
      <c r="AP92" s="33">
        <v>2437.87</v>
      </c>
      <c r="AQ92" s="33">
        <v>1995.27</v>
      </c>
      <c r="AR92" s="33">
        <v>5275.15</v>
      </c>
      <c r="AS92" s="33">
        <v>5625.78</v>
      </c>
      <c r="AT92" s="33">
        <v>13242.63</v>
      </c>
      <c r="AU92" s="33">
        <v>31939.84</v>
      </c>
      <c r="AV92" s="33">
        <v>39429.440000000002</v>
      </c>
      <c r="AW92" s="33">
        <v>23244.27</v>
      </c>
      <c r="AX92" s="33">
        <v>15796.81</v>
      </c>
      <c r="AY92" s="33">
        <v>7863.74</v>
      </c>
      <c r="AZ92" s="33">
        <v>2013.87</v>
      </c>
      <c r="BA92" s="31">
        <f t="shared" si="236"/>
        <v>-85.22</v>
      </c>
      <c r="BB92" s="31">
        <f t="shared" si="237"/>
        <v>-117.49</v>
      </c>
      <c r="BC92" s="31">
        <f t="shared" si="238"/>
        <v>-96.16</v>
      </c>
      <c r="BD92" s="31">
        <f t="shared" si="239"/>
        <v>3686.25</v>
      </c>
      <c r="BE92" s="31">
        <f t="shared" si="240"/>
        <v>3931.27</v>
      </c>
      <c r="BF92" s="31">
        <f t="shared" si="241"/>
        <v>9253.8799999999992</v>
      </c>
      <c r="BG92" s="31">
        <f t="shared" si="242"/>
        <v>989.29</v>
      </c>
      <c r="BH92" s="31">
        <f t="shared" si="243"/>
        <v>1221.27</v>
      </c>
      <c r="BI92" s="31">
        <f t="shared" si="244"/>
        <v>719.96</v>
      </c>
      <c r="BJ92" s="31">
        <f t="shared" si="245"/>
        <v>-2096.92</v>
      </c>
      <c r="BK92" s="31">
        <f t="shared" si="246"/>
        <v>-1043.8599999999999</v>
      </c>
      <c r="BL92" s="31">
        <f t="shared" si="247"/>
        <v>-267.33</v>
      </c>
      <c r="BM92" s="6">
        <v>2.5600000000000001E-2</v>
      </c>
      <c r="BN92" s="6">
        <v>2.5600000000000001E-2</v>
      </c>
      <c r="BO92" s="6">
        <v>2.5600000000000001E-2</v>
      </c>
      <c r="BP92" s="6">
        <v>2.5600000000000001E-2</v>
      </c>
      <c r="BQ92" s="6">
        <v>2.5600000000000001E-2</v>
      </c>
      <c r="BR92" s="6">
        <v>2.5600000000000001E-2</v>
      </c>
      <c r="BS92" s="6">
        <v>2.5600000000000001E-2</v>
      </c>
      <c r="BT92" s="6">
        <v>2.5600000000000001E-2</v>
      </c>
      <c r="BU92" s="6">
        <v>2.5600000000000001E-2</v>
      </c>
      <c r="BV92" s="6">
        <v>2.5600000000000001E-2</v>
      </c>
      <c r="BW92" s="6">
        <v>2.5600000000000001E-2</v>
      </c>
      <c r="BX92" s="6">
        <v>2.5600000000000001E-2</v>
      </c>
      <c r="BY92" s="31">
        <v>5454.07</v>
      </c>
      <c r="BZ92" s="31">
        <v>7519.21</v>
      </c>
      <c r="CA92" s="31">
        <v>6154.09</v>
      </c>
      <c r="CB92" s="31">
        <v>16270.33</v>
      </c>
      <c r="CC92" s="31">
        <v>17351.810000000001</v>
      </c>
      <c r="CD92" s="31">
        <v>40844.720000000001</v>
      </c>
      <c r="CE92" s="31">
        <v>36179.64</v>
      </c>
      <c r="CF92" s="31">
        <v>44663.43</v>
      </c>
      <c r="CG92" s="31">
        <v>26329.79</v>
      </c>
      <c r="CH92" s="31">
        <v>17893.73</v>
      </c>
      <c r="CI92" s="31">
        <v>8907.6</v>
      </c>
      <c r="CJ92" s="31">
        <v>2281.1999999999998</v>
      </c>
      <c r="CK92" s="32">
        <f t="shared" si="248"/>
        <v>319.57</v>
      </c>
      <c r="CL92" s="32">
        <f t="shared" si="249"/>
        <v>440.58</v>
      </c>
      <c r="CM92" s="32">
        <f t="shared" si="250"/>
        <v>360.59</v>
      </c>
      <c r="CN92" s="32">
        <f t="shared" si="251"/>
        <v>953.34</v>
      </c>
      <c r="CO92" s="32">
        <f t="shared" si="252"/>
        <v>1016.71</v>
      </c>
      <c r="CP92" s="32">
        <f t="shared" si="253"/>
        <v>2393.25</v>
      </c>
      <c r="CQ92" s="32">
        <f t="shared" si="254"/>
        <v>2119.9</v>
      </c>
      <c r="CR92" s="32">
        <f t="shared" si="255"/>
        <v>2617</v>
      </c>
      <c r="CS92" s="32">
        <f t="shared" si="256"/>
        <v>1542.76</v>
      </c>
      <c r="CT92" s="32">
        <f t="shared" si="257"/>
        <v>1048.46</v>
      </c>
      <c r="CU92" s="32">
        <f t="shared" si="258"/>
        <v>521.92999999999995</v>
      </c>
      <c r="CV92" s="32">
        <f t="shared" si="259"/>
        <v>133.66</v>
      </c>
      <c r="CW92" s="31">
        <f t="shared" si="260"/>
        <v>4090.5499999999993</v>
      </c>
      <c r="CX92" s="31">
        <f t="shared" si="261"/>
        <v>5639.41</v>
      </c>
      <c r="CY92" s="31">
        <f t="shared" si="262"/>
        <v>4615.57</v>
      </c>
      <c r="CZ92" s="31">
        <f t="shared" si="263"/>
        <v>8262.2699999999986</v>
      </c>
      <c r="DA92" s="31">
        <f t="shared" si="264"/>
        <v>8811.4700000000012</v>
      </c>
      <c r="DB92" s="31">
        <f t="shared" si="265"/>
        <v>20741.460000000006</v>
      </c>
      <c r="DC92" s="31">
        <f t="shared" si="266"/>
        <v>5370.4100000000008</v>
      </c>
      <c r="DD92" s="31">
        <f t="shared" si="267"/>
        <v>6629.7199999999975</v>
      </c>
      <c r="DE92" s="31">
        <f t="shared" si="268"/>
        <v>3908.3199999999988</v>
      </c>
      <c r="DF92" s="31">
        <f t="shared" si="269"/>
        <v>5242.2999999999993</v>
      </c>
      <c r="DG92" s="31">
        <f t="shared" si="270"/>
        <v>2609.6500000000005</v>
      </c>
      <c r="DH92" s="31">
        <f t="shared" si="271"/>
        <v>668.31999999999971</v>
      </c>
      <c r="DI92" s="32">
        <f t="shared" si="200"/>
        <v>204.53</v>
      </c>
      <c r="DJ92" s="32">
        <f t="shared" si="201"/>
        <v>281.97000000000003</v>
      </c>
      <c r="DK92" s="32">
        <f t="shared" si="202"/>
        <v>230.78</v>
      </c>
      <c r="DL92" s="32">
        <f t="shared" si="203"/>
        <v>413.11</v>
      </c>
      <c r="DM92" s="32">
        <f t="shared" si="204"/>
        <v>440.57</v>
      </c>
      <c r="DN92" s="32">
        <f t="shared" si="205"/>
        <v>1037.07</v>
      </c>
      <c r="DO92" s="32">
        <f t="shared" si="206"/>
        <v>268.52</v>
      </c>
      <c r="DP92" s="32">
        <f t="shared" si="207"/>
        <v>331.49</v>
      </c>
      <c r="DQ92" s="32">
        <f t="shared" si="208"/>
        <v>195.42</v>
      </c>
      <c r="DR92" s="32">
        <f t="shared" si="209"/>
        <v>262.12</v>
      </c>
      <c r="DS92" s="32">
        <f t="shared" si="210"/>
        <v>130.47999999999999</v>
      </c>
      <c r="DT92" s="32">
        <f t="shared" si="211"/>
        <v>33.42</v>
      </c>
      <c r="DU92" s="31">
        <f t="shared" si="212"/>
        <v>1113.8900000000001</v>
      </c>
      <c r="DV92" s="31">
        <f t="shared" si="213"/>
        <v>1522.48</v>
      </c>
      <c r="DW92" s="31">
        <f t="shared" si="214"/>
        <v>1236.3399999999999</v>
      </c>
      <c r="DX92" s="31">
        <f t="shared" si="215"/>
        <v>2193.85</v>
      </c>
      <c r="DY92" s="31">
        <f t="shared" si="216"/>
        <v>2319.7600000000002</v>
      </c>
      <c r="DZ92" s="31">
        <f t="shared" si="217"/>
        <v>5412.08</v>
      </c>
      <c r="EA92" s="31">
        <f t="shared" si="218"/>
        <v>1389.16</v>
      </c>
      <c r="EB92" s="31">
        <f t="shared" si="219"/>
        <v>1699.43</v>
      </c>
      <c r="EC92" s="31">
        <f t="shared" si="220"/>
        <v>992.71</v>
      </c>
      <c r="ED92" s="31">
        <f t="shared" si="221"/>
        <v>1319.69</v>
      </c>
      <c r="EE92" s="31">
        <f t="shared" si="222"/>
        <v>650.85</v>
      </c>
      <c r="EF92" s="31">
        <f t="shared" si="223"/>
        <v>165.17</v>
      </c>
      <c r="EG92" s="32">
        <f t="shared" si="224"/>
        <v>5408.9699999999993</v>
      </c>
      <c r="EH92" s="32">
        <f t="shared" si="225"/>
        <v>7443.8600000000006</v>
      </c>
      <c r="EI92" s="32">
        <f t="shared" si="226"/>
        <v>6082.69</v>
      </c>
      <c r="EJ92" s="32">
        <f t="shared" si="227"/>
        <v>10869.23</v>
      </c>
      <c r="EK92" s="32">
        <f t="shared" si="228"/>
        <v>11571.800000000001</v>
      </c>
      <c r="EL92" s="32">
        <f t="shared" si="229"/>
        <v>27190.610000000008</v>
      </c>
      <c r="EM92" s="32">
        <f t="shared" si="230"/>
        <v>7028.09</v>
      </c>
      <c r="EN92" s="32">
        <f t="shared" si="231"/>
        <v>8660.6399999999976</v>
      </c>
      <c r="EO92" s="32">
        <f t="shared" si="232"/>
        <v>5096.4499999999989</v>
      </c>
      <c r="EP92" s="32">
        <f t="shared" si="233"/>
        <v>6824.1099999999988</v>
      </c>
      <c r="EQ92" s="32">
        <f t="shared" si="234"/>
        <v>3390.9800000000005</v>
      </c>
      <c r="ER92" s="32">
        <f t="shared" si="235"/>
        <v>866.90999999999963</v>
      </c>
    </row>
    <row r="93" spans="1:148" x14ac:dyDescent="0.25">
      <c r="A93" t="s">
        <v>474</v>
      </c>
      <c r="B93" s="1" t="s">
        <v>50</v>
      </c>
      <c r="C93" t="str">
        <f t="shared" ca="1" si="272"/>
        <v>PH1</v>
      </c>
      <c r="D93" t="str">
        <f t="shared" ca="1" si="273"/>
        <v>Poplar Hill #1</v>
      </c>
      <c r="E93" s="51">
        <v>367.31799999999998</v>
      </c>
      <c r="F93" s="51">
        <v>486.13319999999999</v>
      </c>
      <c r="G93" s="51">
        <v>4047.0331999999999</v>
      </c>
      <c r="H93" s="51">
        <v>589.60720000000003</v>
      </c>
      <c r="I93" s="51">
        <v>434.36680000000001</v>
      </c>
      <c r="J93" s="51">
        <v>153.74520000000001</v>
      </c>
      <c r="K93" s="51">
        <v>2815.0835999999999</v>
      </c>
      <c r="L93" s="51">
        <v>3368.6995999999999</v>
      </c>
      <c r="M93" s="51">
        <v>3246.5888</v>
      </c>
      <c r="N93" s="51">
        <v>2686.3283999999999</v>
      </c>
      <c r="O93" s="51">
        <v>2893.4695999999999</v>
      </c>
      <c r="P93" s="51">
        <v>4401.4795999999997</v>
      </c>
      <c r="Q93" s="32">
        <v>110517.37</v>
      </c>
      <c r="R93" s="32">
        <v>298582.73</v>
      </c>
      <c r="S93" s="32">
        <v>197850.57</v>
      </c>
      <c r="T93" s="32">
        <v>17069.73</v>
      </c>
      <c r="U93" s="32">
        <v>140747.96</v>
      </c>
      <c r="V93" s="32">
        <v>111979.66</v>
      </c>
      <c r="W93" s="32">
        <v>114986.54</v>
      </c>
      <c r="X93" s="32">
        <v>642953.06999999995</v>
      </c>
      <c r="Y93" s="32">
        <v>457524.54</v>
      </c>
      <c r="Z93" s="32">
        <v>212055.46</v>
      </c>
      <c r="AA93" s="32">
        <v>440336.81</v>
      </c>
      <c r="AB93" s="32">
        <v>299515.82</v>
      </c>
      <c r="AC93" s="2">
        <v>-4.51</v>
      </c>
      <c r="AD93" s="2">
        <v>-4.51</v>
      </c>
      <c r="AE93" s="2">
        <v>-4.51</v>
      </c>
      <c r="AF93" s="2">
        <v>-4.51</v>
      </c>
      <c r="AG93" s="2">
        <v>-4.51</v>
      </c>
      <c r="AH93" s="2">
        <v>-4.51</v>
      </c>
      <c r="AI93" s="2">
        <v>-3.3</v>
      </c>
      <c r="AJ93" s="2">
        <v>-3.3</v>
      </c>
      <c r="AK93" s="2">
        <v>-3.3</v>
      </c>
      <c r="AL93" s="2">
        <v>-3.3</v>
      </c>
      <c r="AM93" s="2">
        <v>-3.3</v>
      </c>
      <c r="AN93" s="2">
        <v>-3.3</v>
      </c>
      <c r="AO93" s="33">
        <v>-4984.33</v>
      </c>
      <c r="AP93" s="33">
        <v>-13466.08</v>
      </c>
      <c r="AQ93" s="33">
        <v>-8923.06</v>
      </c>
      <c r="AR93" s="33">
        <v>-769.85</v>
      </c>
      <c r="AS93" s="33">
        <v>-6347.73</v>
      </c>
      <c r="AT93" s="33">
        <v>-5050.28</v>
      </c>
      <c r="AU93" s="33">
        <v>-3794.56</v>
      </c>
      <c r="AV93" s="33">
        <v>-21217.45</v>
      </c>
      <c r="AW93" s="33">
        <v>-15098.31</v>
      </c>
      <c r="AX93" s="33">
        <v>-6997.83</v>
      </c>
      <c r="AY93" s="33">
        <v>-14531.11</v>
      </c>
      <c r="AZ93" s="33">
        <v>-9884.02</v>
      </c>
      <c r="BA93" s="31">
        <f t="shared" si="236"/>
        <v>-44.21</v>
      </c>
      <c r="BB93" s="31">
        <f t="shared" si="237"/>
        <v>-119.43</v>
      </c>
      <c r="BC93" s="31">
        <f t="shared" si="238"/>
        <v>-79.14</v>
      </c>
      <c r="BD93" s="31">
        <f t="shared" si="239"/>
        <v>99</v>
      </c>
      <c r="BE93" s="31">
        <f t="shared" si="240"/>
        <v>816.34</v>
      </c>
      <c r="BF93" s="31">
        <f t="shared" si="241"/>
        <v>649.48</v>
      </c>
      <c r="BG93" s="31">
        <f t="shared" si="242"/>
        <v>80.489999999999995</v>
      </c>
      <c r="BH93" s="31">
        <f t="shared" si="243"/>
        <v>450.07</v>
      </c>
      <c r="BI93" s="31">
        <f t="shared" si="244"/>
        <v>320.27</v>
      </c>
      <c r="BJ93" s="31">
        <f t="shared" si="245"/>
        <v>-636.16999999999996</v>
      </c>
      <c r="BK93" s="31">
        <f t="shared" si="246"/>
        <v>-1321.01</v>
      </c>
      <c r="BL93" s="31">
        <f t="shared" si="247"/>
        <v>-898.55</v>
      </c>
      <c r="BM93" s="6">
        <v>-0.12</v>
      </c>
      <c r="BN93" s="6">
        <v>-0.12</v>
      </c>
      <c r="BO93" s="6">
        <v>-0.12</v>
      </c>
      <c r="BP93" s="6">
        <v>-0.12</v>
      </c>
      <c r="BQ93" s="6">
        <v>-0.12</v>
      </c>
      <c r="BR93" s="6">
        <v>-0.12</v>
      </c>
      <c r="BS93" s="6">
        <v>-0.12</v>
      </c>
      <c r="BT93" s="6">
        <v>-0.12</v>
      </c>
      <c r="BU93" s="6">
        <v>-0.12</v>
      </c>
      <c r="BV93" s="6">
        <v>-0.12</v>
      </c>
      <c r="BW93" s="6">
        <v>-0.12</v>
      </c>
      <c r="BX93" s="6">
        <v>-0.12</v>
      </c>
      <c r="BY93" s="31">
        <v>-13262.08</v>
      </c>
      <c r="BZ93" s="31">
        <v>-35829.93</v>
      </c>
      <c r="CA93" s="31">
        <v>-23742.07</v>
      </c>
      <c r="CB93" s="31">
        <v>-2048.37</v>
      </c>
      <c r="CC93" s="31">
        <v>-16889.759999999998</v>
      </c>
      <c r="CD93" s="31">
        <v>-13437.56</v>
      </c>
      <c r="CE93" s="31">
        <v>-13798.38</v>
      </c>
      <c r="CF93" s="31">
        <v>-77154.37</v>
      </c>
      <c r="CG93" s="31">
        <v>-54902.94</v>
      </c>
      <c r="CH93" s="31">
        <v>-25446.66</v>
      </c>
      <c r="CI93" s="31">
        <v>-52840.42</v>
      </c>
      <c r="CJ93" s="31">
        <v>-35941.9</v>
      </c>
      <c r="CK93" s="32">
        <f t="shared" si="248"/>
        <v>165.78</v>
      </c>
      <c r="CL93" s="32">
        <f t="shared" si="249"/>
        <v>447.87</v>
      </c>
      <c r="CM93" s="32">
        <f t="shared" si="250"/>
        <v>296.77999999999997</v>
      </c>
      <c r="CN93" s="32">
        <f t="shared" si="251"/>
        <v>25.6</v>
      </c>
      <c r="CO93" s="32">
        <f t="shared" si="252"/>
        <v>211.12</v>
      </c>
      <c r="CP93" s="32">
        <f t="shared" si="253"/>
        <v>167.97</v>
      </c>
      <c r="CQ93" s="32">
        <f t="shared" si="254"/>
        <v>172.48</v>
      </c>
      <c r="CR93" s="32">
        <f t="shared" si="255"/>
        <v>964.43</v>
      </c>
      <c r="CS93" s="32">
        <f t="shared" si="256"/>
        <v>686.29</v>
      </c>
      <c r="CT93" s="32">
        <f t="shared" si="257"/>
        <v>318.08</v>
      </c>
      <c r="CU93" s="32">
        <f t="shared" si="258"/>
        <v>660.51</v>
      </c>
      <c r="CV93" s="32">
        <f t="shared" si="259"/>
        <v>449.27</v>
      </c>
      <c r="CW93" s="31">
        <f t="shared" si="260"/>
        <v>-8067.7599999999993</v>
      </c>
      <c r="CX93" s="31">
        <f t="shared" si="261"/>
        <v>-21796.549999999996</v>
      </c>
      <c r="CY93" s="31">
        <f t="shared" si="262"/>
        <v>-14443.090000000002</v>
      </c>
      <c r="CZ93" s="31">
        <f t="shared" si="263"/>
        <v>-1351.92</v>
      </c>
      <c r="DA93" s="31">
        <f t="shared" si="264"/>
        <v>-11147.25</v>
      </c>
      <c r="DB93" s="31">
        <f t="shared" si="265"/>
        <v>-8868.7900000000009</v>
      </c>
      <c r="DC93" s="31">
        <f t="shared" si="266"/>
        <v>-9911.83</v>
      </c>
      <c r="DD93" s="31">
        <f t="shared" si="267"/>
        <v>-55422.560000000005</v>
      </c>
      <c r="DE93" s="31">
        <f t="shared" si="268"/>
        <v>-39438.61</v>
      </c>
      <c r="DF93" s="31">
        <f t="shared" si="269"/>
        <v>-17494.580000000002</v>
      </c>
      <c r="DG93" s="31">
        <f t="shared" si="270"/>
        <v>-36327.789999999994</v>
      </c>
      <c r="DH93" s="31">
        <f t="shared" si="271"/>
        <v>-24710.060000000005</v>
      </c>
      <c r="DI93" s="32">
        <f t="shared" si="200"/>
        <v>-403.39</v>
      </c>
      <c r="DJ93" s="32">
        <f t="shared" si="201"/>
        <v>-1089.83</v>
      </c>
      <c r="DK93" s="32">
        <f t="shared" si="202"/>
        <v>-722.15</v>
      </c>
      <c r="DL93" s="32">
        <f t="shared" si="203"/>
        <v>-67.599999999999994</v>
      </c>
      <c r="DM93" s="32">
        <f t="shared" si="204"/>
        <v>-557.36</v>
      </c>
      <c r="DN93" s="32">
        <f t="shared" si="205"/>
        <v>-443.44</v>
      </c>
      <c r="DO93" s="32">
        <f t="shared" si="206"/>
        <v>-495.59</v>
      </c>
      <c r="DP93" s="32">
        <f t="shared" si="207"/>
        <v>-2771.13</v>
      </c>
      <c r="DQ93" s="32">
        <f t="shared" si="208"/>
        <v>-1971.93</v>
      </c>
      <c r="DR93" s="32">
        <f t="shared" si="209"/>
        <v>-874.73</v>
      </c>
      <c r="DS93" s="32">
        <f t="shared" si="210"/>
        <v>-1816.39</v>
      </c>
      <c r="DT93" s="32">
        <f t="shared" si="211"/>
        <v>-1235.5</v>
      </c>
      <c r="DU93" s="31">
        <f t="shared" si="212"/>
        <v>-2196.91</v>
      </c>
      <c r="DV93" s="31">
        <f t="shared" si="213"/>
        <v>-5884.45</v>
      </c>
      <c r="DW93" s="31">
        <f t="shared" si="214"/>
        <v>-3868.75</v>
      </c>
      <c r="DX93" s="31">
        <f t="shared" si="215"/>
        <v>-358.97</v>
      </c>
      <c r="DY93" s="31">
        <f t="shared" si="216"/>
        <v>-2934.69</v>
      </c>
      <c r="DZ93" s="31">
        <f t="shared" si="217"/>
        <v>-2314.14</v>
      </c>
      <c r="EA93" s="31">
        <f t="shared" si="218"/>
        <v>-2563.89</v>
      </c>
      <c r="EB93" s="31">
        <f t="shared" si="219"/>
        <v>-14206.72</v>
      </c>
      <c r="EC93" s="31">
        <f t="shared" si="220"/>
        <v>-10017.370000000001</v>
      </c>
      <c r="ED93" s="31">
        <f t="shared" si="221"/>
        <v>-4404.0600000000004</v>
      </c>
      <c r="EE93" s="31">
        <f t="shared" si="222"/>
        <v>-9060.26</v>
      </c>
      <c r="EF93" s="31">
        <f t="shared" si="223"/>
        <v>-6106.91</v>
      </c>
      <c r="EG93" s="32">
        <f t="shared" si="224"/>
        <v>-10668.06</v>
      </c>
      <c r="EH93" s="32">
        <f t="shared" si="225"/>
        <v>-28770.829999999998</v>
      </c>
      <c r="EI93" s="32">
        <f t="shared" si="226"/>
        <v>-19033.990000000002</v>
      </c>
      <c r="EJ93" s="32">
        <f t="shared" si="227"/>
        <v>-1778.49</v>
      </c>
      <c r="EK93" s="32">
        <f t="shared" si="228"/>
        <v>-14639.300000000001</v>
      </c>
      <c r="EL93" s="32">
        <f t="shared" si="229"/>
        <v>-11626.37</v>
      </c>
      <c r="EM93" s="32">
        <f t="shared" si="230"/>
        <v>-12971.31</v>
      </c>
      <c r="EN93" s="32">
        <f t="shared" si="231"/>
        <v>-72400.41</v>
      </c>
      <c r="EO93" s="32">
        <f t="shared" si="232"/>
        <v>-51427.91</v>
      </c>
      <c r="EP93" s="32">
        <f t="shared" si="233"/>
        <v>-22773.370000000003</v>
      </c>
      <c r="EQ93" s="32">
        <f t="shared" si="234"/>
        <v>-47204.439999999995</v>
      </c>
      <c r="ER93" s="32">
        <f t="shared" si="235"/>
        <v>-32052.470000000005</v>
      </c>
    </row>
    <row r="94" spans="1:148" x14ac:dyDescent="0.25">
      <c r="A94" t="s">
        <v>517</v>
      </c>
      <c r="B94" s="1" t="s">
        <v>56</v>
      </c>
      <c r="C94" t="str">
        <f t="shared" ca="1" si="272"/>
        <v>PKNE</v>
      </c>
      <c r="D94" t="str">
        <f t="shared" ca="1" si="273"/>
        <v>Cowley Ridge Phase 1 Wind Facility</v>
      </c>
      <c r="E94" s="51">
        <v>2577.906215</v>
      </c>
      <c r="F94" s="51">
        <v>2364.105059</v>
      </c>
      <c r="G94" s="51">
        <v>2060.016768</v>
      </c>
      <c r="H94" s="51">
        <v>2577.251017</v>
      </c>
      <c r="I94" s="51">
        <v>1916.9729030000001</v>
      </c>
      <c r="J94" s="51">
        <v>1776.447758</v>
      </c>
      <c r="K94" s="51">
        <v>3.4810000000000002E-3</v>
      </c>
      <c r="L94" s="51">
        <v>0</v>
      </c>
      <c r="M94" s="51">
        <v>7.4952759999999996</v>
      </c>
      <c r="N94" s="51">
        <v>458.05271299999998</v>
      </c>
      <c r="O94" s="51">
        <v>646.48349399999995</v>
      </c>
      <c r="P94" s="51">
        <v>1253.1473570000001</v>
      </c>
      <c r="Q94" s="32">
        <v>117651.54</v>
      </c>
      <c r="R94" s="32">
        <v>103386.35</v>
      </c>
      <c r="S94" s="32">
        <v>64730.39</v>
      </c>
      <c r="T94" s="32">
        <v>115908.75</v>
      </c>
      <c r="U94" s="32">
        <v>43824.87</v>
      </c>
      <c r="V94" s="32">
        <v>119383.78</v>
      </c>
      <c r="W94" s="32">
        <v>0.05</v>
      </c>
      <c r="X94" s="32">
        <v>0</v>
      </c>
      <c r="Y94" s="32">
        <v>228.3</v>
      </c>
      <c r="Z94" s="32">
        <v>14973.43</v>
      </c>
      <c r="AA94" s="32">
        <v>55221.35</v>
      </c>
      <c r="AB94" s="32">
        <v>49987.03</v>
      </c>
      <c r="AC94" s="2">
        <v>2.42</v>
      </c>
      <c r="AD94" s="2">
        <v>2.42</v>
      </c>
      <c r="AE94" s="2">
        <v>2.42</v>
      </c>
      <c r="AF94" s="2">
        <v>2.42</v>
      </c>
      <c r="AG94" s="2">
        <v>2.42</v>
      </c>
      <c r="AH94" s="2">
        <v>2.42</v>
      </c>
      <c r="AI94" s="2">
        <v>3.85</v>
      </c>
      <c r="AJ94" s="2">
        <v>3.85</v>
      </c>
      <c r="AK94" s="2">
        <v>3.85</v>
      </c>
      <c r="AL94" s="2">
        <v>3.85</v>
      </c>
      <c r="AM94" s="2">
        <v>3.85</v>
      </c>
      <c r="AN94" s="2">
        <v>3.85</v>
      </c>
      <c r="AO94" s="33">
        <v>2847.17</v>
      </c>
      <c r="AP94" s="33">
        <v>2501.9499999999998</v>
      </c>
      <c r="AQ94" s="33">
        <v>1566.48</v>
      </c>
      <c r="AR94" s="33">
        <v>2804.99</v>
      </c>
      <c r="AS94" s="33">
        <v>1060.56</v>
      </c>
      <c r="AT94" s="33">
        <v>2889.09</v>
      </c>
      <c r="AU94" s="33">
        <v>0</v>
      </c>
      <c r="AV94" s="33">
        <v>0</v>
      </c>
      <c r="AW94" s="33">
        <v>8.7899999999999991</v>
      </c>
      <c r="AX94" s="33">
        <v>576.48</v>
      </c>
      <c r="AY94" s="33">
        <v>2126.02</v>
      </c>
      <c r="AZ94" s="33">
        <v>1924.5</v>
      </c>
      <c r="BA94" s="31">
        <f t="shared" si="236"/>
        <v>-47.06</v>
      </c>
      <c r="BB94" s="31">
        <f t="shared" si="237"/>
        <v>-41.35</v>
      </c>
      <c r="BC94" s="31">
        <f t="shared" si="238"/>
        <v>-25.89</v>
      </c>
      <c r="BD94" s="31">
        <f t="shared" si="239"/>
        <v>672.27</v>
      </c>
      <c r="BE94" s="31">
        <f t="shared" si="240"/>
        <v>254.18</v>
      </c>
      <c r="BF94" s="31">
        <f t="shared" si="241"/>
        <v>692.43</v>
      </c>
      <c r="BG94" s="31">
        <f t="shared" si="242"/>
        <v>0</v>
      </c>
      <c r="BH94" s="31">
        <f t="shared" si="243"/>
        <v>0</v>
      </c>
      <c r="BI94" s="31">
        <f t="shared" si="244"/>
        <v>0.16</v>
      </c>
      <c r="BJ94" s="31">
        <f t="shared" si="245"/>
        <v>-44.92</v>
      </c>
      <c r="BK94" s="31">
        <f t="shared" si="246"/>
        <v>-165.66</v>
      </c>
      <c r="BL94" s="31">
        <f t="shared" si="247"/>
        <v>-149.96</v>
      </c>
      <c r="BM94" s="6">
        <v>0.12</v>
      </c>
      <c r="BN94" s="6">
        <v>0.12</v>
      </c>
      <c r="BO94" s="6">
        <v>0.12</v>
      </c>
      <c r="BP94" s="6">
        <v>0.12</v>
      </c>
      <c r="BQ94" s="6">
        <v>0.12</v>
      </c>
      <c r="BR94" s="6">
        <v>0.12</v>
      </c>
      <c r="BS94" s="6">
        <v>0.12</v>
      </c>
      <c r="BT94" s="6">
        <v>0.12</v>
      </c>
      <c r="BU94" s="6">
        <v>0.12</v>
      </c>
      <c r="BV94" s="6">
        <v>0.12</v>
      </c>
      <c r="BW94" s="6">
        <v>0.12</v>
      </c>
      <c r="BX94" s="6">
        <v>0.12</v>
      </c>
      <c r="BY94" s="31">
        <v>14118.18</v>
      </c>
      <c r="BZ94" s="31">
        <v>12406.36</v>
      </c>
      <c r="CA94" s="31">
        <v>7767.65</v>
      </c>
      <c r="CB94" s="31">
        <v>13909.05</v>
      </c>
      <c r="CC94" s="31">
        <v>5258.98</v>
      </c>
      <c r="CD94" s="31">
        <v>14326.05</v>
      </c>
      <c r="CE94" s="31">
        <v>0.01</v>
      </c>
      <c r="CF94" s="31">
        <v>0</v>
      </c>
      <c r="CG94" s="31">
        <v>27.4</v>
      </c>
      <c r="CH94" s="31">
        <v>1796.81</v>
      </c>
      <c r="CI94" s="31">
        <v>6626.56</v>
      </c>
      <c r="CJ94" s="31">
        <v>5998.44</v>
      </c>
      <c r="CK94" s="32">
        <f t="shared" si="248"/>
        <v>176.48</v>
      </c>
      <c r="CL94" s="32">
        <f t="shared" si="249"/>
        <v>155.08000000000001</v>
      </c>
      <c r="CM94" s="32">
        <f t="shared" si="250"/>
        <v>97.1</v>
      </c>
      <c r="CN94" s="32">
        <f t="shared" si="251"/>
        <v>173.86</v>
      </c>
      <c r="CO94" s="32">
        <f t="shared" si="252"/>
        <v>65.739999999999995</v>
      </c>
      <c r="CP94" s="32">
        <f t="shared" si="253"/>
        <v>179.08</v>
      </c>
      <c r="CQ94" s="32">
        <f t="shared" si="254"/>
        <v>0</v>
      </c>
      <c r="CR94" s="32">
        <f t="shared" si="255"/>
        <v>0</v>
      </c>
      <c r="CS94" s="32">
        <f t="shared" si="256"/>
        <v>0.34</v>
      </c>
      <c r="CT94" s="32">
        <f t="shared" si="257"/>
        <v>22.46</v>
      </c>
      <c r="CU94" s="32">
        <f t="shared" si="258"/>
        <v>82.83</v>
      </c>
      <c r="CV94" s="32">
        <f t="shared" si="259"/>
        <v>74.98</v>
      </c>
      <c r="CW94" s="31">
        <f t="shared" si="260"/>
        <v>11494.55</v>
      </c>
      <c r="CX94" s="31">
        <f t="shared" si="261"/>
        <v>10100.840000000002</v>
      </c>
      <c r="CY94" s="31">
        <f t="shared" si="262"/>
        <v>6324.1600000000008</v>
      </c>
      <c r="CZ94" s="31">
        <f t="shared" si="263"/>
        <v>10605.65</v>
      </c>
      <c r="DA94" s="31">
        <f t="shared" si="264"/>
        <v>4009.98</v>
      </c>
      <c r="DB94" s="31">
        <f t="shared" si="265"/>
        <v>10923.609999999999</v>
      </c>
      <c r="DC94" s="31">
        <f t="shared" si="266"/>
        <v>0.01</v>
      </c>
      <c r="DD94" s="31">
        <f t="shared" si="267"/>
        <v>0</v>
      </c>
      <c r="DE94" s="31">
        <f t="shared" si="268"/>
        <v>18.79</v>
      </c>
      <c r="DF94" s="31">
        <f t="shared" si="269"/>
        <v>1287.71</v>
      </c>
      <c r="DG94" s="31">
        <f t="shared" si="270"/>
        <v>4749.0300000000007</v>
      </c>
      <c r="DH94" s="31">
        <f t="shared" si="271"/>
        <v>4298.8799999999992</v>
      </c>
      <c r="DI94" s="32">
        <f t="shared" si="200"/>
        <v>574.73</v>
      </c>
      <c r="DJ94" s="32">
        <f t="shared" si="201"/>
        <v>505.04</v>
      </c>
      <c r="DK94" s="32">
        <f t="shared" si="202"/>
        <v>316.20999999999998</v>
      </c>
      <c r="DL94" s="32">
        <f t="shared" si="203"/>
        <v>530.28</v>
      </c>
      <c r="DM94" s="32">
        <f t="shared" si="204"/>
        <v>200.5</v>
      </c>
      <c r="DN94" s="32">
        <f t="shared" si="205"/>
        <v>546.17999999999995</v>
      </c>
      <c r="DO94" s="32">
        <f t="shared" si="206"/>
        <v>0</v>
      </c>
      <c r="DP94" s="32">
        <f t="shared" si="207"/>
        <v>0</v>
      </c>
      <c r="DQ94" s="32">
        <f t="shared" si="208"/>
        <v>0.94</v>
      </c>
      <c r="DR94" s="32">
        <f t="shared" si="209"/>
        <v>64.39</v>
      </c>
      <c r="DS94" s="32">
        <f t="shared" si="210"/>
        <v>237.45</v>
      </c>
      <c r="DT94" s="32">
        <f t="shared" si="211"/>
        <v>214.94</v>
      </c>
      <c r="DU94" s="31">
        <f t="shared" si="212"/>
        <v>3130.05</v>
      </c>
      <c r="DV94" s="31">
        <f t="shared" si="213"/>
        <v>2726.94</v>
      </c>
      <c r="DW94" s="31">
        <f t="shared" si="214"/>
        <v>1694</v>
      </c>
      <c r="DX94" s="31">
        <f t="shared" si="215"/>
        <v>2816.08</v>
      </c>
      <c r="DY94" s="31">
        <f t="shared" si="216"/>
        <v>1055.69</v>
      </c>
      <c r="DZ94" s="31">
        <f t="shared" si="217"/>
        <v>2850.3</v>
      </c>
      <c r="EA94" s="31">
        <f t="shared" si="218"/>
        <v>0</v>
      </c>
      <c r="EB94" s="31">
        <f t="shared" si="219"/>
        <v>0</v>
      </c>
      <c r="EC94" s="31">
        <f t="shared" si="220"/>
        <v>4.7699999999999996</v>
      </c>
      <c r="ED94" s="31">
        <f t="shared" si="221"/>
        <v>324.17</v>
      </c>
      <c r="EE94" s="31">
        <f t="shared" si="222"/>
        <v>1184.42</v>
      </c>
      <c r="EF94" s="31">
        <f t="shared" si="223"/>
        <v>1062.44</v>
      </c>
      <c r="EG94" s="32">
        <f t="shared" si="224"/>
        <v>15199.329999999998</v>
      </c>
      <c r="EH94" s="32">
        <f t="shared" si="225"/>
        <v>13332.820000000003</v>
      </c>
      <c r="EI94" s="32">
        <f t="shared" si="226"/>
        <v>8334.3700000000008</v>
      </c>
      <c r="EJ94" s="32">
        <f t="shared" si="227"/>
        <v>13952.01</v>
      </c>
      <c r="EK94" s="32">
        <f t="shared" si="228"/>
        <v>5266.17</v>
      </c>
      <c r="EL94" s="32">
        <f t="shared" si="229"/>
        <v>14320.09</v>
      </c>
      <c r="EM94" s="32">
        <f t="shared" si="230"/>
        <v>0.01</v>
      </c>
      <c r="EN94" s="32">
        <f t="shared" si="231"/>
        <v>0</v>
      </c>
      <c r="EO94" s="32">
        <f t="shared" si="232"/>
        <v>24.5</v>
      </c>
      <c r="EP94" s="32">
        <f t="shared" si="233"/>
        <v>1676.2700000000002</v>
      </c>
      <c r="EQ94" s="32">
        <f t="shared" si="234"/>
        <v>6170.9000000000005</v>
      </c>
      <c r="ER94" s="32">
        <f t="shared" si="235"/>
        <v>5576.2599999999984</v>
      </c>
    </row>
    <row r="95" spans="1:148" x14ac:dyDescent="0.25">
      <c r="A95" t="s">
        <v>444</v>
      </c>
      <c r="B95" s="1" t="s">
        <v>131</v>
      </c>
      <c r="C95" t="str">
        <f t="shared" ca="1" si="272"/>
        <v>POC</v>
      </c>
      <c r="D95" t="str">
        <f t="shared" ca="1" si="273"/>
        <v>Pocaterra Hydro Facility</v>
      </c>
      <c r="E95" s="51">
        <v>3823.9249294000001</v>
      </c>
      <c r="F95" s="51">
        <v>2999.0198393999999</v>
      </c>
      <c r="G95" s="51">
        <v>3312.0169798000002</v>
      </c>
      <c r="H95" s="51">
        <v>2054.8911600000001</v>
      </c>
      <c r="I95" s="51">
        <v>1181.9138404</v>
      </c>
      <c r="J95" s="51">
        <v>479.45266479999998</v>
      </c>
      <c r="K95" s="51">
        <v>1816.4511821999999</v>
      </c>
      <c r="L95" s="51">
        <v>2591.2496749000002</v>
      </c>
      <c r="M95" s="51">
        <v>1919.2824905</v>
      </c>
      <c r="N95" s="51">
        <v>1835.7232068999999</v>
      </c>
      <c r="O95" s="51">
        <v>2722.0318655000001</v>
      </c>
      <c r="P95" s="51">
        <v>3288.4235331999998</v>
      </c>
      <c r="Q95" s="32">
        <v>453582.44</v>
      </c>
      <c r="R95" s="32">
        <v>643655.17000000004</v>
      </c>
      <c r="S95" s="32">
        <v>231916.51</v>
      </c>
      <c r="T95" s="32">
        <v>169180.62</v>
      </c>
      <c r="U95" s="32">
        <v>62743.11</v>
      </c>
      <c r="V95" s="32">
        <v>132383.78</v>
      </c>
      <c r="W95" s="32">
        <v>250581.64</v>
      </c>
      <c r="X95" s="32">
        <v>660215.56999999995</v>
      </c>
      <c r="Y95" s="32">
        <v>451812.83</v>
      </c>
      <c r="Z95" s="32">
        <v>141064.54999999999</v>
      </c>
      <c r="AA95" s="32">
        <v>516332.93</v>
      </c>
      <c r="AB95" s="32">
        <v>251738.84</v>
      </c>
      <c r="AC95" s="2">
        <v>-1.03</v>
      </c>
      <c r="AD95" s="2">
        <v>-1.03</v>
      </c>
      <c r="AE95" s="2">
        <v>-1.03</v>
      </c>
      <c r="AF95" s="2">
        <v>-1.03</v>
      </c>
      <c r="AG95" s="2">
        <v>-1.03</v>
      </c>
      <c r="AH95" s="2">
        <v>-1.03</v>
      </c>
      <c r="AI95" s="2">
        <v>0.41</v>
      </c>
      <c r="AJ95" s="2">
        <v>0.41</v>
      </c>
      <c r="AK95" s="2">
        <v>0.41</v>
      </c>
      <c r="AL95" s="2">
        <v>0.41</v>
      </c>
      <c r="AM95" s="2">
        <v>0.41</v>
      </c>
      <c r="AN95" s="2">
        <v>0.41</v>
      </c>
      <c r="AO95" s="33">
        <v>-4671.8999999999996</v>
      </c>
      <c r="AP95" s="33">
        <v>-6629.65</v>
      </c>
      <c r="AQ95" s="33">
        <v>-2388.7399999999998</v>
      </c>
      <c r="AR95" s="33">
        <v>-1742.56</v>
      </c>
      <c r="AS95" s="33">
        <v>-646.25</v>
      </c>
      <c r="AT95" s="33">
        <v>-1363.55</v>
      </c>
      <c r="AU95" s="33">
        <v>1027.3800000000001</v>
      </c>
      <c r="AV95" s="33">
        <v>2706.88</v>
      </c>
      <c r="AW95" s="33">
        <v>1852.43</v>
      </c>
      <c r="AX95" s="33">
        <v>578.36</v>
      </c>
      <c r="AY95" s="33">
        <v>2116.9699999999998</v>
      </c>
      <c r="AZ95" s="33">
        <v>1032.1300000000001</v>
      </c>
      <c r="BA95" s="31">
        <f t="shared" si="236"/>
        <v>-181.43</v>
      </c>
      <c r="BB95" s="31">
        <f t="shared" si="237"/>
        <v>-257.45999999999998</v>
      </c>
      <c r="BC95" s="31">
        <f t="shared" si="238"/>
        <v>-92.77</v>
      </c>
      <c r="BD95" s="31">
        <f t="shared" si="239"/>
        <v>981.25</v>
      </c>
      <c r="BE95" s="31">
        <f t="shared" si="240"/>
        <v>363.91</v>
      </c>
      <c r="BF95" s="31">
        <f t="shared" si="241"/>
        <v>767.83</v>
      </c>
      <c r="BG95" s="31">
        <f t="shared" si="242"/>
        <v>175.41</v>
      </c>
      <c r="BH95" s="31">
        <f t="shared" si="243"/>
        <v>462.15</v>
      </c>
      <c r="BI95" s="31">
        <f t="shared" si="244"/>
        <v>316.27</v>
      </c>
      <c r="BJ95" s="31">
        <f t="shared" si="245"/>
        <v>-423.19</v>
      </c>
      <c r="BK95" s="31">
        <f t="shared" si="246"/>
        <v>-1549</v>
      </c>
      <c r="BL95" s="31">
        <f t="shared" si="247"/>
        <v>-755.22</v>
      </c>
      <c r="BM95" s="6">
        <v>2.2599999999999999E-2</v>
      </c>
      <c r="BN95" s="6">
        <v>2.2599999999999999E-2</v>
      </c>
      <c r="BO95" s="6">
        <v>2.2599999999999999E-2</v>
      </c>
      <c r="BP95" s="6">
        <v>2.2599999999999999E-2</v>
      </c>
      <c r="BQ95" s="6">
        <v>2.2599999999999999E-2</v>
      </c>
      <c r="BR95" s="6">
        <v>2.2599999999999999E-2</v>
      </c>
      <c r="BS95" s="6">
        <v>2.2599999999999999E-2</v>
      </c>
      <c r="BT95" s="6">
        <v>2.2599999999999999E-2</v>
      </c>
      <c r="BU95" s="6">
        <v>2.2599999999999999E-2</v>
      </c>
      <c r="BV95" s="6">
        <v>2.2599999999999999E-2</v>
      </c>
      <c r="BW95" s="6">
        <v>2.2599999999999999E-2</v>
      </c>
      <c r="BX95" s="6">
        <v>2.2599999999999999E-2</v>
      </c>
      <c r="BY95" s="31">
        <v>10250.959999999999</v>
      </c>
      <c r="BZ95" s="31">
        <v>14546.61</v>
      </c>
      <c r="CA95" s="31">
        <v>5241.3100000000004</v>
      </c>
      <c r="CB95" s="31">
        <v>3823.48</v>
      </c>
      <c r="CC95" s="31">
        <v>1417.99</v>
      </c>
      <c r="CD95" s="31">
        <v>2991.87</v>
      </c>
      <c r="CE95" s="31">
        <v>5663.15</v>
      </c>
      <c r="CF95" s="31">
        <v>14920.87</v>
      </c>
      <c r="CG95" s="31">
        <v>10210.969999999999</v>
      </c>
      <c r="CH95" s="31">
        <v>3188.06</v>
      </c>
      <c r="CI95" s="31">
        <v>11669.12</v>
      </c>
      <c r="CJ95" s="31">
        <v>5689.3</v>
      </c>
      <c r="CK95" s="32">
        <f t="shared" si="248"/>
        <v>680.37</v>
      </c>
      <c r="CL95" s="32">
        <f t="shared" si="249"/>
        <v>965.48</v>
      </c>
      <c r="CM95" s="32">
        <f t="shared" si="250"/>
        <v>347.87</v>
      </c>
      <c r="CN95" s="32">
        <f t="shared" si="251"/>
        <v>253.77</v>
      </c>
      <c r="CO95" s="32">
        <f t="shared" si="252"/>
        <v>94.11</v>
      </c>
      <c r="CP95" s="32">
        <f t="shared" si="253"/>
        <v>198.58</v>
      </c>
      <c r="CQ95" s="32">
        <f t="shared" si="254"/>
        <v>375.87</v>
      </c>
      <c r="CR95" s="32">
        <f t="shared" si="255"/>
        <v>990.32</v>
      </c>
      <c r="CS95" s="32">
        <f t="shared" si="256"/>
        <v>677.72</v>
      </c>
      <c r="CT95" s="32">
        <f t="shared" si="257"/>
        <v>211.6</v>
      </c>
      <c r="CU95" s="32">
        <f t="shared" si="258"/>
        <v>774.5</v>
      </c>
      <c r="CV95" s="32">
        <f t="shared" si="259"/>
        <v>377.61</v>
      </c>
      <c r="CW95" s="31">
        <f t="shared" si="260"/>
        <v>15784.66</v>
      </c>
      <c r="CX95" s="31">
        <f t="shared" si="261"/>
        <v>22399.199999999997</v>
      </c>
      <c r="CY95" s="31">
        <f t="shared" si="262"/>
        <v>8070.6900000000005</v>
      </c>
      <c r="CZ95" s="31">
        <f t="shared" si="263"/>
        <v>4838.5599999999995</v>
      </c>
      <c r="DA95" s="31">
        <f t="shared" si="264"/>
        <v>1794.4399999999998</v>
      </c>
      <c r="DB95" s="31">
        <f t="shared" si="265"/>
        <v>3786.17</v>
      </c>
      <c r="DC95" s="31">
        <f t="shared" si="266"/>
        <v>4836.2299999999996</v>
      </c>
      <c r="DD95" s="31">
        <f t="shared" si="267"/>
        <v>12742.160000000002</v>
      </c>
      <c r="DE95" s="31">
        <f t="shared" si="268"/>
        <v>8719.989999999998</v>
      </c>
      <c r="DF95" s="31">
        <f t="shared" si="269"/>
        <v>3244.49</v>
      </c>
      <c r="DG95" s="31">
        <f t="shared" si="270"/>
        <v>11875.650000000001</v>
      </c>
      <c r="DH95" s="31">
        <f t="shared" si="271"/>
        <v>5790</v>
      </c>
      <c r="DI95" s="32">
        <f t="shared" si="200"/>
        <v>789.23</v>
      </c>
      <c r="DJ95" s="32">
        <f t="shared" si="201"/>
        <v>1119.96</v>
      </c>
      <c r="DK95" s="32">
        <f t="shared" si="202"/>
        <v>403.53</v>
      </c>
      <c r="DL95" s="32">
        <f t="shared" si="203"/>
        <v>241.93</v>
      </c>
      <c r="DM95" s="32">
        <f t="shared" si="204"/>
        <v>89.72</v>
      </c>
      <c r="DN95" s="32">
        <f t="shared" si="205"/>
        <v>189.31</v>
      </c>
      <c r="DO95" s="32">
        <f t="shared" si="206"/>
        <v>241.81</v>
      </c>
      <c r="DP95" s="32">
        <f t="shared" si="207"/>
        <v>637.11</v>
      </c>
      <c r="DQ95" s="32">
        <f t="shared" si="208"/>
        <v>436</v>
      </c>
      <c r="DR95" s="32">
        <f t="shared" si="209"/>
        <v>162.22</v>
      </c>
      <c r="DS95" s="32">
        <f t="shared" si="210"/>
        <v>593.78</v>
      </c>
      <c r="DT95" s="32">
        <f t="shared" si="211"/>
        <v>289.5</v>
      </c>
      <c r="DU95" s="31">
        <f t="shared" si="212"/>
        <v>4298.28</v>
      </c>
      <c r="DV95" s="31">
        <f t="shared" si="213"/>
        <v>6047.15</v>
      </c>
      <c r="DW95" s="31">
        <f t="shared" si="214"/>
        <v>2161.83</v>
      </c>
      <c r="DX95" s="31">
        <f t="shared" si="215"/>
        <v>1284.77</v>
      </c>
      <c r="DY95" s="31">
        <f t="shared" si="216"/>
        <v>472.42</v>
      </c>
      <c r="DZ95" s="31">
        <f t="shared" si="217"/>
        <v>987.93</v>
      </c>
      <c r="EA95" s="31">
        <f t="shared" si="218"/>
        <v>1250.99</v>
      </c>
      <c r="EB95" s="31">
        <f t="shared" si="219"/>
        <v>3266.26</v>
      </c>
      <c r="EC95" s="31">
        <f t="shared" si="220"/>
        <v>2214.87</v>
      </c>
      <c r="ED95" s="31">
        <f t="shared" si="221"/>
        <v>816.76</v>
      </c>
      <c r="EE95" s="31">
        <f t="shared" si="222"/>
        <v>2961.82</v>
      </c>
      <c r="EF95" s="31">
        <f t="shared" si="223"/>
        <v>1430.96</v>
      </c>
      <c r="EG95" s="32">
        <f t="shared" si="224"/>
        <v>20872.169999999998</v>
      </c>
      <c r="EH95" s="32">
        <f t="shared" si="225"/>
        <v>29566.309999999998</v>
      </c>
      <c r="EI95" s="32">
        <f t="shared" si="226"/>
        <v>10636.050000000001</v>
      </c>
      <c r="EJ95" s="32">
        <f t="shared" si="227"/>
        <v>6365.26</v>
      </c>
      <c r="EK95" s="32">
        <f t="shared" si="228"/>
        <v>2356.58</v>
      </c>
      <c r="EL95" s="32">
        <f t="shared" si="229"/>
        <v>4963.41</v>
      </c>
      <c r="EM95" s="32">
        <f t="shared" si="230"/>
        <v>6329.03</v>
      </c>
      <c r="EN95" s="32">
        <f t="shared" si="231"/>
        <v>16645.530000000002</v>
      </c>
      <c r="EO95" s="32">
        <f t="shared" si="232"/>
        <v>11370.859999999997</v>
      </c>
      <c r="EP95" s="32">
        <f t="shared" si="233"/>
        <v>4223.4699999999993</v>
      </c>
      <c r="EQ95" s="32">
        <f t="shared" si="234"/>
        <v>15431.250000000002</v>
      </c>
      <c r="ER95" s="32">
        <f t="shared" si="235"/>
        <v>7510.46</v>
      </c>
    </row>
    <row r="96" spans="1:148" x14ac:dyDescent="0.25">
      <c r="A96" t="s">
        <v>475</v>
      </c>
      <c r="B96" s="1" t="s">
        <v>11</v>
      </c>
      <c r="C96" t="str">
        <f t="shared" ca="1" si="272"/>
        <v>PR1</v>
      </c>
      <c r="D96" t="str">
        <f t="shared" ca="1" si="273"/>
        <v>Primrose #1</v>
      </c>
      <c r="E96" s="51">
        <v>4413.0864097000003</v>
      </c>
      <c r="F96" s="51">
        <v>7687.1176445999999</v>
      </c>
      <c r="G96" s="51">
        <v>635.86833960000001</v>
      </c>
      <c r="H96" s="51">
        <v>3710.9990585999999</v>
      </c>
      <c r="I96" s="51">
        <v>3418.5796796</v>
      </c>
      <c r="J96" s="51">
        <v>7748.9788589999998</v>
      </c>
      <c r="K96" s="51">
        <v>2568.6798201000001</v>
      </c>
      <c r="L96" s="51">
        <v>2916.3397623999999</v>
      </c>
      <c r="M96" s="51">
        <v>6905.4023029</v>
      </c>
      <c r="N96" s="51">
        <v>12559.391105999999</v>
      </c>
      <c r="O96" s="51">
        <v>993.79955259999997</v>
      </c>
      <c r="P96" s="51">
        <v>4886.0229446000003</v>
      </c>
      <c r="Q96" s="32">
        <v>421947.98</v>
      </c>
      <c r="R96" s="32">
        <v>1109937.1499999999</v>
      </c>
      <c r="S96" s="32">
        <v>27388.12</v>
      </c>
      <c r="T96" s="32">
        <v>130434.51</v>
      </c>
      <c r="U96" s="32">
        <v>83385.929999999993</v>
      </c>
      <c r="V96" s="32">
        <v>431737.52</v>
      </c>
      <c r="W96" s="32">
        <v>90653.04</v>
      </c>
      <c r="X96" s="32">
        <v>399996.25</v>
      </c>
      <c r="Y96" s="32">
        <v>362912.23</v>
      </c>
      <c r="Z96" s="32">
        <v>886125.87</v>
      </c>
      <c r="AA96" s="32">
        <v>68613.33</v>
      </c>
      <c r="AB96" s="32">
        <v>276693.05</v>
      </c>
      <c r="AC96" s="2">
        <v>3.81</v>
      </c>
      <c r="AD96" s="2">
        <v>3.81</v>
      </c>
      <c r="AE96" s="2">
        <v>3.81</v>
      </c>
      <c r="AF96" s="2">
        <v>3.81</v>
      </c>
      <c r="AG96" s="2">
        <v>3.81</v>
      </c>
      <c r="AH96" s="2">
        <v>3.81</v>
      </c>
      <c r="AI96" s="2">
        <v>4.49</v>
      </c>
      <c r="AJ96" s="2">
        <v>4.49</v>
      </c>
      <c r="AK96" s="2">
        <v>4.49</v>
      </c>
      <c r="AL96" s="2">
        <v>4.49</v>
      </c>
      <c r="AM96" s="2">
        <v>4.49</v>
      </c>
      <c r="AN96" s="2">
        <v>4.49</v>
      </c>
      <c r="AO96" s="33">
        <v>16076.22</v>
      </c>
      <c r="AP96" s="33">
        <v>42288.61</v>
      </c>
      <c r="AQ96" s="33">
        <v>1043.49</v>
      </c>
      <c r="AR96" s="33">
        <v>4969.55</v>
      </c>
      <c r="AS96" s="33">
        <v>3177</v>
      </c>
      <c r="AT96" s="33">
        <v>16449.2</v>
      </c>
      <c r="AU96" s="33">
        <v>4070.32</v>
      </c>
      <c r="AV96" s="33">
        <v>17959.830000000002</v>
      </c>
      <c r="AW96" s="33">
        <v>16294.76</v>
      </c>
      <c r="AX96" s="33">
        <v>39787.050000000003</v>
      </c>
      <c r="AY96" s="33">
        <v>3080.74</v>
      </c>
      <c r="AZ96" s="33">
        <v>12423.52</v>
      </c>
      <c r="BA96" s="31">
        <f t="shared" si="236"/>
        <v>-168.78</v>
      </c>
      <c r="BB96" s="31">
        <f t="shared" si="237"/>
        <v>-443.97</v>
      </c>
      <c r="BC96" s="31">
        <f t="shared" si="238"/>
        <v>-10.96</v>
      </c>
      <c r="BD96" s="31">
        <f t="shared" si="239"/>
        <v>756.52</v>
      </c>
      <c r="BE96" s="31">
        <f t="shared" si="240"/>
        <v>483.64</v>
      </c>
      <c r="BF96" s="31">
        <f t="shared" si="241"/>
        <v>2504.08</v>
      </c>
      <c r="BG96" s="31">
        <f t="shared" si="242"/>
        <v>63.46</v>
      </c>
      <c r="BH96" s="31">
        <f t="shared" si="243"/>
        <v>280</v>
      </c>
      <c r="BI96" s="31">
        <f t="shared" si="244"/>
        <v>254.04</v>
      </c>
      <c r="BJ96" s="31">
        <f t="shared" si="245"/>
        <v>-2658.38</v>
      </c>
      <c r="BK96" s="31">
        <f t="shared" si="246"/>
        <v>-205.84</v>
      </c>
      <c r="BL96" s="31">
        <f t="shared" si="247"/>
        <v>-830.08</v>
      </c>
      <c r="BM96" s="6">
        <v>2.93E-2</v>
      </c>
      <c r="BN96" s="6">
        <v>2.93E-2</v>
      </c>
      <c r="BO96" s="6">
        <v>2.93E-2</v>
      </c>
      <c r="BP96" s="6">
        <v>2.93E-2</v>
      </c>
      <c r="BQ96" s="6">
        <v>2.93E-2</v>
      </c>
      <c r="BR96" s="6">
        <v>2.93E-2</v>
      </c>
      <c r="BS96" s="6">
        <v>2.93E-2</v>
      </c>
      <c r="BT96" s="6">
        <v>2.93E-2</v>
      </c>
      <c r="BU96" s="6">
        <v>2.93E-2</v>
      </c>
      <c r="BV96" s="6">
        <v>2.93E-2</v>
      </c>
      <c r="BW96" s="6">
        <v>2.93E-2</v>
      </c>
      <c r="BX96" s="6">
        <v>2.93E-2</v>
      </c>
      <c r="BY96" s="31">
        <v>12363.08</v>
      </c>
      <c r="BZ96" s="31">
        <v>32521.16</v>
      </c>
      <c r="CA96" s="31">
        <v>802.47</v>
      </c>
      <c r="CB96" s="31">
        <v>3821.73</v>
      </c>
      <c r="CC96" s="31">
        <v>2443.21</v>
      </c>
      <c r="CD96" s="31">
        <v>12649.91</v>
      </c>
      <c r="CE96" s="31">
        <v>2656.13</v>
      </c>
      <c r="CF96" s="31">
        <v>11719.89</v>
      </c>
      <c r="CG96" s="31">
        <v>10633.33</v>
      </c>
      <c r="CH96" s="31">
        <v>25963.49</v>
      </c>
      <c r="CI96" s="31">
        <v>2010.37</v>
      </c>
      <c r="CJ96" s="31">
        <v>8107.11</v>
      </c>
      <c r="CK96" s="32">
        <f t="shared" si="248"/>
        <v>632.91999999999996</v>
      </c>
      <c r="CL96" s="32">
        <f t="shared" si="249"/>
        <v>1664.91</v>
      </c>
      <c r="CM96" s="32">
        <f t="shared" si="250"/>
        <v>41.08</v>
      </c>
      <c r="CN96" s="32">
        <f t="shared" si="251"/>
        <v>195.65</v>
      </c>
      <c r="CO96" s="32">
        <f t="shared" si="252"/>
        <v>125.08</v>
      </c>
      <c r="CP96" s="32">
        <f t="shared" si="253"/>
        <v>647.61</v>
      </c>
      <c r="CQ96" s="32">
        <f t="shared" si="254"/>
        <v>135.97999999999999</v>
      </c>
      <c r="CR96" s="32">
        <f t="shared" si="255"/>
        <v>599.99</v>
      </c>
      <c r="CS96" s="32">
        <f t="shared" si="256"/>
        <v>544.37</v>
      </c>
      <c r="CT96" s="32">
        <f t="shared" si="257"/>
        <v>1329.19</v>
      </c>
      <c r="CU96" s="32">
        <f t="shared" si="258"/>
        <v>102.92</v>
      </c>
      <c r="CV96" s="32">
        <f t="shared" si="259"/>
        <v>415.04</v>
      </c>
      <c r="CW96" s="31">
        <f t="shared" si="260"/>
        <v>-2911.4399999999991</v>
      </c>
      <c r="CX96" s="31">
        <f t="shared" si="261"/>
        <v>-7658.5700000000006</v>
      </c>
      <c r="CY96" s="31">
        <f t="shared" si="262"/>
        <v>-188.97999999999993</v>
      </c>
      <c r="CZ96" s="31">
        <f t="shared" si="263"/>
        <v>-1708.69</v>
      </c>
      <c r="DA96" s="31">
        <f t="shared" si="264"/>
        <v>-1092.3499999999999</v>
      </c>
      <c r="DB96" s="31">
        <f t="shared" si="265"/>
        <v>-5655.76</v>
      </c>
      <c r="DC96" s="31">
        <f t="shared" si="266"/>
        <v>-1341.67</v>
      </c>
      <c r="DD96" s="31">
        <f t="shared" si="267"/>
        <v>-5919.9500000000025</v>
      </c>
      <c r="DE96" s="31">
        <f t="shared" si="268"/>
        <v>-5371.0999999999995</v>
      </c>
      <c r="DF96" s="31">
        <f t="shared" si="269"/>
        <v>-9835.9900000000016</v>
      </c>
      <c r="DG96" s="31">
        <f t="shared" si="270"/>
        <v>-761.60999999999979</v>
      </c>
      <c r="DH96" s="31">
        <f t="shared" si="271"/>
        <v>-3071.2900000000009</v>
      </c>
      <c r="DI96" s="32">
        <f t="shared" si="200"/>
        <v>-145.57</v>
      </c>
      <c r="DJ96" s="32">
        <f t="shared" si="201"/>
        <v>-382.93</v>
      </c>
      <c r="DK96" s="32">
        <f t="shared" si="202"/>
        <v>-9.4499999999999993</v>
      </c>
      <c r="DL96" s="32">
        <f t="shared" si="203"/>
        <v>-85.43</v>
      </c>
      <c r="DM96" s="32">
        <f t="shared" si="204"/>
        <v>-54.62</v>
      </c>
      <c r="DN96" s="32">
        <f t="shared" si="205"/>
        <v>-282.79000000000002</v>
      </c>
      <c r="DO96" s="32">
        <f t="shared" si="206"/>
        <v>-67.08</v>
      </c>
      <c r="DP96" s="32">
        <f t="shared" si="207"/>
        <v>-296</v>
      </c>
      <c r="DQ96" s="32">
        <f t="shared" si="208"/>
        <v>-268.56</v>
      </c>
      <c r="DR96" s="32">
        <f t="shared" si="209"/>
        <v>-491.8</v>
      </c>
      <c r="DS96" s="32">
        <f t="shared" si="210"/>
        <v>-38.08</v>
      </c>
      <c r="DT96" s="32">
        <f t="shared" si="211"/>
        <v>-153.56</v>
      </c>
      <c r="DU96" s="31">
        <f t="shared" si="212"/>
        <v>-792.81</v>
      </c>
      <c r="DV96" s="31">
        <f t="shared" si="213"/>
        <v>-2067.6</v>
      </c>
      <c r="DW96" s="31">
        <f t="shared" si="214"/>
        <v>-50.62</v>
      </c>
      <c r="DX96" s="31">
        <f t="shared" si="215"/>
        <v>-453.7</v>
      </c>
      <c r="DY96" s="31">
        <f t="shared" si="216"/>
        <v>-287.58</v>
      </c>
      <c r="DZ96" s="31">
        <f t="shared" si="217"/>
        <v>-1475.76</v>
      </c>
      <c r="EA96" s="31">
        <f t="shared" si="218"/>
        <v>-347.05</v>
      </c>
      <c r="EB96" s="31">
        <f t="shared" si="219"/>
        <v>-1517.49</v>
      </c>
      <c r="EC96" s="31">
        <f t="shared" si="220"/>
        <v>-1364.25</v>
      </c>
      <c r="ED96" s="31">
        <f t="shared" si="221"/>
        <v>-2476.1</v>
      </c>
      <c r="EE96" s="31">
        <f t="shared" si="222"/>
        <v>-189.95</v>
      </c>
      <c r="EF96" s="31">
        <f t="shared" si="223"/>
        <v>-759.05</v>
      </c>
      <c r="EG96" s="32">
        <f t="shared" si="224"/>
        <v>-3849.8199999999993</v>
      </c>
      <c r="EH96" s="32">
        <f t="shared" si="225"/>
        <v>-10109.1</v>
      </c>
      <c r="EI96" s="32">
        <f t="shared" si="226"/>
        <v>-249.04999999999993</v>
      </c>
      <c r="EJ96" s="32">
        <f t="shared" si="227"/>
        <v>-2247.8200000000002</v>
      </c>
      <c r="EK96" s="32">
        <f t="shared" si="228"/>
        <v>-1434.5499999999997</v>
      </c>
      <c r="EL96" s="32">
        <f t="shared" si="229"/>
        <v>-7414.31</v>
      </c>
      <c r="EM96" s="32">
        <f t="shared" si="230"/>
        <v>-1755.8</v>
      </c>
      <c r="EN96" s="32">
        <f t="shared" si="231"/>
        <v>-7733.4400000000023</v>
      </c>
      <c r="EO96" s="32">
        <f t="shared" si="232"/>
        <v>-7003.91</v>
      </c>
      <c r="EP96" s="32">
        <f t="shared" si="233"/>
        <v>-12803.890000000001</v>
      </c>
      <c r="EQ96" s="32">
        <f t="shared" si="234"/>
        <v>-989.63999999999987</v>
      </c>
      <c r="ER96" s="32">
        <f t="shared" si="235"/>
        <v>-3983.9000000000005</v>
      </c>
    </row>
    <row r="97" spans="1:148" x14ac:dyDescent="0.25">
      <c r="A97" t="s">
        <v>457</v>
      </c>
      <c r="B97" s="1" t="s">
        <v>107</v>
      </c>
      <c r="C97" t="str">
        <f t="shared" ca="1" si="272"/>
        <v>BCHEXP</v>
      </c>
      <c r="D97" t="str">
        <f t="shared" ca="1" si="273"/>
        <v>Alberta-BC Intertie - Export</v>
      </c>
      <c r="E97" s="51">
        <v>9562.5</v>
      </c>
      <c r="I97" s="51">
        <v>1825</v>
      </c>
      <c r="M97" s="51">
        <v>4862.5</v>
      </c>
      <c r="N97" s="51">
        <v>15212.75</v>
      </c>
      <c r="O97" s="51">
        <v>1937.5</v>
      </c>
      <c r="P97" s="51">
        <v>5135</v>
      </c>
      <c r="Q97" s="32">
        <v>258788.12</v>
      </c>
      <c r="R97" s="32"/>
      <c r="S97" s="32"/>
      <c r="T97" s="32"/>
      <c r="U97" s="32">
        <v>28577.5</v>
      </c>
      <c r="V97" s="32"/>
      <c r="W97" s="32"/>
      <c r="X97" s="32"/>
      <c r="Y97" s="32">
        <v>110933.88</v>
      </c>
      <c r="Z97" s="32">
        <v>274213.09999999998</v>
      </c>
      <c r="AA97" s="32">
        <v>37427.879999999997</v>
      </c>
      <c r="AB97" s="32">
        <v>95584.95</v>
      </c>
      <c r="AC97" s="2">
        <v>1.02</v>
      </c>
      <c r="AG97" s="2">
        <v>1.02</v>
      </c>
      <c r="AK97" s="2">
        <v>1.02</v>
      </c>
      <c r="AL97" s="2">
        <v>1.02</v>
      </c>
      <c r="AM97" s="2">
        <v>1.02</v>
      </c>
      <c r="AN97" s="2">
        <v>1.02</v>
      </c>
      <c r="AO97" s="33">
        <v>2639.64</v>
      </c>
      <c r="AP97" s="33"/>
      <c r="AQ97" s="33"/>
      <c r="AR97" s="33"/>
      <c r="AS97" s="33">
        <v>291.49</v>
      </c>
      <c r="AT97" s="33"/>
      <c r="AU97" s="33"/>
      <c r="AV97" s="33"/>
      <c r="AW97" s="33">
        <v>1131.53</v>
      </c>
      <c r="AX97" s="33">
        <v>2796.97</v>
      </c>
      <c r="AY97" s="33">
        <v>381.76</v>
      </c>
      <c r="AZ97" s="33">
        <v>974.97</v>
      </c>
      <c r="BA97" s="31">
        <f t="shared" si="236"/>
        <v>-103.52</v>
      </c>
      <c r="BB97" s="31">
        <f t="shared" si="237"/>
        <v>0</v>
      </c>
      <c r="BC97" s="31">
        <f t="shared" si="238"/>
        <v>0</v>
      </c>
      <c r="BD97" s="31">
        <f t="shared" si="239"/>
        <v>0</v>
      </c>
      <c r="BE97" s="31">
        <f t="shared" si="240"/>
        <v>165.75</v>
      </c>
      <c r="BF97" s="31">
        <f t="shared" si="241"/>
        <v>0</v>
      </c>
      <c r="BG97" s="31">
        <f t="shared" si="242"/>
        <v>0</v>
      </c>
      <c r="BH97" s="31">
        <f t="shared" si="243"/>
        <v>0</v>
      </c>
      <c r="BI97" s="31">
        <f t="shared" si="244"/>
        <v>77.650000000000006</v>
      </c>
      <c r="BJ97" s="31">
        <f t="shared" si="245"/>
        <v>-822.64</v>
      </c>
      <c r="BK97" s="31">
        <f t="shared" si="246"/>
        <v>-112.28</v>
      </c>
      <c r="BL97" s="31">
        <f t="shared" si="247"/>
        <v>-286.75</v>
      </c>
      <c r="BM97" s="6">
        <v>8.5000000000000006E-3</v>
      </c>
      <c r="BN97" s="6">
        <v>8.5000000000000006E-3</v>
      </c>
      <c r="BO97" s="6">
        <v>8.5000000000000006E-3</v>
      </c>
      <c r="BP97" s="6">
        <v>8.5000000000000006E-3</v>
      </c>
      <c r="BQ97" s="6">
        <v>8.5000000000000006E-3</v>
      </c>
      <c r="BR97" s="6">
        <v>8.5000000000000006E-3</v>
      </c>
      <c r="BS97" s="6">
        <v>8.5000000000000006E-3</v>
      </c>
      <c r="BT97" s="6">
        <v>8.5000000000000006E-3</v>
      </c>
      <c r="BU97" s="6">
        <v>8.5000000000000006E-3</v>
      </c>
      <c r="BV97" s="6">
        <v>8.5000000000000006E-3</v>
      </c>
      <c r="BW97" s="6">
        <v>8.5000000000000006E-3</v>
      </c>
      <c r="BX97" s="6">
        <v>8.5000000000000006E-3</v>
      </c>
      <c r="BY97" s="31">
        <v>2199.6999999999998</v>
      </c>
      <c r="BZ97" s="31">
        <v>0</v>
      </c>
      <c r="CA97" s="31">
        <v>0</v>
      </c>
      <c r="CB97" s="31">
        <v>0</v>
      </c>
      <c r="CC97" s="31">
        <v>242.91</v>
      </c>
      <c r="CD97" s="31">
        <v>0</v>
      </c>
      <c r="CE97" s="31">
        <v>0</v>
      </c>
      <c r="CF97" s="31">
        <v>0</v>
      </c>
      <c r="CG97" s="31">
        <v>942.94</v>
      </c>
      <c r="CH97" s="31">
        <v>2330.81</v>
      </c>
      <c r="CI97" s="31">
        <v>318.14</v>
      </c>
      <c r="CJ97" s="31">
        <v>812.47</v>
      </c>
      <c r="CK97" s="32">
        <f t="shared" si="248"/>
        <v>388.18</v>
      </c>
      <c r="CL97" s="32">
        <f t="shared" si="249"/>
        <v>0</v>
      </c>
      <c r="CM97" s="32">
        <f t="shared" si="250"/>
        <v>0</v>
      </c>
      <c r="CN97" s="32">
        <f t="shared" si="251"/>
        <v>0</v>
      </c>
      <c r="CO97" s="32">
        <f t="shared" si="252"/>
        <v>42.87</v>
      </c>
      <c r="CP97" s="32">
        <f t="shared" si="253"/>
        <v>0</v>
      </c>
      <c r="CQ97" s="32">
        <f t="shared" si="254"/>
        <v>0</v>
      </c>
      <c r="CR97" s="32">
        <f t="shared" si="255"/>
        <v>0</v>
      </c>
      <c r="CS97" s="32">
        <f t="shared" si="256"/>
        <v>166.4</v>
      </c>
      <c r="CT97" s="32">
        <f t="shared" si="257"/>
        <v>411.32</v>
      </c>
      <c r="CU97" s="32">
        <f t="shared" si="258"/>
        <v>56.14</v>
      </c>
      <c r="CV97" s="32">
        <f t="shared" si="259"/>
        <v>143.38</v>
      </c>
      <c r="CW97" s="31">
        <f t="shared" si="260"/>
        <v>51.759999999999778</v>
      </c>
      <c r="CX97" s="31">
        <f t="shared" si="261"/>
        <v>0</v>
      </c>
      <c r="CY97" s="31">
        <f t="shared" si="262"/>
        <v>0</v>
      </c>
      <c r="CZ97" s="31">
        <f t="shared" si="263"/>
        <v>0</v>
      </c>
      <c r="DA97" s="31">
        <f t="shared" si="264"/>
        <v>-171.46000000000004</v>
      </c>
      <c r="DB97" s="31">
        <f t="shared" si="265"/>
        <v>0</v>
      </c>
      <c r="DC97" s="31">
        <f t="shared" si="266"/>
        <v>0</v>
      </c>
      <c r="DD97" s="31">
        <f t="shared" si="267"/>
        <v>0</v>
      </c>
      <c r="DE97" s="31">
        <f t="shared" si="268"/>
        <v>-99.839999999999833</v>
      </c>
      <c r="DF97" s="31">
        <f t="shared" si="269"/>
        <v>767.8000000000003</v>
      </c>
      <c r="DG97" s="31">
        <f t="shared" si="270"/>
        <v>104.79999999999998</v>
      </c>
      <c r="DH97" s="31">
        <f t="shared" si="271"/>
        <v>267.63</v>
      </c>
      <c r="DI97" s="32">
        <f t="shared" si="200"/>
        <v>2.59</v>
      </c>
      <c r="DJ97" s="32">
        <f t="shared" si="201"/>
        <v>0</v>
      </c>
      <c r="DK97" s="32">
        <f t="shared" si="202"/>
        <v>0</v>
      </c>
      <c r="DL97" s="32">
        <f t="shared" si="203"/>
        <v>0</v>
      </c>
      <c r="DM97" s="32">
        <f t="shared" si="204"/>
        <v>-8.57</v>
      </c>
      <c r="DN97" s="32">
        <f t="shared" si="205"/>
        <v>0</v>
      </c>
      <c r="DO97" s="32">
        <f t="shared" si="206"/>
        <v>0</v>
      </c>
      <c r="DP97" s="32">
        <f t="shared" si="207"/>
        <v>0</v>
      </c>
      <c r="DQ97" s="32">
        <f t="shared" si="208"/>
        <v>-4.99</v>
      </c>
      <c r="DR97" s="32">
        <f t="shared" si="209"/>
        <v>38.39</v>
      </c>
      <c r="DS97" s="32">
        <f t="shared" si="210"/>
        <v>5.24</v>
      </c>
      <c r="DT97" s="32">
        <f t="shared" si="211"/>
        <v>13.38</v>
      </c>
      <c r="DU97" s="31">
        <f t="shared" si="212"/>
        <v>14.09</v>
      </c>
      <c r="DV97" s="31">
        <f t="shared" si="213"/>
        <v>0</v>
      </c>
      <c r="DW97" s="31">
        <f t="shared" si="214"/>
        <v>0</v>
      </c>
      <c r="DX97" s="31">
        <f t="shared" si="215"/>
        <v>0</v>
      </c>
      <c r="DY97" s="31">
        <f t="shared" si="216"/>
        <v>-45.14</v>
      </c>
      <c r="DZ97" s="31">
        <f t="shared" si="217"/>
        <v>0</v>
      </c>
      <c r="EA97" s="31">
        <f t="shared" si="218"/>
        <v>0</v>
      </c>
      <c r="EB97" s="31">
        <f t="shared" si="219"/>
        <v>0</v>
      </c>
      <c r="EC97" s="31">
        <f t="shared" si="220"/>
        <v>-25.36</v>
      </c>
      <c r="ED97" s="31">
        <f t="shared" si="221"/>
        <v>193.28</v>
      </c>
      <c r="EE97" s="31">
        <f t="shared" si="222"/>
        <v>26.14</v>
      </c>
      <c r="EF97" s="31">
        <f t="shared" si="223"/>
        <v>66.14</v>
      </c>
      <c r="EG97" s="32">
        <f t="shared" si="224"/>
        <v>68.439999999999785</v>
      </c>
      <c r="EH97" s="32">
        <f t="shared" si="225"/>
        <v>0</v>
      </c>
      <c r="EI97" s="32">
        <f t="shared" si="226"/>
        <v>0</v>
      </c>
      <c r="EJ97" s="32">
        <f t="shared" si="227"/>
        <v>0</v>
      </c>
      <c r="EK97" s="32">
        <f t="shared" si="228"/>
        <v>-225.17000000000002</v>
      </c>
      <c r="EL97" s="32">
        <f t="shared" si="229"/>
        <v>0</v>
      </c>
      <c r="EM97" s="32">
        <f t="shared" si="230"/>
        <v>0</v>
      </c>
      <c r="EN97" s="32">
        <f t="shared" si="231"/>
        <v>0</v>
      </c>
      <c r="EO97" s="32">
        <f t="shared" si="232"/>
        <v>-130.18999999999983</v>
      </c>
      <c r="EP97" s="32">
        <f t="shared" si="233"/>
        <v>999.47000000000025</v>
      </c>
      <c r="EQ97" s="32">
        <f t="shared" si="234"/>
        <v>136.17999999999998</v>
      </c>
      <c r="ER97" s="32">
        <f t="shared" si="235"/>
        <v>347.15</v>
      </c>
    </row>
    <row r="98" spans="1:148" x14ac:dyDescent="0.25">
      <c r="A98" t="s">
        <v>457</v>
      </c>
      <c r="B98" s="1" t="s">
        <v>346</v>
      </c>
      <c r="C98" t="str">
        <f t="shared" ca="1" si="272"/>
        <v>SPCEXP</v>
      </c>
      <c r="D98" t="str">
        <f t="shared" ca="1" si="273"/>
        <v>Alberta-Saskatchewan Intertie - Export</v>
      </c>
      <c r="E98" s="51">
        <v>34.5</v>
      </c>
      <c r="Q98" s="32">
        <v>928.91</v>
      </c>
      <c r="R98" s="32"/>
      <c r="S98" s="32"/>
      <c r="T98" s="32"/>
      <c r="U98" s="32"/>
      <c r="V98" s="32"/>
      <c r="W98" s="32"/>
      <c r="X98" s="32"/>
      <c r="Y98" s="32"/>
      <c r="Z98" s="32"/>
      <c r="AA98" s="32"/>
      <c r="AB98" s="32"/>
      <c r="AC98" s="2">
        <v>2.2999999999999998</v>
      </c>
      <c r="AO98" s="33">
        <v>21.36</v>
      </c>
      <c r="AP98" s="33"/>
      <c r="AQ98" s="33"/>
      <c r="AR98" s="33"/>
      <c r="AS98" s="33"/>
      <c r="AT98" s="33"/>
      <c r="AU98" s="33"/>
      <c r="AV98" s="33"/>
      <c r="AW98" s="33"/>
      <c r="AX98" s="33"/>
      <c r="AY98" s="33"/>
      <c r="AZ98" s="33"/>
      <c r="BA98" s="31">
        <f t="shared" si="236"/>
        <v>-0.37</v>
      </c>
      <c r="BB98" s="31">
        <f t="shared" si="237"/>
        <v>0</v>
      </c>
      <c r="BC98" s="31">
        <f t="shared" si="238"/>
        <v>0</v>
      </c>
      <c r="BD98" s="31">
        <f t="shared" si="239"/>
        <v>0</v>
      </c>
      <c r="BE98" s="31">
        <f t="shared" si="240"/>
        <v>0</v>
      </c>
      <c r="BF98" s="31">
        <f t="shared" si="241"/>
        <v>0</v>
      </c>
      <c r="BG98" s="31">
        <f t="shared" si="242"/>
        <v>0</v>
      </c>
      <c r="BH98" s="31">
        <f t="shared" si="243"/>
        <v>0</v>
      </c>
      <c r="BI98" s="31">
        <f t="shared" si="244"/>
        <v>0</v>
      </c>
      <c r="BJ98" s="31">
        <f t="shared" si="245"/>
        <v>0</v>
      </c>
      <c r="BK98" s="31">
        <f t="shared" si="246"/>
        <v>0</v>
      </c>
      <c r="BL98" s="31">
        <f t="shared" si="247"/>
        <v>0</v>
      </c>
      <c r="BM98" s="6">
        <v>2.29E-2</v>
      </c>
      <c r="BN98" s="6">
        <v>2.29E-2</v>
      </c>
      <c r="BO98" s="6">
        <v>2.29E-2</v>
      </c>
      <c r="BP98" s="6">
        <v>2.29E-2</v>
      </c>
      <c r="BQ98" s="6">
        <v>2.29E-2</v>
      </c>
      <c r="BR98" s="6">
        <v>2.29E-2</v>
      </c>
      <c r="BS98" s="6">
        <v>2.29E-2</v>
      </c>
      <c r="BT98" s="6">
        <v>2.29E-2</v>
      </c>
      <c r="BU98" s="6">
        <v>2.29E-2</v>
      </c>
      <c r="BV98" s="6">
        <v>2.29E-2</v>
      </c>
      <c r="BW98" s="6">
        <v>2.29E-2</v>
      </c>
      <c r="BX98" s="6">
        <v>2.29E-2</v>
      </c>
      <c r="BY98" s="31">
        <v>21.27</v>
      </c>
      <c r="BZ98" s="31">
        <v>0</v>
      </c>
      <c r="CA98" s="31">
        <v>0</v>
      </c>
      <c r="CB98" s="31">
        <v>0</v>
      </c>
      <c r="CC98" s="31">
        <v>0</v>
      </c>
      <c r="CD98" s="31">
        <v>0</v>
      </c>
      <c r="CE98" s="31">
        <v>0</v>
      </c>
      <c r="CF98" s="31">
        <v>0</v>
      </c>
      <c r="CG98" s="31">
        <v>0</v>
      </c>
      <c r="CH98" s="31">
        <v>0</v>
      </c>
      <c r="CI98" s="31">
        <v>0</v>
      </c>
      <c r="CJ98" s="31">
        <v>0</v>
      </c>
      <c r="CK98" s="32">
        <f t="shared" si="248"/>
        <v>1.39</v>
      </c>
      <c r="CL98" s="32">
        <f t="shared" si="249"/>
        <v>0</v>
      </c>
      <c r="CM98" s="32">
        <f t="shared" si="250"/>
        <v>0</v>
      </c>
      <c r="CN98" s="32">
        <f t="shared" si="251"/>
        <v>0</v>
      </c>
      <c r="CO98" s="32">
        <f t="shared" si="252"/>
        <v>0</v>
      </c>
      <c r="CP98" s="32">
        <f t="shared" si="253"/>
        <v>0</v>
      </c>
      <c r="CQ98" s="32">
        <f t="shared" si="254"/>
        <v>0</v>
      </c>
      <c r="CR98" s="32">
        <f t="shared" si="255"/>
        <v>0</v>
      </c>
      <c r="CS98" s="32">
        <f t="shared" si="256"/>
        <v>0</v>
      </c>
      <c r="CT98" s="32">
        <f t="shared" si="257"/>
        <v>0</v>
      </c>
      <c r="CU98" s="32">
        <f t="shared" si="258"/>
        <v>0</v>
      </c>
      <c r="CV98" s="32">
        <f t="shared" si="259"/>
        <v>0</v>
      </c>
      <c r="CW98" s="31">
        <f t="shared" si="260"/>
        <v>1.6700000000000008</v>
      </c>
      <c r="CX98" s="31">
        <f t="shared" si="261"/>
        <v>0</v>
      </c>
      <c r="CY98" s="31">
        <f t="shared" si="262"/>
        <v>0</v>
      </c>
      <c r="CZ98" s="31">
        <f t="shared" si="263"/>
        <v>0</v>
      </c>
      <c r="DA98" s="31">
        <f t="shared" si="264"/>
        <v>0</v>
      </c>
      <c r="DB98" s="31">
        <f t="shared" si="265"/>
        <v>0</v>
      </c>
      <c r="DC98" s="31">
        <f t="shared" si="266"/>
        <v>0</v>
      </c>
      <c r="DD98" s="31">
        <f t="shared" si="267"/>
        <v>0</v>
      </c>
      <c r="DE98" s="31">
        <f t="shared" si="268"/>
        <v>0</v>
      </c>
      <c r="DF98" s="31">
        <f t="shared" si="269"/>
        <v>0</v>
      </c>
      <c r="DG98" s="31">
        <f t="shared" si="270"/>
        <v>0</v>
      </c>
      <c r="DH98" s="31">
        <f t="shared" si="271"/>
        <v>0</v>
      </c>
      <c r="DI98" s="32">
        <f t="shared" si="200"/>
        <v>0.08</v>
      </c>
      <c r="DJ98" s="32">
        <f t="shared" si="201"/>
        <v>0</v>
      </c>
      <c r="DK98" s="32">
        <f t="shared" si="202"/>
        <v>0</v>
      </c>
      <c r="DL98" s="32">
        <f t="shared" si="203"/>
        <v>0</v>
      </c>
      <c r="DM98" s="32">
        <f t="shared" si="204"/>
        <v>0</v>
      </c>
      <c r="DN98" s="32">
        <f t="shared" si="205"/>
        <v>0</v>
      </c>
      <c r="DO98" s="32">
        <f t="shared" si="206"/>
        <v>0</v>
      </c>
      <c r="DP98" s="32">
        <f t="shared" si="207"/>
        <v>0</v>
      </c>
      <c r="DQ98" s="32">
        <f t="shared" si="208"/>
        <v>0</v>
      </c>
      <c r="DR98" s="32">
        <f t="shared" si="209"/>
        <v>0</v>
      </c>
      <c r="DS98" s="32">
        <f t="shared" si="210"/>
        <v>0</v>
      </c>
      <c r="DT98" s="32">
        <f t="shared" si="211"/>
        <v>0</v>
      </c>
      <c r="DU98" s="31">
        <f t="shared" si="212"/>
        <v>0.45</v>
      </c>
      <c r="DV98" s="31">
        <f t="shared" si="213"/>
        <v>0</v>
      </c>
      <c r="DW98" s="31">
        <f t="shared" si="214"/>
        <v>0</v>
      </c>
      <c r="DX98" s="31">
        <f t="shared" si="215"/>
        <v>0</v>
      </c>
      <c r="DY98" s="31">
        <f t="shared" si="216"/>
        <v>0</v>
      </c>
      <c r="DZ98" s="31">
        <f t="shared" si="217"/>
        <v>0</v>
      </c>
      <c r="EA98" s="31">
        <f t="shared" si="218"/>
        <v>0</v>
      </c>
      <c r="EB98" s="31">
        <f t="shared" si="219"/>
        <v>0</v>
      </c>
      <c r="EC98" s="31">
        <f t="shared" si="220"/>
        <v>0</v>
      </c>
      <c r="ED98" s="31">
        <f t="shared" si="221"/>
        <v>0</v>
      </c>
      <c r="EE98" s="31">
        <f t="shared" si="222"/>
        <v>0</v>
      </c>
      <c r="EF98" s="31">
        <f t="shared" si="223"/>
        <v>0</v>
      </c>
      <c r="EG98" s="32">
        <f t="shared" si="224"/>
        <v>2.2000000000000011</v>
      </c>
      <c r="EH98" s="32">
        <f t="shared" si="225"/>
        <v>0</v>
      </c>
      <c r="EI98" s="32">
        <f t="shared" si="226"/>
        <v>0</v>
      </c>
      <c r="EJ98" s="32">
        <f t="shared" si="227"/>
        <v>0</v>
      </c>
      <c r="EK98" s="32">
        <f t="shared" si="228"/>
        <v>0</v>
      </c>
      <c r="EL98" s="32">
        <f t="shared" si="229"/>
        <v>0</v>
      </c>
      <c r="EM98" s="32">
        <f t="shared" si="230"/>
        <v>0</v>
      </c>
      <c r="EN98" s="32">
        <f t="shared" si="231"/>
        <v>0</v>
      </c>
      <c r="EO98" s="32">
        <f t="shared" si="232"/>
        <v>0</v>
      </c>
      <c r="EP98" s="32">
        <f t="shared" si="233"/>
        <v>0</v>
      </c>
      <c r="EQ98" s="32">
        <f t="shared" si="234"/>
        <v>0</v>
      </c>
      <c r="ER98" s="32">
        <f t="shared" si="235"/>
        <v>0</v>
      </c>
    </row>
    <row r="99" spans="1:148" x14ac:dyDescent="0.25">
      <c r="A99" t="s">
        <v>457</v>
      </c>
      <c r="B99" s="1" t="s">
        <v>108</v>
      </c>
      <c r="C99" t="str">
        <f t="shared" ca="1" si="272"/>
        <v>BCHIMP</v>
      </c>
      <c r="D99" t="str">
        <f t="shared" ca="1" si="273"/>
        <v>Alberta-BC Intertie - Import</v>
      </c>
      <c r="E99" s="51">
        <v>218120</v>
      </c>
      <c r="F99" s="51">
        <v>230842</v>
      </c>
      <c r="G99" s="51">
        <v>255160</v>
      </c>
      <c r="H99" s="51">
        <v>236517</v>
      </c>
      <c r="I99" s="51">
        <v>194552</v>
      </c>
      <c r="J99" s="51">
        <v>177998</v>
      </c>
      <c r="K99" s="51">
        <v>209779</v>
      </c>
      <c r="L99" s="51">
        <v>208969</v>
      </c>
      <c r="M99" s="51">
        <v>152372</v>
      </c>
      <c r="N99" s="51">
        <v>122607</v>
      </c>
      <c r="O99" s="51">
        <v>156632</v>
      </c>
      <c r="P99" s="51">
        <v>129407</v>
      </c>
      <c r="Q99" s="32">
        <v>18726401.260000002</v>
      </c>
      <c r="R99" s="32">
        <v>27174096.859999999</v>
      </c>
      <c r="S99" s="32">
        <v>11288682.33</v>
      </c>
      <c r="T99" s="32">
        <v>12307428.82</v>
      </c>
      <c r="U99" s="32">
        <v>6564696.3799999999</v>
      </c>
      <c r="V99" s="32">
        <v>10690631.07</v>
      </c>
      <c r="W99" s="32">
        <v>12261173.92</v>
      </c>
      <c r="X99" s="32">
        <v>27214505.77</v>
      </c>
      <c r="Y99" s="32">
        <v>18591936.440000001</v>
      </c>
      <c r="Z99" s="32">
        <v>12272417.74</v>
      </c>
      <c r="AA99" s="32">
        <v>20333990.280000001</v>
      </c>
      <c r="AB99" s="32">
        <v>8566778.6500000004</v>
      </c>
      <c r="AC99" s="2">
        <v>0.53</v>
      </c>
      <c r="AD99" s="2">
        <v>0.53</v>
      </c>
      <c r="AE99" s="2">
        <v>0.53</v>
      </c>
      <c r="AF99" s="2">
        <v>0.53</v>
      </c>
      <c r="AG99" s="2">
        <v>0.53</v>
      </c>
      <c r="AH99" s="2">
        <v>0.53</v>
      </c>
      <c r="AI99" s="2">
        <v>1.92</v>
      </c>
      <c r="AJ99" s="2">
        <v>1.92</v>
      </c>
      <c r="AK99" s="2">
        <v>1.92</v>
      </c>
      <c r="AL99" s="2">
        <v>1.92</v>
      </c>
      <c r="AM99" s="2">
        <v>1.92</v>
      </c>
      <c r="AN99" s="2">
        <v>1.92</v>
      </c>
      <c r="AO99" s="33">
        <v>99249.93</v>
      </c>
      <c r="AP99" s="33">
        <v>144022.71</v>
      </c>
      <c r="AQ99" s="33">
        <v>59830.02</v>
      </c>
      <c r="AR99" s="33">
        <v>65229.37</v>
      </c>
      <c r="AS99" s="33">
        <v>34792.89</v>
      </c>
      <c r="AT99" s="33">
        <v>56660.34</v>
      </c>
      <c r="AU99" s="33">
        <v>235414.54</v>
      </c>
      <c r="AV99" s="33">
        <v>522518.51</v>
      </c>
      <c r="AW99" s="33">
        <v>356965.18</v>
      </c>
      <c r="AX99" s="33">
        <v>235630.42</v>
      </c>
      <c r="AY99" s="33">
        <v>390412.61</v>
      </c>
      <c r="AZ99" s="33">
        <v>164482.15</v>
      </c>
      <c r="BA99" s="31">
        <f t="shared" si="236"/>
        <v>-7490.56</v>
      </c>
      <c r="BB99" s="31">
        <f t="shared" si="237"/>
        <v>-10869.64</v>
      </c>
      <c r="BC99" s="31">
        <f t="shared" si="238"/>
        <v>-4515.47</v>
      </c>
      <c r="BD99" s="31">
        <f t="shared" si="239"/>
        <v>71383.09</v>
      </c>
      <c r="BE99" s="31">
        <f t="shared" si="240"/>
        <v>38075.24</v>
      </c>
      <c r="BF99" s="31">
        <f t="shared" si="241"/>
        <v>62005.66</v>
      </c>
      <c r="BG99" s="31">
        <f t="shared" si="242"/>
        <v>8582.82</v>
      </c>
      <c r="BH99" s="31">
        <f t="shared" si="243"/>
        <v>19050.150000000001</v>
      </c>
      <c r="BI99" s="31">
        <f t="shared" si="244"/>
        <v>13014.36</v>
      </c>
      <c r="BJ99" s="31">
        <f t="shared" si="245"/>
        <v>-36817.25</v>
      </c>
      <c r="BK99" s="31">
        <f t="shared" si="246"/>
        <v>-61001.97</v>
      </c>
      <c r="BL99" s="31">
        <f t="shared" si="247"/>
        <v>-25700.34</v>
      </c>
      <c r="BM99" s="6">
        <v>1.09E-2</v>
      </c>
      <c r="BN99" s="6">
        <v>1.09E-2</v>
      </c>
      <c r="BO99" s="6">
        <v>1.09E-2</v>
      </c>
      <c r="BP99" s="6">
        <v>1.09E-2</v>
      </c>
      <c r="BQ99" s="6">
        <v>1.09E-2</v>
      </c>
      <c r="BR99" s="6">
        <v>1.09E-2</v>
      </c>
      <c r="BS99" s="6">
        <v>1.09E-2</v>
      </c>
      <c r="BT99" s="6">
        <v>1.09E-2</v>
      </c>
      <c r="BU99" s="6">
        <v>1.09E-2</v>
      </c>
      <c r="BV99" s="6">
        <v>1.09E-2</v>
      </c>
      <c r="BW99" s="6">
        <v>1.09E-2</v>
      </c>
      <c r="BX99" s="6">
        <v>1.09E-2</v>
      </c>
      <c r="BY99" s="31">
        <v>204117.77</v>
      </c>
      <c r="BZ99" s="31">
        <v>296197.65999999997</v>
      </c>
      <c r="CA99" s="31">
        <v>123046.64</v>
      </c>
      <c r="CB99" s="31">
        <v>134150.97</v>
      </c>
      <c r="CC99" s="31">
        <v>71555.19</v>
      </c>
      <c r="CD99" s="31">
        <v>116527.88</v>
      </c>
      <c r="CE99" s="31">
        <v>133646.79999999999</v>
      </c>
      <c r="CF99" s="31">
        <v>296638.11</v>
      </c>
      <c r="CG99" s="31">
        <v>202652.11</v>
      </c>
      <c r="CH99" s="31">
        <v>133769.35</v>
      </c>
      <c r="CI99" s="31">
        <v>221640.49</v>
      </c>
      <c r="CJ99" s="31">
        <v>93377.89</v>
      </c>
      <c r="CK99" s="32">
        <f t="shared" si="248"/>
        <v>28089.599999999999</v>
      </c>
      <c r="CL99" s="32">
        <f t="shared" si="249"/>
        <v>40761.15</v>
      </c>
      <c r="CM99" s="32">
        <f t="shared" si="250"/>
        <v>16933.02</v>
      </c>
      <c r="CN99" s="32">
        <f t="shared" si="251"/>
        <v>18461.14</v>
      </c>
      <c r="CO99" s="32">
        <f t="shared" si="252"/>
        <v>9847.0400000000009</v>
      </c>
      <c r="CP99" s="32">
        <f t="shared" si="253"/>
        <v>16035.95</v>
      </c>
      <c r="CQ99" s="32">
        <f t="shared" si="254"/>
        <v>18391.759999999998</v>
      </c>
      <c r="CR99" s="32">
        <f t="shared" si="255"/>
        <v>40821.760000000002</v>
      </c>
      <c r="CS99" s="32">
        <f t="shared" si="256"/>
        <v>27887.9</v>
      </c>
      <c r="CT99" s="32">
        <f t="shared" si="257"/>
        <v>18408.63</v>
      </c>
      <c r="CU99" s="32">
        <f t="shared" si="258"/>
        <v>30500.99</v>
      </c>
      <c r="CV99" s="32">
        <f t="shared" si="259"/>
        <v>12850.17</v>
      </c>
      <c r="CW99" s="31">
        <f t="shared" si="260"/>
        <v>140448</v>
      </c>
      <c r="CX99" s="31">
        <f t="shared" si="261"/>
        <v>203805.74</v>
      </c>
      <c r="CY99" s="31">
        <f t="shared" si="262"/>
        <v>84665.110000000015</v>
      </c>
      <c r="CZ99" s="31">
        <f t="shared" si="263"/>
        <v>15999.649999999994</v>
      </c>
      <c r="DA99" s="31">
        <f t="shared" si="264"/>
        <v>8534.1000000000131</v>
      </c>
      <c r="DB99" s="31">
        <f t="shared" si="265"/>
        <v>13897.830000000016</v>
      </c>
      <c r="DC99" s="31">
        <f t="shared" si="266"/>
        <v>-91958.800000000017</v>
      </c>
      <c r="DD99" s="31">
        <f t="shared" si="267"/>
        <v>-204108.79</v>
      </c>
      <c r="DE99" s="31">
        <f t="shared" si="268"/>
        <v>-139439.53000000003</v>
      </c>
      <c r="DF99" s="31">
        <f t="shared" si="269"/>
        <v>-46635.19</v>
      </c>
      <c r="DG99" s="31">
        <f t="shared" si="270"/>
        <v>-77269.16</v>
      </c>
      <c r="DH99" s="31">
        <f t="shared" si="271"/>
        <v>-32553.749999999996</v>
      </c>
      <c r="DI99" s="32">
        <f t="shared" si="200"/>
        <v>7022.4</v>
      </c>
      <c r="DJ99" s="32">
        <f t="shared" si="201"/>
        <v>10190.290000000001</v>
      </c>
      <c r="DK99" s="32">
        <f t="shared" si="202"/>
        <v>4233.26</v>
      </c>
      <c r="DL99" s="32">
        <f t="shared" si="203"/>
        <v>799.98</v>
      </c>
      <c r="DM99" s="32">
        <f t="shared" si="204"/>
        <v>426.71</v>
      </c>
      <c r="DN99" s="32">
        <f t="shared" si="205"/>
        <v>694.89</v>
      </c>
      <c r="DO99" s="32">
        <f t="shared" si="206"/>
        <v>-4597.9399999999996</v>
      </c>
      <c r="DP99" s="32">
        <f t="shared" si="207"/>
        <v>-10205.44</v>
      </c>
      <c r="DQ99" s="32">
        <f t="shared" si="208"/>
        <v>-6971.98</v>
      </c>
      <c r="DR99" s="32">
        <f t="shared" si="209"/>
        <v>-2331.7600000000002</v>
      </c>
      <c r="DS99" s="32">
        <f t="shared" si="210"/>
        <v>-3863.46</v>
      </c>
      <c r="DT99" s="32">
        <f t="shared" si="211"/>
        <v>-1627.69</v>
      </c>
      <c r="DU99" s="31">
        <f t="shared" si="212"/>
        <v>38245</v>
      </c>
      <c r="DV99" s="31">
        <f t="shared" si="213"/>
        <v>55021.75</v>
      </c>
      <c r="DW99" s="31">
        <f t="shared" si="214"/>
        <v>22678.560000000001</v>
      </c>
      <c r="DX99" s="31">
        <f t="shared" si="215"/>
        <v>4248.33</v>
      </c>
      <c r="DY99" s="31">
        <f t="shared" si="216"/>
        <v>2246.7399999999998</v>
      </c>
      <c r="DZ99" s="31">
        <f t="shared" si="217"/>
        <v>3626.37</v>
      </c>
      <c r="EA99" s="31">
        <f t="shared" si="218"/>
        <v>-23787</v>
      </c>
      <c r="EB99" s="31">
        <f t="shared" si="219"/>
        <v>-52320.14</v>
      </c>
      <c r="EC99" s="31">
        <f t="shared" si="220"/>
        <v>-35417.49</v>
      </c>
      <c r="ED99" s="31">
        <f t="shared" si="221"/>
        <v>-11739.88</v>
      </c>
      <c r="EE99" s="31">
        <f t="shared" si="222"/>
        <v>-19271.169999999998</v>
      </c>
      <c r="EF99" s="31">
        <f t="shared" si="223"/>
        <v>-8045.42</v>
      </c>
      <c r="EG99" s="32">
        <f t="shared" si="224"/>
        <v>185715.4</v>
      </c>
      <c r="EH99" s="32">
        <f t="shared" si="225"/>
        <v>269017.78000000003</v>
      </c>
      <c r="EI99" s="32">
        <f t="shared" si="226"/>
        <v>111576.93000000001</v>
      </c>
      <c r="EJ99" s="32">
        <f t="shared" si="227"/>
        <v>21047.959999999992</v>
      </c>
      <c r="EK99" s="32">
        <f t="shared" si="228"/>
        <v>11207.550000000012</v>
      </c>
      <c r="EL99" s="32">
        <f t="shared" si="229"/>
        <v>18219.090000000015</v>
      </c>
      <c r="EM99" s="32">
        <f t="shared" si="230"/>
        <v>-120343.74000000002</v>
      </c>
      <c r="EN99" s="32">
        <f t="shared" si="231"/>
        <v>-266634.37</v>
      </c>
      <c r="EO99" s="32">
        <f t="shared" si="232"/>
        <v>-181829.00000000003</v>
      </c>
      <c r="EP99" s="32">
        <f t="shared" si="233"/>
        <v>-60706.83</v>
      </c>
      <c r="EQ99" s="32">
        <f t="shared" si="234"/>
        <v>-100403.79000000001</v>
      </c>
      <c r="ER99" s="32">
        <f t="shared" si="235"/>
        <v>-42226.859999999993</v>
      </c>
    </row>
    <row r="100" spans="1:148" x14ac:dyDescent="0.25">
      <c r="A100" t="s">
        <v>457</v>
      </c>
      <c r="B100" s="1" t="s">
        <v>401</v>
      </c>
      <c r="C100" t="str">
        <f t="shared" ca="1" si="272"/>
        <v>SPCIMP</v>
      </c>
      <c r="D100" t="str">
        <f t="shared" ca="1" si="273"/>
        <v>Alberta-Saskatchewan Intertie - Import</v>
      </c>
      <c r="E100" s="51">
        <v>15665</v>
      </c>
      <c r="F100" s="51">
        <v>17244</v>
      </c>
      <c r="G100" s="51">
        <v>29106</v>
      </c>
      <c r="H100" s="51">
        <v>25804</v>
      </c>
      <c r="I100" s="51">
        <v>18593</v>
      </c>
      <c r="J100" s="51">
        <v>5322</v>
      </c>
      <c r="K100" s="51">
        <v>13623</v>
      </c>
      <c r="L100" s="51">
        <v>4</v>
      </c>
      <c r="M100" s="51">
        <v>9408</v>
      </c>
      <c r="N100" s="51">
        <v>1316</v>
      </c>
      <c r="O100" s="51">
        <v>73</v>
      </c>
      <c r="P100" s="51">
        <v>192</v>
      </c>
      <c r="Q100" s="32">
        <v>1269256.77</v>
      </c>
      <c r="R100" s="32">
        <v>1515517.97</v>
      </c>
      <c r="S100" s="32">
        <v>1305214.3700000001</v>
      </c>
      <c r="T100" s="32">
        <v>1408938.03</v>
      </c>
      <c r="U100" s="32">
        <v>546093.19999999995</v>
      </c>
      <c r="V100" s="32">
        <v>822740.99</v>
      </c>
      <c r="W100" s="32">
        <v>962485.07</v>
      </c>
      <c r="X100" s="32">
        <v>137.16</v>
      </c>
      <c r="Y100" s="32">
        <v>531353.99</v>
      </c>
      <c r="Z100" s="32">
        <v>31637.69</v>
      </c>
      <c r="AA100" s="32">
        <v>1041.8900000000001</v>
      </c>
      <c r="AB100" s="32">
        <v>4383.1499999999996</v>
      </c>
      <c r="AC100" s="2">
        <v>3.41</v>
      </c>
      <c r="AD100" s="2">
        <v>3.41</v>
      </c>
      <c r="AE100" s="2">
        <v>3.41</v>
      </c>
      <c r="AF100" s="2">
        <v>3.41</v>
      </c>
      <c r="AG100" s="2">
        <v>3.41</v>
      </c>
      <c r="AH100" s="2">
        <v>3.41</v>
      </c>
      <c r="AI100" s="2">
        <v>5.17</v>
      </c>
      <c r="AJ100" s="2">
        <v>5.17</v>
      </c>
      <c r="AK100" s="2">
        <v>5.17</v>
      </c>
      <c r="AL100" s="2">
        <v>5.17</v>
      </c>
      <c r="AM100" s="2">
        <v>5.17</v>
      </c>
      <c r="AN100" s="2">
        <v>5.17</v>
      </c>
      <c r="AO100" s="33">
        <v>43281.66</v>
      </c>
      <c r="AP100" s="33">
        <v>51679.16</v>
      </c>
      <c r="AQ100" s="33">
        <v>44507.81</v>
      </c>
      <c r="AR100" s="33">
        <v>48044.79</v>
      </c>
      <c r="AS100" s="33">
        <v>18621.78</v>
      </c>
      <c r="AT100" s="33">
        <v>28055.47</v>
      </c>
      <c r="AU100" s="33">
        <v>49760.480000000003</v>
      </c>
      <c r="AV100" s="33">
        <v>7.09</v>
      </c>
      <c r="AW100" s="33">
        <v>27471</v>
      </c>
      <c r="AX100" s="33">
        <v>1635.67</v>
      </c>
      <c r="AY100" s="33">
        <v>53.87</v>
      </c>
      <c r="AZ100" s="33">
        <v>226.61</v>
      </c>
      <c r="BA100" s="31">
        <f t="shared" si="236"/>
        <v>-507.7</v>
      </c>
      <c r="BB100" s="31">
        <f t="shared" si="237"/>
        <v>-606.21</v>
      </c>
      <c r="BC100" s="31">
        <f t="shared" si="238"/>
        <v>-522.09</v>
      </c>
      <c r="BD100" s="31">
        <f t="shared" si="239"/>
        <v>8171.84</v>
      </c>
      <c r="BE100" s="31">
        <f t="shared" si="240"/>
        <v>3167.34</v>
      </c>
      <c r="BF100" s="31">
        <f t="shared" si="241"/>
        <v>4771.8999999999996</v>
      </c>
      <c r="BG100" s="31">
        <f t="shared" si="242"/>
        <v>673.74</v>
      </c>
      <c r="BH100" s="31">
        <f t="shared" si="243"/>
        <v>0.1</v>
      </c>
      <c r="BI100" s="31">
        <f t="shared" si="244"/>
        <v>371.95</v>
      </c>
      <c r="BJ100" s="31">
        <f t="shared" si="245"/>
        <v>-94.91</v>
      </c>
      <c r="BK100" s="31">
        <f t="shared" si="246"/>
        <v>-3.13</v>
      </c>
      <c r="BL100" s="31">
        <f t="shared" si="247"/>
        <v>-13.15</v>
      </c>
      <c r="BM100" s="6">
        <v>6.7100000000000007E-2</v>
      </c>
      <c r="BN100" s="6">
        <v>6.7100000000000007E-2</v>
      </c>
      <c r="BO100" s="6">
        <v>6.7100000000000007E-2</v>
      </c>
      <c r="BP100" s="6">
        <v>6.7100000000000007E-2</v>
      </c>
      <c r="BQ100" s="6">
        <v>6.7100000000000007E-2</v>
      </c>
      <c r="BR100" s="6">
        <v>6.7100000000000007E-2</v>
      </c>
      <c r="BS100" s="6">
        <v>6.7100000000000007E-2</v>
      </c>
      <c r="BT100" s="6">
        <v>6.7100000000000007E-2</v>
      </c>
      <c r="BU100" s="6">
        <v>6.7100000000000007E-2</v>
      </c>
      <c r="BV100" s="6">
        <v>6.7100000000000007E-2</v>
      </c>
      <c r="BW100" s="6">
        <v>6.7100000000000007E-2</v>
      </c>
      <c r="BX100" s="6">
        <v>6.7100000000000007E-2</v>
      </c>
      <c r="BY100" s="31">
        <v>85167.13</v>
      </c>
      <c r="BZ100" s="31">
        <v>101691.26</v>
      </c>
      <c r="CA100" s="31">
        <v>87579.88</v>
      </c>
      <c r="CB100" s="31">
        <v>94539.74</v>
      </c>
      <c r="CC100" s="31">
        <v>36642.85</v>
      </c>
      <c r="CD100" s="31">
        <v>55205.919999999998</v>
      </c>
      <c r="CE100" s="31">
        <v>64582.75</v>
      </c>
      <c r="CF100" s="31">
        <v>9.1999999999999993</v>
      </c>
      <c r="CG100" s="31">
        <v>35653.85</v>
      </c>
      <c r="CH100" s="31">
        <v>2122.89</v>
      </c>
      <c r="CI100" s="31">
        <v>69.91</v>
      </c>
      <c r="CJ100" s="31">
        <v>294.11</v>
      </c>
      <c r="CK100" s="32">
        <f t="shared" si="248"/>
        <v>1903.89</v>
      </c>
      <c r="CL100" s="32">
        <f t="shared" si="249"/>
        <v>2273.2800000000002</v>
      </c>
      <c r="CM100" s="32">
        <f t="shared" si="250"/>
        <v>1957.82</v>
      </c>
      <c r="CN100" s="32">
        <f t="shared" si="251"/>
        <v>2113.41</v>
      </c>
      <c r="CO100" s="32">
        <f t="shared" si="252"/>
        <v>819.14</v>
      </c>
      <c r="CP100" s="32">
        <f t="shared" si="253"/>
        <v>1234.1099999999999</v>
      </c>
      <c r="CQ100" s="32">
        <f t="shared" si="254"/>
        <v>1443.73</v>
      </c>
      <c r="CR100" s="32">
        <f t="shared" si="255"/>
        <v>0.21</v>
      </c>
      <c r="CS100" s="32">
        <f t="shared" si="256"/>
        <v>797.03</v>
      </c>
      <c r="CT100" s="32">
        <f t="shared" si="257"/>
        <v>47.46</v>
      </c>
      <c r="CU100" s="32">
        <f t="shared" si="258"/>
        <v>1.56</v>
      </c>
      <c r="CV100" s="32">
        <f t="shared" si="259"/>
        <v>6.57</v>
      </c>
      <c r="CW100" s="31">
        <f t="shared" si="260"/>
        <v>44297.06</v>
      </c>
      <c r="CX100" s="31">
        <f t="shared" si="261"/>
        <v>52891.589999999989</v>
      </c>
      <c r="CY100" s="31">
        <f t="shared" si="262"/>
        <v>45551.98000000001</v>
      </c>
      <c r="CZ100" s="31">
        <f t="shared" si="263"/>
        <v>40436.520000000004</v>
      </c>
      <c r="DA100" s="31">
        <f t="shared" si="264"/>
        <v>15672.869999999999</v>
      </c>
      <c r="DB100" s="31">
        <f t="shared" si="265"/>
        <v>23612.659999999996</v>
      </c>
      <c r="DC100" s="31">
        <f t="shared" si="266"/>
        <v>15592.259999999993</v>
      </c>
      <c r="DD100" s="31">
        <f t="shared" si="267"/>
        <v>2.2200000000000002</v>
      </c>
      <c r="DE100" s="31">
        <f t="shared" si="268"/>
        <v>8607.9299999999967</v>
      </c>
      <c r="DF100" s="31">
        <f t="shared" si="269"/>
        <v>629.5899999999998</v>
      </c>
      <c r="DG100" s="31">
        <f t="shared" si="270"/>
        <v>20.73</v>
      </c>
      <c r="DH100" s="31">
        <f t="shared" si="271"/>
        <v>87.22</v>
      </c>
      <c r="DI100" s="32">
        <f t="shared" si="200"/>
        <v>2214.85</v>
      </c>
      <c r="DJ100" s="32">
        <f t="shared" si="201"/>
        <v>2644.58</v>
      </c>
      <c r="DK100" s="32">
        <f t="shared" si="202"/>
        <v>2277.6</v>
      </c>
      <c r="DL100" s="32">
        <f t="shared" si="203"/>
        <v>2021.83</v>
      </c>
      <c r="DM100" s="32">
        <f t="shared" si="204"/>
        <v>783.64</v>
      </c>
      <c r="DN100" s="32">
        <f t="shared" si="205"/>
        <v>1180.6300000000001</v>
      </c>
      <c r="DO100" s="32">
        <f t="shared" si="206"/>
        <v>779.61</v>
      </c>
      <c r="DP100" s="32">
        <f t="shared" si="207"/>
        <v>0.11</v>
      </c>
      <c r="DQ100" s="32">
        <f t="shared" si="208"/>
        <v>430.4</v>
      </c>
      <c r="DR100" s="32">
        <f t="shared" si="209"/>
        <v>31.48</v>
      </c>
      <c r="DS100" s="32">
        <f t="shared" si="210"/>
        <v>1.04</v>
      </c>
      <c r="DT100" s="32">
        <f t="shared" si="211"/>
        <v>4.3600000000000003</v>
      </c>
      <c r="DU100" s="31">
        <f t="shared" si="212"/>
        <v>12062.41</v>
      </c>
      <c r="DV100" s="31">
        <f t="shared" si="213"/>
        <v>14279.22</v>
      </c>
      <c r="DW100" s="31">
        <f t="shared" si="214"/>
        <v>12201.64</v>
      </c>
      <c r="DX100" s="31">
        <f t="shared" si="215"/>
        <v>10736.96</v>
      </c>
      <c r="DY100" s="31">
        <f t="shared" si="216"/>
        <v>4126.13</v>
      </c>
      <c r="DZ100" s="31">
        <f t="shared" si="217"/>
        <v>6161.26</v>
      </c>
      <c r="EA100" s="31">
        <f t="shared" si="218"/>
        <v>4033.25</v>
      </c>
      <c r="EB100" s="31">
        <f t="shared" si="219"/>
        <v>0.56999999999999995</v>
      </c>
      <c r="EC100" s="31">
        <f t="shared" si="220"/>
        <v>2186.41</v>
      </c>
      <c r="ED100" s="31">
        <f t="shared" si="221"/>
        <v>158.49</v>
      </c>
      <c r="EE100" s="31">
        <f t="shared" si="222"/>
        <v>5.17</v>
      </c>
      <c r="EF100" s="31">
        <f t="shared" si="223"/>
        <v>21.56</v>
      </c>
      <c r="EG100" s="32">
        <f t="shared" si="224"/>
        <v>58574.319999999992</v>
      </c>
      <c r="EH100" s="32">
        <f t="shared" si="225"/>
        <v>69815.389999999985</v>
      </c>
      <c r="EI100" s="32">
        <f t="shared" si="226"/>
        <v>60031.220000000008</v>
      </c>
      <c r="EJ100" s="32">
        <f t="shared" si="227"/>
        <v>53195.310000000005</v>
      </c>
      <c r="EK100" s="32">
        <f t="shared" si="228"/>
        <v>20582.64</v>
      </c>
      <c r="EL100" s="32">
        <f t="shared" si="229"/>
        <v>30954.549999999996</v>
      </c>
      <c r="EM100" s="32">
        <f t="shared" si="230"/>
        <v>20405.119999999995</v>
      </c>
      <c r="EN100" s="32">
        <f t="shared" si="231"/>
        <v>2.9</v>
      </c>
      <c r="EO100" s="32">
        <f t="shared" si="232"/>
        <v>11224.739999999996</v>
      </c>
      <c r="EP100" s="32">
        <f t="shared" si="233"/>
        <v>819.55999999999983</v>
      </c>
      <c r="EQ100" s="32">
        <f t="shared" si="234"/>
        <v>26.939999999999998</v>
      </c>
      <c r="ER100" s="32">
        <f t="shared" si="235"/>
        <v>113.14</v>
      </c>
    </row>
    <row r="101" spans="1:148" x14ac:dyDescent="0.25">
      <c r="A101" t="s">
        <v>474</v>
      </c>
      <c r="B101" s="1" t="s">
        <v>278</v>
      </c>
      <c r="C101" t="str">
        <f t="shared" ca="1" si="272"/>
        <v>RB1</v>
      </c>
      <c r="D101" t="str">
        <f t="shared" ca="1" si="273"/>
        <v>Rainbow #1</v>
      </c>
      <c r="E101" s="51">
        <v>0</v>
      </c>
      <c r="F101" s="51">
        <v>0</v>
      </c>
      <c r="G101" s="51">
        <v>0</v>
      </c>
      <c r="H101" s="51">
        <v>0</v>
      </c>
      <c r="I101" s="51">
        <v>0</v>
      </c>
      <c r="J101" s="51">
        <v>0</v>
      </c>
      <c r="K101" s="51">
        <v>0</v>
      </c>
      <c r="L101" s="51">
        <v>0</v>
      </c>
      <c r="M101" s="51">
        <v>0</v>
      </c>
      <c r="N101" s="51">
        <v>0</v>
      </c>
      <c r="O101" s="51">
        <v>0</v>
      </c>
      <c r="P101" s="51">
        <v>0</v>
      </c>
      <c r="Q101" s="32">
        <v>0</v>
      </c>
      <c r="R101" s="32">
        <v>0</v>
      </c>
      <c r="S101" s="32">
        <v>0</v>
      </c>
      <c r="T101" s="32">
        <v>0</v>
      </c>
      <c r="U101" s="32">
        <v>0</v>
      </c>
      <c r="V101" s="32">
        <v>0</v>
      </c>
      <c r="W101" s="32">
        <v>0</v>
      </c>
      <c r="X101" s="32">
        <v>0</v>
      </c>
      <c r="Y101" s="32">
        <v>0</v>
      </c>
      <c r="Z101" s="32">
        <v>0</v>
      </c>
      <c r="AA101" s="32">
        <v>0</v>
      </c>
      <c r="AB101" s="32">
        <v>0</v>
      </c>
      <c r="AC101" s="2">
        <v>0.85</v>
      </c>
      <c r="AD101" s="2">
        <v>0.85</v>
      </c>
      <c r="AE101" s="2">
        <v>0.85</v>
      </c>
      <c r="AF101" s="2">
        <v>0.85</v>
      </c>
      <c r="AG101" s="2">
        <v>0.85</v>
      </c>
      <c r="AH101" s="2">
        <v>0.85</v>
      </c>
      <c r="AI101" s="2">
        <v>2.46</v>
      </c>
      <c r="AJ101" s="2">
        <v>2.46</v>
      </c>
      <c r="AK101" s="2">
        <v>2.46</v>
      </c>
      <c r="AL101" s="2">
        <v>2.46</v>
      </c>
      <c r="AM101" s="2">
        <v>2.46</v>
      </c>
      <c r="AN101" s="2">
        <v>2.46</v>
      </c>
      <c r="AO101" s="33">
        <v>0</v>
      </c>
      <c r="AP101" s="33">
        <v>0</v>
      </c>
      <c r="AQ101" s="33">
        <v>0</v>
      </c>
      <c r="AR101" s="33">
        <v>0</v>
      </c>
      <c r="AS101" s="33">
        <v>0</v>
      </c>
      <c r="AT101" s="33">
        <v>0</v>
      </c>
      <c r="AU101" s="33">
        <v>0</v>
      </c>
      <c r="AV101" s="33">
        <v>0</v>
      </c>
      <c r="AW101" s="33">
        <v>0</v>
      </c>
      <c r="AX101" s="33">
        <v>0</v>
      </c>
      <c r="AY101" s="33">
        <v>0</v>
      </c>
      <c r="AZ101" s="33">
        <v>0</v>
      </c>
      <c r="BA101" s="31">
        <f t="shared" si="236"/>
        <v>0</v>
      </c>
      <c r="BB101" s="31">
        <f t="shared" si="237"/>
        <v>0</v>
      </c>
      <c r="BC101" s="31">
        <f t="shared" si="238"/>
        <v>0</v>
      </c>
      <c r="BD101" s="31">
        <f t="shared" si="239"/>
        <v>0</v>
      </c>
      <c r="BE101" s="31">
        <f t="shared" si="240"/>
        <v>0</v>
      </c>
      <c r="BF101" s="31">
        <f t="shared" si="241"/>
        <v>0</v>
      </c>
      <c r="BG101" s="31">
        <f t="shared" si="242"/>
        <v>0</v>
      </c>
      <c r="BH101" s="31">
        <f t="shared" si="243"/>
        <v>0</v>
      </c>
      <c r="BI101" s="31">
        <f t="shared" si="244"/>
        <v>0</v>
      </c>
      <c r="BJ101" s="31">
        <f t="shared" si="245"/>
        <v>0</v>
      </c>
      <c r="BK101" s="31">
        <f t="shared" si="246"/>
        <v>0</v>
      </c>
      <c r="BL101" s="31">
        <f t="shared" si="247"/>
        <v>0</v>
      </c>
      <c r="BM101" s="6">
        <v>4.9500000000000002E-2</v>
      </c>
      <c r="BN101" s="6">
        <v>4.9500000000000002E-2</v>
      </c>
      <c r="BO101" s="6">
        <v>4.9500000000000002E-2</v>
      </c>
      <c r="BP101" s="6">
        <v>4.9500000000000002E-2</v>
      </c>
      <c r="BQ101" s="6">
        <v>4.9500000000000002E-2</v>
      </c>
      <c r="BR101" s="6">
        <v>4.9500000000000002E-2</v>
      </c>
      <c r="BS101" s="6">
        <v>4.9500000000000002E-2</v>
      </c>
      <c r="BT101" s="6">
        <v>4.9500000000000002E-2</v>
      </c>
      <c r="BU101" s="6">
        <v>4.9500000000000002E-2</v>
      </c>
      <c r="BV101" s="6">
        <v>4.9500000000000002E-2</v>
      </c>
      <c r="BW101" s="6">
        <v>4.9500000000000002E-2</v>
      </c>
      <c r="BX101" s="6">
        <v>4.9500000000000002E-2</v>
      </c>
      <c r="BY101" s="31">
        <v>0</v>
      </c>
      <c r="BZ101" s="31">
        <v>0</v>
      </c>
      <c r="CA101" s="31">
        <v>0</v>
      </c>
      <c r="CB101" s="31">
        <v>0</v>
      </c>
      <c r="CC101" s="31">
        <v>0</v>
      </c>
      <c r="CD101" s="31">
        <v>0</v>
      </c>
      <c r="CE101" s="31">
        <v>0</v>
      </c>
      <c r="CF101" s="31">
        <v>0</v>
      </c>
      <c r="CG101" s="31">
        <v>0</v>
      </c>
      <c r="CH101" s="31">
        <v>0</v>
      </c>
      <c r="CI101" s="31">
        <v>0</v>
      </c>
      <c r="CJ101" s="31">
        <v>0</v>
      </c>
      <c r="CK101" s="32">
        <f t="shared" si="248"/>
        <v>0</v>
      </c>
      <c r="CL101" s="32">
        <f t="shared" si="249"/>
        <v>0</v>
      </c>
      <c r="CM101" s="32">
        <f t="shared" si="250"/>
        <v>0</v>
      </c>
      <c r="CN101" s="32">
        <f t="shared" si="251"/>
        <v>0</v>
      </c>
      <c r="CO101" s="32">
        <f t="shared" si="252"/>
        <v>0</v>
      </c>
      <c r="CP101" s="32">
        <f t="shared" si="253"/>
        <v>0</v>
      </c>
      <c r="CQ101" s="32">
        <f t="shared" si="254"/>
        <v>0</v>
      </c>
      <c r="CR101" s="32">
        <f t="shared" si="255"/>
        <v>0</v>
      </c>
      <c r="CS101" s="32">
        <f t="shared" si="256"/>
        <v>0</v>
      </c>
      <c r="CT101" s="32">
        <f t="shared" si="257"/>
        <v>0</v>
      </c>
      <c r="CU101" s="32">
        <f t="shared" si="258"/>
        <v>0</v>
      </c>
      <c r="CV101" s="32">
        <f t="shared" si="259"/>
        <v>0</v>
      </c>
      <c r="CW101" s="31">
        <f t="shared" si="260"/>
        <v>0</v>
      </c>
      <c r="CX101" s="31">
        <f t="shared" si="261"/>
        <v>0</v>
      </c>
      <c r="CY101" s="31">
        <f t="shared" si="262"/>
        <v>0</v>
      </c>
      <c r="CZ101" s="31">
        <f t="shared" si="263"/>
        <v>0</v>
      </c>
      <c r="DA101" s="31">
        <f t="shared" si="264"/>
        <v>0</v>
      </c>
      <c r="DB101" s="31">
        <f t="shared" si="265"/>
        <v>0</v>
      </c>
      <c r="DC101" s="31">
        <f t="shared" si="266"/>
        <v>0</v>
      </c>
      <c r="DD101" s="31">
        <f t="shared" si="267"/>
        <v>0</v>
      </c>
      <c r="DE101" s="31">
        <f t="shared" si="268"/>
        <v>0</v>
      </c>
      <c r="DF101" s="31">
        <f t="shared" si="269"/>
        <v>0</v>
      </c>
      <c r="DG101" s="31">
        <f t="shared" si="270"/>
        <v>0</v>
      </c>
      <c r="DH101" s="31">
        <f t="shared" si="271"/>
        <v>0</v>
      </c>
      <c r="DI101" s="32">
        <f t="shared" si="200"/>
        <v>0</v>
      </c>
      <c r="DJ101" s="32">
        <f t="shared" si="201"/>
        <v>0</v>
      </c>
      <c r="DK101" s="32">
        <f t="shared" si="202"/>
        <v>0</v>
      </c>
      <c r="DL101" s="32">
        <f t="shared" si="203"/>
        <v>0</v>
      </c>
      <c r="DM101" s="32">
        <f t="shared" si="204"/>
        <v>0</v>
      </c>
      <c r="DN101" s="32">
        <f t="shared" si="205"/>
        <v>0</v>
      </c>
      <c r="DO101" s="32">
        <f t="shared" si="206"/>
        <v>0</v>
      </c>
      <c r="DP101" s="32">
        <f t="shared" si="207"/>
        <v>0</v>
      </c>
      <c r="DQ101" s="32">
        <f t="shared" si="208"/>
        <v>0</v>
      </c>
      <c r="DR101" s="32">
        <f t="shared" si="209"/>
        <v>0</v>
      </c>
      <c r="DS101" s="32">
        <f t="shared" si="210"/>
        <v>0</v>
      </c>
      <c r="DT101" s="32">
        <f t="shared" si="211"/>
        <v>0</v>
      </c>
      <c r="DU101" s="31">
        <f t="shared" si="212"/>
        <v>0</v>
      </c>
      <c r="DV101" s="31">
        <f t="shared" si="213"/>
        <v>0</v>
      </c>
      <c r="DW101" s="31">
        <f t="shared" si="214"/>
        <v>0</v>
      </c>
      <c r="DX101" s="31">
        <f t="shared" si="215"/>
        <v>0</v>
      </c>
      <c r="DY101" s="31">
        <f t="shared" si="216"/>
        <v>0</v>
      </c>
      <c r="DZ101" s="31">
        <f t="shared" si="217"/>
        <v>0</v>
      </c>
      <c r="EA101" s="31">
        <f t="shared" si="218"/>
        <v>0</v>
      </c>
      <c r="EB101" s="31">
        <f t="shared" si="219"/>
        <v>0</v>
      </c>
      <c r="EC101" s="31">
        <f t="shared" si="220"/>
        <v>0</v>
      </c>
      <c r="ED101" s="31">
        <f t="shared" si="221"/>
        <v>0</v>
      </c>
      <c r="EE101" s="31">
        <f t="shared" si="222"/>
        <v>0</v>
      </c>
      <c r="EF101" s="31">
        <f t="shared" si="223"/>
        <v>0</v>
      </c>
      <c r="EG101" s="32">
        <f t="shared" si="224"/>
        <v>0</v>
      </c>
      <c r="EH101" s="32">
        <f t="shared" si="225"/>
        <v>0</v>
      </c>
      <c r="EI101" s="32">
        <f t="shared" si="226"/>
        <v>0</v>
      </c>
      <c r="EJ101" s="32">
        <f t="shared" si="227"/>
        <v>0</v>
      </c>
      <c r="EK101" s="32">
        <f t="shared" si="228"/>
        <v>0</v>
      </c>
      <c r="EL101" s="32">
        <f t="shared" si="229"/>
        <v>0</v>
      </c>
      <c r="EM101" s="32">
        <f t="shared" si="230"/>
        <v>0</v>
      </c>
      <c r="EN101" s="32">
        <f t="shared" si="231"/>
        <v>0</v>
      </c>
      <c r="EO101" s="32">
        <f t="shared" si="232"/>
        <v>0</v>
      </c>
      <c r="EP101" s="32">
        <f t="shared" si="233"/>
        <v>0</v>
      </c>
      <c r="EQ101" s="32">
        <f t="shared" si="234"/>
        <v>0</v>
      </c>
      <c r="ER101" s="32">
        <f t="shared" si="235"/>
        <v>0</v>
      </c>
    </row>
    <row r="102" spans="1:148" x14ac:dyDescent="0.25">
      <c r="A102" t="s">
        <v>474</v>
      </c>
      <c r="B102" s="1" t="s">
        <v>280</v>
      </c>
      <c r="C102" t="str">
        <f t="shared" ca="1" si="272"/>
        <v>RB2</v>
      </c>
      <c r="D102" t="str">
        <f t="shared" ca="1" si="273"/>
        <v>Rainbow #2</v>
      </c>
      <c r="E102" s="51">
        <v>658.91639999999995</v>
      </c>
      <c r="F102" s="51">
        <v>1671.6084000000001</v>
      </c>
      <c r="G102" s="51">
        <v>1371.0840000000001</v>
      </c>
      <c r="H102" s="51">
        <v>669.2604</v>
      </c>
      <c r="I102" s="51">
        <v>1650.5940000000001</v>
      </c>
      <c r="J102" s="51">
        <v>5448.4044000000004</v>
      </c>
      <c r="K102" s="51">
        <v>7302.558</v>
      </c>
      <c r="L102" s="51">
        <v>8818.7016000000003</v>
      </c>
      <c r="M102" s="51">
        <v>703.62</v>
      </c>
      <c r="N102" s="51">
        <v>3601.9776000000002</v>
      </c>
      <c r="O102" s="51">
        <v>5521.0860000000002</v>
      </c>
      <c r="P102" s="51">
        <v>3064.692</v>
      </c>
      <c r="Q102" s="32">
        <v>162920.84</v>
      </c>
      <c r="R102" s="32">
        <v>444067.11</v>
      </c>
      <c r="S102" s="32">
        <v>125790.62</v>
      </c>
      <c r="T102" s="32">
        <v>19606.59</v>
      </c>
      <c r="U102" s="32">
        <v>46526.95</v>
      </c>
      <c r="V102" s="32">
        <v>301509.21000000002</v>
      </c>
      <c r="W102" s="32">
        <v>475630.56</v>
      </c>
      <c r="X102" s="32">
        <v>1066889.8400000001</v>
      </c>
      <c r="Y102" s="32">
        <v>29030.11</v>
      </c>
      <c r="Z102" s="32">
        <v>419397.88</v>
      </c>
      <c r="AA102" s="32">
        <v>797640.3</v>
      </c>
      <c r="AB102" s="32">
        <v>341280.88</v>
      </c>
      <c r="AC102" s="2">
        <v>0.26</v>
      </c>
      <c r="AD102" s="2">
        <v>0.26</v>
      </c>
      <c r="AE102" s="2">
        <v>0.26</v>
      </c>
      <c r="AF102" s="2">
        <v>0.26</v>
      </c>
      <c r="AG102" s="2">
        <v>0.26</v>
      </c>
      <c r="AH102" s="2">
        <v>0.26</v>
      </c>
      <c r="AI102" s="2">
        <v>1.88</v>
      </c>
      <c r="AJ102" s="2">
        <v>1.88</v>
      </c>
      <c r="AK102" s="2">
        <v>1.88</v>
      </c>
      <c r="AL102" s="2">
        <v>1.88</v>
      </c>
      <c r="AM102" s="2">
        <v>1.88</v>
      </c>
      <c r="AN102" s="2">
        <v>1.88</v>
      </c>
      <c r="AO102" s="33">
        <v>423.59</v>
      </c>
      <c r="AP102" s="33">
        <v>1154.57</v>
      </c>
      <c r="AQ102" s="33">
        <v>327.06</v>
      </c>
      <c r="AR102" s="33">
        <v>50.98</v>
      </c>
      <c r="AS102" s="33">
        <v>120.97</v>
      </c>
      <c r="AT102" s="33">
        <v>783.92</v>
      </c>
      <c r="AU102" s="33">
        <v>8941.85</v>
      </c>
      <c r="AV102" s="33">
        <v>20057.53</v>
      </c>
      <c r="AW102" s="33">
        <v>545.77</v>
      </c>
      <c r="AX102" s="33">
        <v>7884.68</v>
      </c>
      <c r="AY102" s="33">
        <v>14995.64</v>
      </c>
      <c r="AZ102" s="33">
        <v>6416.08</v>
      </c>
      <c r="BA102" s="31">
        <f t="shared" si="236"/>
        <v>-65.17</v>
      </c>
      <c r="BB102" s="31">
        <f t="shared" si="237"/>
        <v>-177.63</v>
      </c>
      <c r="BC102" s="31">
        <f t="shared" si="238"/>
        <v>-50.32</v>
      </c>
      <c r="BD102" s="31">
        <f t="shared" si="239"/>
        <v>113.72</v>
      </c>
      <c r="BE102" s="31">
        <f t="shared" si="240"/>
        <v>269.86</v>
      </c>
      <c r="BF102" s="31">
        <f t="shared" si="241"/>
        <v>1748.75</v>
      </c>
      <c r="BG102" s="31">
        <f t="shared" si="242"/>
        <v>332.94</v>
      </c>
      <c r="BH102" s="31">
        <f t="shared" si="243"/>
        <v>746.82</v>
      </c>
      <c r="BI102" s="31">
        <f t="shared" si="244"/>
        <v>20.32</v>
      </c>
      <c r="BJ102" s="31">
        <f t="shared" si="245"/>
        <v>-1258.19</v>
      </c>
      <c r="BK102" s="31">
        <f t="shared" si="246"/>
        <v>-2392.92</v>
      </c>
      <c r="BL102" s="31">
        <f t="shared" si="247"/>
        <v>-1023.84</v>
      </c>
      <c r="BM102" s="6">
        <v>-2.3800000000000002E-2</v>
      </c>
      <c r="BN102" s="6">
        <v>-2.3800000000000002E-2</v>
      </c>
      <c r="BO102" s="6">
        <v>-2.3800000000000002E-2</v>
      </c>
      <c r="BP102" s="6">
        <v>-2.3800000000000002E-2</v>
      </c>
      <c r="BQ102" s="6">
        <v>-2.3800000000000002E-2</v>
      </c>
      <c r="BR102" s="6">
        <v>-2.3800000000000002E-2</v>
      </c>
      <c r="BS102" s="6">
        <v>-2.3800000000000002E-2</v>
      </c>
      <c r="BT102" s="6">
        <v>-2.3800000000000002E-2</v>
      </c>
      <c r="BU102" s="6">
        <v>-2.3800000000000002E-2</v>
      </c>
      <c r="BV102" s="6">
        <v>-2.3800000000000002E-2</v>
      </c>
      <c r="BW102" s="6">
        <v>-2.3800000000000002E-2</v>
      </c>
      <c r="BX102" s="6">
        <v>-2.3800000000000002E-2</v>
      </c>
      <c r="BY102" s="31">
        <v>-3877.52</v>
      </c>
      <c r="BZ102" s="31">
        <v>-10568.8</v>
      </c>
      <c r="CA102" s="31">
        <v>-2993.82</v>
      </c>
      <c r="CB102" s="31">
        <v>-466.64</v>
      </c>
      <c r="CC102" s="31">
        <v>-1107.3399999999999</v>
      </c>
      <c r="CD102" s="31">
        <v>-7175.92</v>
      </c>
      <c r="CE102" s="31">
        <v>-11320.01</v>
      </c>
      <c r="CF102" s="31">
        <v>-25391.98</v>
      </c>
      <c r="CG102" s="31">
        <v>-690.92</v>
      </c>
      <c r="CH102" s="31">
        <v>-9981.67</v>
      </c>
      <c r="CI102" s="31">
        <v>-18983.84</v>
      </c>
      <c r="CJ102" s="31">
        <v>-8122.48</v>
      </c>
      <c r="CK102" s="32">
        <f t="shared" si="248"/>
        <v>244.38</v>
      </c>
      <c r="CL102" s="32">
        <f t="shared" si="249"/>
        <v>666.1</v>
      </c>
      <c r="CM102" s="32">
        <f t="shared" si="250"/>
        <v>188.69</v>
      </c>
      <c r="CN102" s="32">
        <f t="shared" si="251"/>
        <v>29.41</v>
      </c>
      <c r="CO102" s="32">
        <f t="shared" si="252"/>
        <v>69.790000000000006</v>
      </c>
      <c r="CP102" s="32">
        <f t="shared" si="253"/>
        <v>452.26</v>
      </c>
      <c r="CQ102" s="32">
        <f t="shared" si="254"/>
        <v>713.45</v>
      </c>
      <c r="CR102" s="32">
        <f t="shared" si="255"/>
        <v>1600.33</v>
      </c>
      <c r="CS102" s="32">
        <f t="shared" si="256"/>
        <v>43.55</v>
      </c>
      <c r="CT102" s="32">
        <f t="shared" si="257"/>
        <v>629.1</v>
      </c>
      <c r="CU102" s="32">
        <f t="shared" si="258"/>
        <v>1196.46</v>
      </c>
      <c r="CV102" s="32">
        <f t="shared" si="259"/>
        <v>511.92</v>
      </c>
      <c r="CW102" s="31">
        <f t="shared" si="260"/>
        <v>-3991.56</v>
      </c>
      <c r="CX102" s="31">
        <f t="shared" si="261"/>
        <v>-10879.64</v>
      </c>
      <c r="CY102" s="31">
        <f t="shared" si="262"/>
        <v>-3081.87</v>
      </c>
      <c r="CZ102" s="31">
        <f t="shared" si="263"/>
        <v>-601.92999999999995</v>
      </c>
      <c r="DA102" s="31">
        <f t="shared" si="264"/>
        <v>-1428.38</v>
      </c>
      <c r="DB102" s="31">
        <f t="shared" si="265"/>
        <v>-9256.33</v>
      </c>
      <c r="DC102" s="31">
        <f t="shared" si="266"/>
        <v>-19881.349999999999</v>
      </c>
      <c r="DD102" s="31">
        <f t="shared" si="267"/>
        <v>-44596</v>
      </c>
      <c r="DE102" s="31">
        <f t="shared" si="268"/>
        <v>-1213.4599999999998</v>
      </c>
      <c r="DF102" s="31">
        <f t="shared" si="269"/>
        <v>-15979.06</v>
      </c>
      <c r="DG102" s="31">
        <f t="shared" si="270"/>
        <v>-30390.100000000006</v>
      </c>
      <c r="DH102" s="31">
        <f t="shared" si="271"/>
        <v>-13002.8</v>
      </c>
      <c r="DI102" s="32">
        <f t="shared" si="200"/>
        <v>-199.58</v>
      </c>
      <c r="DJ102" s="32">
        <f t="shared" si="201"/>
        <v>-543.98</v>
      </c>
      <c r="DK102" s="32">
        <f t="shared" si="202"/>
        <v>-154.09</v>
      </c>
      <c r="DL102" s="32">
        <f t="shared" si="203"/>
        <v>-30.1</v>
      </c>
      <c r="DM102" s="32">
        <f t="shared" si="204"/>
        <v>-71.42</v>
      </c>
      <c r="DN102" s="32">
        <f t="shared" si="205"/>
        <v>-462.82</v>
      </c>
      <c r="DO102" s="32">
        <f t="shared" si="206"/>
        <v>-994.07</v>
      </c>
      <c r="DP102" s="32">
        <f t="shared" si="207"/>
        <v>-2229.8000000000002</v>
      </c>
      <c r="DQ102" s="32">
        <f t="shared" si="208"/>
        <v>-60.67</v>
      </c>
      <c r="DR102" s="32">
        <f t="shared" si="209"/>
        <v>-798.95</v>
      </c>
      <c r="DS102" s="32">
        <f t="shared" si="210"/>
        <v>-1519.51</v>
      </c>
      <c r="DT102" s="32">
        <f t="shared" si="211"/>
        <v>-650.14</v>
      </c>
      <c r="DU102" s="31">
        <f t="shared" si="212"/>
        <v>-1086.93</v>
      </c>
      <c r="DV102" s="31">
        <f t="shared" si="213"/>
        <v>-2937.19</v>
      </c>
      <c r="DW102" s="31">
        <f t="shared" si="214"/>
        <v>-825.52</v>
      </c>
      <c r="DX102" s="31">
        <f t="shared" si="215"/>
        <v>-159.83000000000001</v>
      </c>
      <c r="DY102" s="31">
        <f t="shared" si="216"/>
        <v>-376.04</v>
      </c>
      <c r="DZ102" s="31">
        <f t="shared" si="217"/>
        <v>-2415.2600000000002</v>
      </c>
      <c r="EA102" s="31">
        <f t="shared" si="218"/>
        <v>-5142.71</v>
      </c>
      <c r="EB102" s="31">
        <f t="shared" si="219"/>
        <v>-11431.5</v>
      </c>
      <c r="EC102" s="31">
        <f t="shared" si="220"/>
        <v>-308.22000000000003</v>
      </c>
      <c r="ED102" s="31">
        <f t="shared" si="221"/>
        <v>-4022.55</v>
      </c>
      <c r="EE102" s="31">
        <f t="shared" si="222"/>
        <v>-7579.38</v>
      </c>
      <c r="EF102" s="31">
        <f t="shared" si="223"/>
        <v>-3213.55</v>
      </c>
      <c r="EG102" s="32">
        <f t="shared" si="224"/>
        <v>-5278.0700000000006</v>
      </c>
      <c r="EH102" s="32">
        <f t="shared" si="225"/>
        <v>-14360.81</v>
      </c>
      <c r="EI102" s="32">
        <f t="shared" si="226"/>
        <v>-4061.48</v>
      </c>
      <c r="EJ102" s="32">
        <f t="shared" si="227"/>
        <v>-791.86</v>
      </c>
      <c r="EK102" s="32">
        <f t="shared" si="228"/>
        <v>-1875.8400000000001</v>
      </c>
      <c r="EL102" s="32">
        <f t="shared" si="229"/>
        <v>-12134.41</v>
      </c>
      <c r="EM102" s="32">
        <f t="shared" si="230"/>
        <v>-26018.129999999997</v>
      </c>
      <c r="EN102" s="32">
        <f t="shared" si="231"/>
        <v>-58257.3</v>
      </c>
      <c r="EO102" s="32">
        <f t="shared" si="232"/>
        <v>-1582.35</v>
      </c>
      <c r="EP102" s="32">
        <f t="shared" si="233"/>
        <v>-20800.559999999998</v>
      </c>
      <c r="EQ102" s="32">
        <f t="shared" si="234"/>
        <v>-39488.990000000005</v>
      </c>
      <c r="ER102" s="32">
        <f t="shared" si="235"/>
        <v>-16866.489999999998</v>
      </c>
    </row>
    <row r="103" spans="1:148" x14ac:dyDescent="0.25">
      <c r="A103" t="s">
        <v>474</v>
      </c>
      <c r="B103" s="1" t="s">
        <v>282</v>
      </c>
      <c r="C103" t="str">
        <f t="shared" ca="1" si="272"/>
        <v>RB3</v>
      </c>
      <c r="D103" t="str">
        <f t="shared" ca="1" si="273"/>
        <v>Rainbow #3</v>
      </c>
      <c r="E103" s="51">
        <v>0</v>
      </c>
      <c r="F103" s="51">
        <v>0</v>
      </c>
      <c r="G103" s="51">
        <v>0</v>
      </c>
      <c r="H103" s="51">
        <v>0</v>
      </c>
      <c r="I103" s="51">
        <v>0</v>
      </c>
      <c r="J103" s="51">
        <v>0</v>
      </c>
      <c r="K103" s="51">
        <v>0</v>
      </c>
      <c r="L103" s="51">
        <v>0</v>
      </c>
      <c r="M103" s="51">
        <v>0</v>
      </c>
      <c r="N103" s="51">
        <v>0</v>
      </c>
      <c r="O103" s="51">
        <v>0</v>
      </c>
      <c r="P103" s="51">
        <v>0</v>
      </c>
      <c r="Q103" s="32">
        <v>0</v>
      </c>
      <c r="R103" s="32">
        <v>0</v>
      </c>
      <c r="S103" s="32">
        <v>0</v>
      </c>
      <c r="T103" s="32">
        <v>0</v>
      </c>
      <c r="U103" s="32">
        <v>0</v>
      </c>
      <c r="V103" s="32">
        <v>0</v>
      </c>
      <c r="W103" s="32">
        <v>0</v>
      </c>
      <c r="X103" s="32">
        <v>0</v>
      </c>
      <c r="Y103" s="32">
        <v>0</v>
      </c>
      <c r="Z103" s="32">
        <v>0</v>
      </c>
      <c r="AA103" s="32">
        <v>0</v>
      </c>
      <c r="AB103" s="32">
        <v>0</v>
      </c>
      <c r="AC103" s="2">
        <v>1.05</v>
      </c>
      <c r="AD103" s="2">
        <v>1.05</v>
      </c>
      <c r="AE103" s="2">
        <v>1.05</v>
      </c>
      <c r="AF103" s="2">
        <v>1.05</v>
      </c>
      <c r="AG103" s="2">
        <v>1.05</v>
      </c>
      <c r="AH103" s="2">
        <v>1.05</v>
      </c>
      <c r="AI103" s="2">
        <v>2.64</v>
      </c>
      <c r="AJ103" s="2">
        <v>2.64</v>
      </c>
      <c r="AK103" s="2">
        <v>2.64</v>
      </c>
      <c r="AL103" s="2">
        <v>2.64</v>
      </c>
      <c r="AM103" s="2">
        <v>2.64</v>
      </c>
      <c r="AN103" s="2">
        <v>2.64</v>
      </c>
      <c r="AO103" s="33">
        <v>0</v>
      </c>
      <c r="AP103" s="33">
        <v>0</v>
      </c>
      <c r="AQ103" s="33">
        <v>0</v>
      </c>
      <c r="AR103" s="33">
        <v>0</v>
      </c>
      <c r="AS103" s="33">
        <v>0</v>
      </c>
      <c r="AT103" s="33">
        <v>0</v>
      </c>
      <c r="AU103" s="33">
        <v>0</v>
      </c>
      <c r="AV103" s="33">
        <v>0</v>
      </c>
      <c r="AW103" s="33">
        <v>0</v>
      </c>
      <c r="AX103" s="33">
        <v>0</v>
      </c>
      <c r="AY103" s="33">
        <v>0</v>
      </c>
      <c r="AZ103" s="33">
        <v>0</v>
      </c>
      <c r="BA103" s="31">
        <f t="shared" si="236"/>
        <v>0</v>
      </c>
      <c r="BB103" s="31">
        <f t="shared" si="237"/>
        <v>0</v>
      </c>
      <c r="BC103" s="31">
        <f t="shared" si="238"/>
        <v>0</v>
      </c>
      <c r="BD103" s="31">
        <f t="shared" si="239"/>
        <v>0</v>
      </c>
      <c r="BE103" s="31">
        <f t="shared" si="240"/>
        <v>0</v>
      </c>
      <c r="BF103" s="31">
        <f t="shared" si="241"/>
        <v>0</v>
      </c>
      <c r="BG103" s="31">
        <f t="shared" si="242"/>
        <v>0</v>
      </c>
      <c r="BH103" s="31">
        <f t="shared" si="243"/>
        <v>0</v>
      </c>
      <c r="BI103" s="31">
        <f t="shared" si="244"/>
        <v>0</v>
      </c>
      <c r="BJ103" s="31">
        <f t="shared" si="245"/>
        <v>0</v>
      </c>
      <c r="BK103" s="31">
        <f t="shared" si="246"/>
        <v>0</v>
      </c>
      <c r="BL103" s="31">
        <f t="shared" si="247"/>
        <v>0</v>
      </c>
      <c r="BM103" s="6">
        <v>4.9500000000000002E-2</v>
      </c>
      <c r="BN103" s="6">
        <v>4.9500000000000002E-2</v>
      </c>
      <c r="BO103" s="6">
        <v>4.9500000000000002E-2</v>
      </c>
      <c r="BP103" s="6">
        <v>4.9500000000000002E-2</v>
      </c>
      <c r="BQ103" s="6">
        <v>4.9500000000000002E-2</v>
      </c>
      <c r="BR103" s="6">
        <v>4.9500000000000002E-2</v>
      </c>
      <c r="BS103" s="6">
        <v>4.9500000000000002E-2</v>
      </c>
      <c r="BT103" s="6">
        <v>4.9500000000000002E-2</v>
      </c>
      <c r="BU103" s="6">
        <v>4.9500000000000002E-2</v>
      </c>
      <c r="BV103" s="6">
        <v>4.9500000000000002E-2</v>
      </c>
      <c r="BW103" s="6">
        <v>4.9500000000000002E-2</v>
      </c>
      <c r="BX103" s="6">
        <v>4.9500000000000002E-2</v>
      </c>
      <c r="BY103" s="31">
        <v>0</v>
      </c>
      <c r="BZ103" s="31">
        <v>0</v>
      </c>
      <c r="CA103" s="31">
        <v>0</v>
      </c>
      <c r="CB103" s="31">
        <v>0</v>
      </c>
      <c r="CC103" s="31">
        <v>0</v>
      </c>
      <c r="CD103" s="31">
        <v>0</v>
      </c>
      <c r="CE103" s="31">
        <v>0</v>
      </c>
      <c r="CF103" s="31">
        <v>0</v>
      </c>
      <c r="CG103" s="31">
        <v>0</v>
      </c>
      <c r="CH103" s="31">
        <v>0</v>
      </c>
      <c r="CI103" s="31">
        <v>0</v>
      </c>
      <c r="CJ103" s="31">
        <v>0</v>
      </c>
      <c r="CK103" s="32">
        <f t="shared" si="248"/>
        <v>0</v>
      </c>
      <c r="CL103" s="32">
        <f t="shared" si="249"/>
        <v>0</v>
      </c>
      <c r="CM103" s="32">
        <f t="shared" si="250"/>
        <v>0</v>
      </c>
      <c r="CN103" s="32">
        <f t="shared" si="251"/>
        <v>0</v>
      </c>
      <c r="CO103" s="32">
        <f t="shared" si="252"/>
        <v>0</v>
      </c>
      <c r="CP103" s="32">
        <f t="shared" si="253"/>
        <v>0</v>
      </c>
      <c r="CQ103" s="32">
        <f t="shared" si="254"/>
        <v>0</v>
      </c>
      <c r="CR103" s="32">
        <f t="shared" si="255"/>
        <v>0</v>
      </c>
      <c r="CS103" s="32">
        <f t="shared" si="256"/>
        <v>0</v>
      </c>
      <c r="CT103" s="32">
        <f t="shared" si="257"/>
        <v>0</v>
      </c>
      <c r="CU103" s="32">
        <f t="shared" si="258"/>
        <v>0</v>
      </c>
      <c r="CV103" s="32">
        <f t="shared" si="259"/>
        <v>0</v>
      </c>
      <c r="CW103" s="31">
        <f t="shared" si="260"/>
        <v>0</v>
      </c>
      <c r="CX103" s="31">
        <f t="shared" si="261"/>
        <v>0</v>
      </c>
      <c r="CY103" s="31">
        <f t="shared" si="262"/>
        <v>0</v>
      </c>
      <c r="CZ103" s="31">
        <f t="shared" si="263"/>
        <v>0</v>
      </c>
      <c r="DA103" s="31">
        <f t="shared" si="264"/>
        <v>0</v>
      </c>
      <c r="DB103" s="31">
        <f t="shared" si="265"/>
        <v>0</v>
      </c>
      <c r="DC103" s="31">
        <f t="shared" si="266"/>
        <v>0</v>
      </c>
      <c r="DD103" s="31">
        <f t="shared" si="267"/>
        <v>0</v>
      </c>
      <c r="DE103" s="31">
        <f t="shared" si="268"/>
        <v>0</v>
      </c>
      <c r="DF103" s="31">
        <f t="shared" si="269"/>
        <v>0</v>
      </c>
      <c r="DG103" s="31">
        <f t="shared" si="270"/>
        <v>0</v>
      </c>
      <c r="DH103" s="31">
        <f t="shared" si="271"/>
        <v>0</v>
      </c>
      <c r="DI103" s="32">
        <f t="shared" si="200"/>
        <v>0</v>
      </c>
      <c r="DJ103" s="32">
        <f t="shared" si="201"/>
        <v>0</v>
      </c>
      <c r="DK103" s="32">
        <f t="shared" si="202"/>
        <v>0</v>
      </c>
      <c r="DL103" s="32">
        <f t="shared" si="203"/>
        <v>0</v>
      </c>
      <c r="DM103" s="32">
        <f t="shared" si="204"/>
        <v>0</v>
      </c>
      <c r="DN103" s="32">
        <f t="shared" si="205"/>
        <v>0</v>
      </c>
      <c r="DO103" s="32">
        <f t="shared" si="206"/>
        <v>0</v>
      </c>
      <c r="DP103" s="32">
        <f t="shared" si="207"/>
        <v>0</v>
      </c>
      <c r="DQ103" s="32">
        <f t="shared" si="208"/>
        <v>0</v>
      </c>
      <c r="DR103" s="32">
        <f t="shared" si="209"/>
        <v>0</v>
      </c>
      <c r="DS103" s="32">
        <f t="shared" si="210"/>
        <v>0</v>
      </c>
      <c r="DT103" s="32">
        <f t="shared" si="211"/>
        <v>0</v>
      </c>
      <c r="DU103" s="31">
        <f t="shared" si="212"/>
        <v>0</v>
      </c>
      <c r="DV103" s="31">
        <f t="shared" si="213"/>
        <v>0</v>
      </c>
      <c r="DW103" s="31">
        <f t="shared" si="214"/>
        <v>0</v>
      </c>
      <c r="DX103" s="31">
        <f t="shared" si="215"/>
        <v>0</v>
      </c>
      <c r="DY103" s="31">
        <f t="shared" si="216"/>
        <v>0</v>
      </c>
      <c r="DZ103" s="31">
        <f t="shared" si="217"/>
        <v>0</v>
      </c>
      <c r="EA103" s="31">
        <f t="shared" si="218"/>
        <v>0</v>
      </c>
      <c r="EB103" s="31">
        <f t="shared" si="219"/>
        <v>0</v>
      </c>
      <c r="EC103" s="31">
        <f t="shared" si="220"/>
        <v>0</v>
      </c>
      <c r="ED103" s="31">
        <f t="shared" si="221"/>
        <v>0</v>
      </c>
      <c r="EE103" s="31">
        <f t="shared" si="222"/>
        <v>0</v>
      </c>
      <c r="EF103" s="31">
        <f t="shared" si="223"/>
        <v>0</v>
      </c>
      <c r="EG103" s="32">
        <f t="shared" si="224"/>
        <v>0</v>
      </c>
      <c r="EH103" s="32">
        <f t="shared" si="225"/>
        <v>0</v>
      </c>
      <c r="EI103" s="32">
        <f t="shared" si="226"/>
        <v>0</v>
      </c>
      <c r="EJ103" s="32">
        <f t="shared" si="227"/>
        <v>0</v>
      </c>
      <c r="EK103" s="32">
        <f t="shared" si="228"/>
        <v>0</v>
      </c>
      <c r="EL103" s="32">
        <f t="shared" si="229"/>
        <v>0</v>
      </c>
      <c r="EM103" s="32">
        <f t="shared" si="230"/>
        <v>0</v>
      </c>
      <c r="EN103" s="32">
        <f t="shared" si="231"/>
        <v>0</v>
      </c>
      <c r="EO103" s="32">
        <f t="shared" si="232"/>
        <v>0</v>
      </c>
      <c r="EP103" s="32">
        <f t="shared" si="233"/>
        <v>0</v>
      </c>
      <c r="EQ103" s="32">
        <f t="shared" si="234"/>
        <v>0</v>
      </c>
      <c r="ER103" s="32">
        <f t="shared" si="235"/>
        <v>0</v>
      </c>
    </row>
    <row r="104" spans="1:148" x14ac:dyDescent="0.25">
      <c r="A104" t="s">
        <v>474</v>
      </c>
      <c r="B104" s="1" t="s">
        <v>51</v>
      </c>
      <c r="C104" t="str">
        <f t="shared" ref="C104:C144" ca="1" si="274">VLOOKUP($B104,LocationLookup,2,FALSE)</f>
        <v>RB5</v>
      </c>
      <c r="D104" t="str">
        <f t="shared" ref="D104:D144" ca="1" si="275">VLOOKUP($C104,LossFactorLookup,2,FALSE)</f>
        <v>Rainbow #5</v>
      </c>
      <c r="E104" s="51">
        <v>12175.548000000001</v>
      </c>
      <c r="F104" s="51">
        <v>12848.84</v>
      </c>
      <c r="G104" s="51">
        <v>17445.828000000001</v>
      </c>
      <c r="H104" s="51">
        <v>12973.492</v>
      </c>
      <c r="I104" s="51">
        <v>9038.152</v>
      </c>
      <c r="J104" s="51">
        <v>19915.563999999998</v>
      </c>
      <c r="K104" s="51">
        <v>22683.5</v>
      </c>
      <c r="L104" s="51">
        <v>23546.227999999999</v>
      </c>
      <c r="M104" s="51">
        <v>16189.82</v>
      </c>
      <c r="N104" s="51">
        <v>15804.36</v>
      </c>
      <c r="O104" s="51">
        <v>19381.723999999998</v>
      </c>
      <c r="P104" s="51">
        <v>13585.348</v>
      </c>
      <c r="Q104" s="32">
        <v>1057471.79</v>
      </c>
      <c r="R104" s="32">
        <v>1442809.47</v>
      </c>
      <c r="S104" s="32">
        <v>802812.67</v>
      </c>
      <c r="T104" s="32">
        <v>710902.35</v>
      </c>
      <c r="U104" s="32">
        <v>329644.67</v>
      </c>
      <c r="V104" s="32">
        <v>1730855.34</v>
      </c>
      <c r="W104" s="32">
        <v>1409611.25</v>
      </c>
      <c r="X104" s="32">
        <v>2803677.02</v>
      </c>
      <c r="Y104" s="32">
        <v>2048508.46</v>
      </c>
      <c r="Z104" s="32">
        <v>1367705.49</v>
      </c>
      <c r="AA104" s="32">
        <v>2740379.47</v>
      </c>
      <c r="AB104" s="32">
        <v>932042.43</v>
      </c>
      <c r="AC104" s="2">
        <v>1.04</v>
      </c>
      <c r="AD104" s="2">
        <v>1.04</v>
      </c>
      <c r="AE104" s="2">
        <v>1.04</v>
      </c>
      <c r="AF104" s="2">
        <v>1.04</v>
      </c>
      <c r="AG104" s="2">
        <v>1.04</v>
      </c>
      <c r="AH104" s="2">
        <v>1.04</v>
      </c>
      <c r="AI104" s="2">
        <v>2.67</v>
      </c>
      <c r="AJ104" s="2">
        <v>2.67</v>
      </c>
      <c r="AK104" s="2">
        <v>2.67</v>
      </c>
      <c r="AL104" s="2">
        <v>2.67</v>
      </c>
      <c r="AM104" s="2">
        <v>2.67</v>
      </c>
      <c r="AN104" s="2">
        <v>2.67</v>
      </c>
      <c r="AO104" s="33">
        <v>10997.71</v>
      </c>
      <c r="AP104" s="33">
        <v>15005.22</v>
      </c>
      <c r="AQ104" s="33">
        <v>8349.25</v>
      </c>
      <c r="AR104" s="33">
        <v>7393.38</v>
      </c>
      <c r="AS104" s="33">
        <v>3428.3</v>
      </c>
      <c r="AT104" s="33">
        <v>18000.900000000001</v>
      </c>
      <c r="AU104" s="33">
        <v>37636.620000000003</v>
      </c>
      <c r="AV104" s="33">
        <v>74858.179999999993</v>
      </c>
      <c r="AW104" s="33">
        <v>54695.18</v>
      </c>
      <c r="AX104" s="33">
        <v>36517.74</v>
      </c>
      <c r="AY104" s="33">
        <v>73168.13</v>
      </c>
      <c r="AZ104" s="33">
        <v>24885.53</v>
      </c>
      <c r="BA104" s="31">
        <f t="shared" si="236"/>
        <v>-422.99</v>
      </c>
      <c r="BB104" s="31">
        <f t="shared" si="237"/>
        <v>-577.12</v>
      </c>
      <c r="BC104" s="31">
        <f t="shared" si="238"/>
        <v>-321.13</v>
      </c>
      <c r="BD104" s="31">
        <f t="shared" si="239"/>
        <v>4123.2299999999996</v>
      </c>
      <c r="BE104" s="31">
        <f t="shared" si="240"/>
        <v>1911.94</v>
      </c>
      <c r="BF104" s="31">
        <f t="shared" si="241"/>
        <v>10038.959999999999</v>
      </c>
      <c r="BG104" s="31">
        <f t="shared" si="242"/>
        <v>986.73</v>
      </c>
      <c r="BH104" s="31">
        <f t="shared" si="243"/>
        <v>1962.57</v>
      </c>
      <c r="BI104" s="31">
        <f t="shared" si="244"/>
        <v>1433.96</v>
      </c>
      <c r="BJ104" s="31">
        <f t="shared" si="245"/>
        <v>-4103.12</v>
      </c>
      <c r="BK104" s="31">
        <f t="shared" si="246"/>
        <v>-8221.14</v>
      </c>
      <c r="BL104" s="31">
        <f t="shared" si="247"/>
        <v>-2796.13</v>
      </c>
      <c r="BM104" s="6">
        <v>-6.0400000000000002E-2</v>
      </c>
      <c r="BN104" s="6">
        <v>-6.0400000000000002E-2</v>
      </c>
      <c r="BO104" s="6">
        <v>-6.0400000000000002E-2</v>
      </c>
      <c r="BP104" s="6">
        <v>-6.0400000000000002E-2</v>
      </c>
      <c r="BQ104" s="6">
        <v>-6.0400000000000002E-2</v>
      </c>
      <c r="BR104" s="6">
        <v>-6.0400000000000002E-2</v>
      </c>
      <c r="BS104" s="6">
        <v>-6.0400000000000002E-2</v>
      </c>
      <c r="BT104" s="6">
        <v>-6.0400000000000002E-2</v>
      </c>
      <c r="BU104" s="6">
        <v>-6.0400000000000002E-2</v>
      </c>
      <c r="BV104" s="6">
        <v>-6.0400000000000002E-2</v>
      </c>
      <c r="BW104" s="6">
        <v>-6.0400000000000002E-2</v>
      </c>
      <c r="BX104" s="6">
        <v>-6.0400000000000002E-2</v>
      </c>
      <c r="BY104" s="31">
        <v>-63871.3</v>
      </c>
      <c r="BZ104" s="31">
        <v>-87145.69</v>
      </c>
      <c r="CA104" s="31">
        <v>-48489.89</v>
      </c>
      <c r="CB104" s="31">
        <v>-42938.5</v>
      </c>
      <c r="CC104" s="31">
        <v>-19910.54</v>
      </c>
      <c r="CD104" s="31">
        <v>-104543.66</v>
      </c>
      <c r="CE104" s="31">
        <v>-85140.52</v>
      </c>
      <c r="CF104" s="31">
        <v>-169342.09</v>
      </c>
      <c r="CG104" s="31">
        <v>-123729.91</v>
      </c>
      <c r="CH104" s="31">
        <v>-82609.41</v>
      </c>
      <c r="CI104" s="31">
        <v>-165518.92000000001</v>
      </c>
      <c r="CJ104" s="31">
        <v>-56295.360000000001</v>
      </c>
      <c r="CK104" s="32">
        <f t="shared" si="248"/>
        <v>1586.21</v>
      </c>
      <c r="CL104" s="32">
        <f t="shared" si="249"/>
        <v>2164.21</v>
      </c>
      <c r="CM104" s="32">
        <f t="shared" si="250"/>
        <v>1204.22</v>
      </c>
      <c r="CN104" s="32">
        <f t="shared" si="251"/>
        <v>1066.3499999999999</v>
      </c>
      <c r="CO104" s="32">
        <f t="shared" si="252"/>
        <v>494.47</v>
      </c>
      <c r="CP104" s="32">
        <f t="shared" si="253"/>
        <v>2596.2800000000002</v>
      </c>
      <c r="CQ104" s="32">
        <f t="shared" si="254"/>
        <v>2114.42</v>
      </c>
      <c r="CR104" s="32">
        <f t="shared" si="255"/>
        <v>4205.5200000000004</v>
      </c>
      <c r="CS104" s="32">
        <f t="shared" si="256"/>
        <v>3072.76</v>
      </c>
      <c r="CT104" s="32">
        <f t="shared" si="257"/>
        <v>2051.56</v>
      </c>
      <c r="CU104" s="32">
        <f t="shared" si="258"/>
        <v>4110.57</v>
      </c>
      <c r="CV104" s="32">
        <f t="shared" si="259"/>
        <v>1398.06</v>
      </c>
      <c r="CW104" s="31">
        <f t="shared" si="260"/>
        <v>-72859.81</v>
      </c>
      <c r="CX104" s="31">
        <f t="shared" si="261"/>
        <v>-99409.58</v>
      </c>
      <c r="CY104" s="31">
        <f t="shared" si="262"/>
        <v>-55313.79</v>
      </c>
      <c r="CZ104" s="31">
        <f t="shared" si="263"/>
        <v>-53388.759999999995</v>
      </c>
      <c r="DA104" s="31">
        <f t="shared" si="264"/>
        <v>-24756.309999999998</v>
      </c>
      <c r="DB104" s="31">
        <f t="shared" si="265"/>
        <v>-129987.23999999999</v>
      </c>
      <c r="DC104" s="31">
        <f t="shared" si="266"/>
        <v>-121649.45</v>
      </c>
      <c r="DD104" s="31">
        <f t="shared" si="267"/>
        <v>-241957.32</v>
      </c>
      <c r="DE104" s="31">
        <f t="shared" si="268"/>
        <v>-176786.29</v>
      </c>
      <c r="DF104" s="31">
        <f t="shared" si="269"/>
        <v>-112972.47</v>
      </c>
      <c r="DG104" s="31">
        <f t="shared" si="270"/>
        <v>-226355.34000000003</v>
      </c>
      <c r="DH104" s="31">
        <f t="shared" si="271"/>
        <v>-76986.7</v>
      </c>
      <c r="DI104" s="32">
        <f t="shared" si="200"/>
        <v>-3642.99</v>
      </c>
      <c r="DJ104" s="32">
        <f t="shared" si="201"/>
        <v>-4970.4799999999996</v>
      </c>
      <c r="DK104" s="32">
        <f t="shared" si="202"/>
        <v>-2765.69</v>
      </c>
      <c r="DL104" s="32">
        <f t="shared" si="203"/>
        <v>-2669.44</v>
      </c>
      <c r="DM104" s="32">
        <f t="shared" si="204"/>
        <v>-1237.82</v>
      </c>
      <c r="DN104" s="32">
        <f t="shared" si="205"/>
        <v>-6499.36</v>
      </c>
      <c r="DO104" s="32">
        <f t="shared" si="206"/>
        <v>-6082.47</v>
      </c>
      <c r="DP104" s="32">
        <f t="shared" si="207"/>
        <v>-12097.87</v>
      </c>
      <c r="DQ104" s="32">
        <f t="shared" si="208"/>
        <v>-8839.31</v>
      </c>
      <c r="DR104" s="32">
        <f t="shared" si="209"/>
        <v>-5648.62</v>
      </c>
      <c r="DS104" s="32">
        <f t="shared" si="210"/>
        <v>-11317.77</v>
      </c>
      <c r="DT104" s="32">
        <f t="shared" si="211"/>
        <v>-3849.34</v>
      </c>
      <c r="DU104" s="31">
        <f t="shared" si="212"/>
        <v>-19840.25</v>
      </c>
      <c r="DV104" s="31">
        <f t="shared" si="213"/>
        <v>-26837.759999999998</v>
      </c>
      <c r="DW104" s="31">
        <f t="shared" si="214"/>
        <v>-14816.46</v>
      </c>
      <c r="DX104" s="31">
        <f t="shared" si="215"/>
        <v>-14176.12</v>
      </c>
      <c r="DY104" s="31">
        <f t="shared" si="216"/>
        <v>-6517.5</v>
      </c>
      <c r="DZ104" s="31">
        <f t="shared" si="217"/>
        <v>-33917.629999999997</v>
      </c>
      <c r="EA104" s="31">
        <f t="shared" si="218"/>
        <v>-31467.09</v>
      </c>
      <c r="EB104" s="31">
        <f t="shared" si="219"/>
        <v>-62022.03</v>
      </c>
      <c r="EC104" s="31">
        <f t="shared" si="220"/>
        <v>-44903.53</v>
      </c>
      <c r="ED104" s="31">
        <f t="shared" si="221"/>
        <v>-28439.54</v>
      </c>
      <c r="EE104" s="31">
        <f t="shared" si="222"/>
        <v>-56453.71</v>
      </c>
      <c r="EF104" s="31">
        <f t="shared" si="223"/>
        <v>-19026.71</v>
      </c>
      <c r="EG104" s="32">
        <f t="shared" si="224"/>
        <v>-96343.05</v>
      </c>
      <c r="EH104" s="32">
        <f t="shared" si="225"/>
        <v>-131217.82</v>
      </c>
      <c r="EI104" s="32">
        <f t="shared" si="226"/>
        <v>-72895.94</v>
      </c>
      <c r="EJ104" s="32">
        <f t="shared" si="227"/>
        <v>-70234.319999999992</v>
      </c>
      <c r="EK104" s="32">
        <f t="shared" si="228"/>
        <v>-32511.629999999997</v>
      </c>
      <c r="EL104" s="32">
        <f t="shared" si="229"/>
        <v>-170404.22999999998</v>
      </c>
      <c r="EM104" s="32">
        <f t="shared" si="230"/>
        <v>-159199.01</v>
      </c>
      <c r="EN104" s="32">
        <f t="shared" si="231"/>
        <v>-316077.21999999997</v>
      </c>
      <c r="EO104" s="32">
        <f t="shared" si="232"/>
        <v>-230529.13</v>
      </c>
      <c r="EP104" s="32">
        <f t="shared" si="233"/>
        <v>-147060.63</v>
      </c>
      <c r="EQ104" s="32">
        <f t="shared" si="234"/>
        <v>-294126.82</v>
      </c>
      <c r="ER104" s="32">
        <f t="shared" si="235"/>
        <v>-99862.75</v>
      </c>
    </row>
    <row r="105" spans="1:148" x14ac:dyDescent="0.25">
      <c r="A105" t="s">
        <v>476</v>
      </c>
      <c r="B105" s="1" t="s">
        <v>109</v>
      </c>
      <c r="C105" t="str">
        <f t="shared" ca="1" si="274"/>
        <v>BCHIMP</v>
      </c>
      <c r="D105" t="str">
        <f t="shared" ca="1" si="275"/>
        <v>Alberta-BC Intertie - Import</v>
      </c>
      <c r="E105" s="51">
        <v>1470</v>
      </c>
      <c r="F105" s="51">
        <v>341</v>
      </c>
      <c r="G105" s="51">
        <v>150</v>
      </c>
      <c r="H105" s="51">
        <v>533</v>
      </c>
      <c r="I105" s="51">
        <v>790</v>
      </c>
      <c r="J105" s="51">
        <v>25</v>
      </c>
      <c r="K105" s="51">
        <v>20</v>
      </c>
      <c r="L105" s="51">
        <v>5</v>
      </c>
      <c r="N105" s="51">
        <v>481</v>
      </c>
      <c r="Q105" s="32">
        <v>48889.61</v>
      </c>
      <c r="R105" s="32">
        <v>19429.38</v>
      </c>
      <c r="S105" s="32">
        <v>3456.92</v>
      </c>
      <c r="T105" s="32">
        <v>17733.34</v>
      </c>
      <c r="U105" s="32">
        <v>29476.9</v>
      </c>
      <c r="V105" s="32">
        <v>651.75</v>
      </c>
      <c r="W105" s="32">
        <v>722.2</v>
      </c>
      <c r="X105" s="32">
        <v>358.45</v>
      </c>
      <c r="Y105" s="32"/>
      <c r="Z105" s="32">
        <v>18412.97</v>
      </c>
      <c r="AA105" s="32"/>
      <c r="AB105" s="32"/>
      <c r="AC105" s="2">
        <v>0.53</v>
      </c>
      <c r="AD105" s="2">
        <v>0.53</v>
      </c>
      <c r="AE105" s="2">
        <v>0.53</v>
      </c>
      <c r="AF105" s="2">
        <v>0.53</v>
      </c>
      <c r="AG105" s="2">
        <v>0.53</v>
      </c>
      <c r="AH105" s="2">
        <v>0.53</v>
      </c>
      <c r="AI105" s="2">
        <v>1.92</v>
      </c>
      <c r="AJ105" s="2">
        <v>1.92</v>
      </c>
      <c r="AL105" s="2">
        <v>1.92</v>
      </c>
      <c r="AO105" s="33">
        <v>259.11</v>
      </c>
      <c r="AP105" s="33">
        <v>102.98</v>
      </c>
      <c r="AQ105" s="33">
        <v>18.32</v>
      </c>
      <c r="AR105" s="33">
        <v>93.99</v>
      </c>
      <c r="AS105" s="33">
        <v>156.22999999999999</v>
      </c>
      <c r="AT105" s="33">
        <v>3.45</v>
      </c>
      <c r="AU105" s="33">
        <v>13.87</v>
      </c>
      <c r="AV105" s="33">
        <v>6.88</v>
      </c>
      <c r="AW105" s="33"/>
      <c r="AX105" s="33">
        <v>353.53</v>
      </c>
      <c r="AY105" s="33"/>
      <c r="AZ105" s="33"/>
      <c r="BA105" s="31">
        <f t="shared" si="236"/>
        <v>-19.559999999999999</v>
      </c>
      <c r="BB105" s="31">
        <f t="shared" si="237"/>
        <v>-7.77</v>
      </c>
      <c r="BC105" s="31">
        <f t="shared" si="238"/>
        <v>-1.38</v>
      </c>
      <c r="BD105" s="31">
        <f t="shared" si="239"/>
        <v>102.85</v>
      </c>
      <c r="BE105" s="31">
        <f t="shared" si="240"/>
        <v>170.97</v>
      </c>
      <c r="BF105" s="31">
        <f t="shared" si="241"/>
        <v>3.78</v>
      </c>
      <c r="BG105" s="31">
        <f t="shared" si="242"/>
        <v>0.51</v>
      </c>
      <c r="BH105" s="31">
        <f t="shared" si="243"/>
        <v>0.25</v>
      </c>
      <c r="BI105" s="31">
        <f t="shared" si="244"/>
        <v>0</v>
      </c>
      <c r="BJ105" s="31">
        <f t="shared" si="245"/>
        <v>-55.24</v>
      </c>
      <c r="BK105" s="31">
        <f t="shared" si="246"/>
        <v>0</v>
      </c>
      <c r="BL105" s="31">
        <f t="shared" si="247"/>
        <v>0</v>
      </c>
      <c r="BM105" s="6">
        <v>1.09E-2</v>
      </c>
      <c r="BN105" s="6">
        <v>1.09E-2</v>
      </c>
      <c r="BO105" s="6">
        <v>1.09E-2</v>
      </c>
      <c r="BP105" s="6">
        <v>1.09E-2</v>
      </c>
      <c r="BQ105" s="6">
        <v>1.09E-2</v>
      </c>
      <c r="BR105" s="6">
        <v>1.09E-2</v>
      </c>
      <c r="BS105" s="6">
        <v>1.09E-2</v>
      </c>
      <c r="BT105" s="6">
        <v>1.09E-2</v>
      </c>
      <c r="BU105" s="6">
        <v>1.09E-2</v>
      </c>
      <c r="BV105" s="6">
        <v>1.09E-2</v>
      </c>
      <c r="BW105" s="6">
        <v>1.09E-2</v>
      </c>
      <c r="BX105" s="6">
        <v>1.09E-2</v>
      </c>
      <c r="BY105" s="31">
        <v>532.9</v>
      </c>
      <c r="BZ105" s="31">
        <v>211.78</v>
      </c>
      <c r="CA105" s="31">
        <v>37.68</v>
      </c>
      <c r="CB105" s="31">
        <v>193.29</v>
      </c>
      <c r="CC105" s="31">
        <v>321.3</v>
      </c>
      <c r="CD105" s="31">
        <v>7.1</v>
      </c>
      <c r="CE105" s="31">
        <v>7.87</v>
      </c>
      <c r="CF105" s="31">
        <v>3.91</v>
      </c>
      <c r="CG105" s="31">
        <v>0</v>
      </c>
      <c r="CH105" s="31">
        <v>200.7</v>
      </c>
      <c r="CI105" s="31">
        <v>0</v>
      </c>
      <c r="CJ105" s="31">
        <v>0</v>
      </c>
      <c r="CK105" s="32">
        <f t="shared" si="248"/>
        <v>73.33</v>
      </c>
      <c r="CL105" s="32">
        <f t="shared" si="249"/>
        <v>29.14</v>
      </c>
      <c r="CM105" s="32">
        <f t="shared" si="250"/>
        <v>5.19</v>
      </c>
      <c r="CN105" s="32">
        <f t="shared" si="251"/>
        <v>26.6</v>
      </c>
      <c r="CO105" s="32">
        <f t="shared" si="252"/>
        <v>44.22</v>
      </c>
      <c r="CP105" s="32">
        <f t="shared" si="253"/>
        <v>0.98</v>
      </c>
      <c r="CQ105" s="32">
        <f t="shared" si="254"/>
        <v>1.08</v>
      </c>
      <c r="CR105" s="32">
        <f t="shared" si="255"/>
        <v>0.54</v>
      </c>
      <c r="CS105" s="32">
        <f t="shared" si="256"/>
        <v>0</v>
      </c>
      <c r="CT105" s="32">
        <f t="shared" si="257"/>
        <v>27.62</v>
      </c>
      <c r="CU105" s="32">
        <f t="shared" si="258"/>
        <v>0</v>
      </c>
      <c r="CV105" s="32">
        <f t="shared" si="259"/>
        <v>0</v>
      </c>
      <c r="CW105" s="31">
        <f t="shared" si="260"/>
        <v>366.68</v>
      </c>
      <c r="CX105" s="31">
        <f t="shared" si="261"/>
        <v>145.71</v>
      </c>
      <c r="CY105" s="31">
        <f t="shared" si="262"/>
        <v>25.929999999999996</v>
      </c>
      <c r="CZ105" s="31">
        <f t="shared" si="263"/>
        <v>23.049999999999997</v>
      </c>
      <c r="DA105" s="31">
        <f t="shared" si="264"/>
        <v>38.319999999999993</v>
      </c>
      <c r="DB105" s="31">
        <f t="shared" si="265"/>
        <v>0.85000000000000009</v>
      </c>
      <c r="DC105" s="31">
        <f t="shared" si="266"/>
        <v>-5.43</v>
      </c>
      <c r="DD105" s="31">
        <f t="shared" si="267"/>
        <v>-2.6799999999999997</v>
      </c>
      <c r="DE105" s="31">
        <f t="shared" si="268"/>
        <v>0</v>
      </c>
      <c r="DF105" s="31">
        <f t="shared" si="269"/>
        <v>-69.96999999999997</v>
      </c>
      <c r="DG105" s="31">
        <f t="shared" si="270"/>
        <v>0</v>
      </c>
      <c r="DH105" s="31">
        <f t="shared" si="271"/>
        <v>0</v>
      </c>
      <c r="DI105" s="32">
        <f t="shared" si="200"/>
        <v>18.329999999999998</v>
      </c>
      <c r="DJ105" s="32">
        <f t="shared" si="201"/>
        <v>7.29</v>
      </c>
      <c r="DK105" s="32">
        <f t="shared" si="202"/>
        <v>1.3</v>
      </c>
      <c r="DL105" s="32">
        <f t="shared" si="203"/>
        <v>1.1499999999999999</v>
      </c>
      <c r="DM105" s="32">
        <f t="shared" si="204"/>
        <v>1.92</v>
      </c>
      <c r="DN105" s="32">
        <f t="shared" si="205"/>
        <v>0.04</v>
      </c>
      <c r="DO105" s="32">
        <f t="shared" si="206"/>
        <v>-0.27</v>
      </c>
      <c r="DP105" s="32">
        <f t="shared" si="207"/>
        <v>-0.13</v>
      </c>
      <c r="DQ105" s="32">
        <f t="shared" si="208"/>
        <v>0</v>
      </c>
      <c r="DR105" s="32">
        <f t="shared" si="209"/>
        <v>-3.5</v>
      </c>
      <c r="DS105" s="32">
        <f t="shared" si="210"/>
        <v>0</v>
      </c>
      <c r="DT105" s="32">
        <f t="shared" si="211"/>
        <v>0</v>
      </c>
      <c r="DU105" s="31">
        <f t="shared" si="212"/>
        <v>99.85</v>
      </c>
      <c r="DV105" s="31">
        <f t="shared" si="213"/>
        <v>39.340000000000003</v>
      </c>
      <c r="DW105" s="31">
        <f t="shared" si="214"/>
        <v>6.95</v>
      </c>
      <c r="DX105" s="31">
        <f t="shared" si="215"/>
        <v>6.12</v>
      </c>
      <c r="DY105" s="31">
        <f t="shared" si="216"/>
        <v>10.09</v>
      </c>
      <c r="DZ105" s="31">
        <f t="shared" si="217"/>
        <v>0.22</v>
      </c>
      <c r="EA105" s="31">
        <f t="shared" si="218"/>
        <v>-1.4</v>
      </c>
      <c r="EB105" s="31">
        <f t="shared" si="219"/>
        <v>-0.69</v>
      </c>
      <c r="EC105" s="31">
        <f t="shared" si="220"/>
        <v>0</v>
      </c>
      <c r="ED105" s="31">
        <f t="shared" si="221"/>
        <v>-17.61</v>
      </c>
      <c r="EE105" s="31">
        <f t="shared" si="222"/>
        <v>0</v>
      </c>
      <c r="EF105" s="31">
        <f t="shared" si="223"/>
        <v>0</v>
      </c>
      <c r="EG105" s="32">
        <f t="shared" si="224"/>
        <v>484.86</v>
      </c>
      <c r="EH105" s="32">
        <f t="shared" si="225"/>
        <v>192.34</v>
      </c>
      <c r="EI105" s="32">
        <f t="shared" si="226"/>
        <v>34.18</v>
      </c>
      <c r="EJ105" s="32">
        <f t="shared" si="227"/>
        <v>30.319999999999997</v>
      </c>
      <c r="EK105" s="32">
        <f t="shared" si="228"/>
        <v>50.33</v>
      </c>
      <c r="EL105" s="32">
        <f t="shared" si="229"/>
        <v>1.1100000000000001</v>
      </c>
      <c r="EM105" s="32">
        <f t="shared" si="230"/>
        <v>-7.1</v>
      </c>
      <c r="EN105" s="32">
        <f t="shared" si="231"/>
        <v>-3.4999999999999996</v>
      </c>
      <c r="EO105" s="32">
        <f t="shared" si="232"/>
        <v>0</v>
      </c>
      <c r="EP105" s="32">
        <f t="shared" si="233"/>
        <v>-91.07999999999997</v>
      </c>
      <c r="EQ105" s="32">
        <f t="shared" si="234"/>
        <v>0</v>
      </c>
      <c r="ER105" s="32">
        <f t="shared" si="235"/>
        <v>0</v>
      </c>
    </row>
    <row r="106" spans="1:148" x14ac:dyDescent="0.25">
      <c r="A106" t="s">
        <v>476</v>
      </c>
      <c r="B106" s="1" t="s">
        <v>110</v>
      </c>
      <c r="C106" t="str">
        <f t="shared" ca="1" si="274"/>
        <v>SPCIMP</v>
      </c>
      <c r="D106" t="str">
        <f t="shared" ca="1" si="275"/>
        <v>Alberta-Saskatchewan Intertie - Import</v>
      </c>
      <c r="E106" s="51">
        <v>104</v>
      </c>
      <c r="F106" s="51">
        <v>282</v>
      </c>
      <c r="G106" s="51">
        <v>1024</v>
      </c>
      <c r="H106" s="51">
        <v>937</v>
      </c>
      <c r="I106" s="51">
        <v>2340</v>
      </c>
      <c r="J106" s="51">
        <v>140</v>
      </c>
      <c r="K106" s="51">
        <v>317</v>
      </c>
      <c r="L106" s="51">
        <v>68</v>
      </c>
      <c r="M106" s="51">
        <v>837</v>
      </c>
      <c r="N106" s="51">
        <v>93</v>
      </c>
      <c r="O106" s="51">
        <v>510</v>
      </c>
      <c r="P106" s="51">
        <v>162</v>
      </c>
      <c r="Q106" s="32">
        <v>12996.6</v>
      </c>
      <c r="R106" s="32">
        <v>25356.99</v>
      </c>
      <c r="S106" s="32">
        <v>44614.9</v>
      </c>
      <c r="T106" s="32">
        <v>99796.13</v>
      </c>
      <c r="U106" s="32">
        <v>233593.73</v>
      </c>
      <c r="V106" s="32">
        <v>94936</v>
      </c>
      <c r="W106" s="32">
        <v>190963.64</v>
      </c>
      <c r="X106" s="32">
        <v>11589.44</v>
      </c>
      <c r="Y106" s="32">
        <v>91125.17</v>
      </c>
      <c r="Z106" s="32">
        <v>2911.28</v>
      </c>
      <c r="AA106" s="32">
        <v>33727.78</v>
      </c>
      <c r="AB106" s="32">
        <v>17530.939999999999</v>
      </c>
      <c r="AC106" s="2">
        <v>3.41</v>
      </c>
      <c r="AD106" s="2">
        <v>3.41</v>
      </c>
      <c r="AE106" s="2">
        <v>3.41</v>
      </c>
      <c r="AF106" s="2">
        <v>3.41</v>
      </c>
      <c r="AG106" s="2">
        <v>3.41</v>
      </c>
      <c r="AH106" s="2">
        <v>3.41</v>
      </c>
      <c r="AI106" s="2">
        <v>5.17</v>
      </c>
      <c r="AJ106" s="2">
        <v>5.17</v>
      </c>
      <c r="AK106" s="2">
        <v>5.17</v>
      </c>
      <c r="AL106" s="2">
        <v>5.17</v>
      </c>
      <c r="AM106" s="2">
        <v>5.17</v>
      </c>
      <c r="AN106" s="2">
        <v>5.17</v>
      </c>
      <c r="AO106" s="33">
        <v>443.18</v>
      </c>
      <c r="AP106" s="33">
        <v>864.67</v>
      </c>
      <c r="AQ106" s="33">
        <v>1521.37</v>
      </c>
      <c r="AR106" s="33">
        <v>3403.05</v>
      </c>
      <c r="AS106" s="33">
        <v>7965.55</v>
      </c>
      <c r="AT106" s="33">
        <v>3237.32</v>
      </c>
      <c r="AU106" s="33">
        <v>9872.82</v>
      </c>
      <c r="AV106" s="33">
        <v>599.16999999999996</v>
      </c>
      <c r="AW106" s="33">
        <v>4711.17</v>
      </c>
      <c r="AX106" s="33">
        <v>150.51</v>
      </c>
      <c r="AY106" s="33">
        <v>1743.73</v>
      </c>
      <c r="AZ106" s="33">
        <v>906.35</v>
      </c>
      <c r="BA106" s="31">
        <f t="shared" si="236"/>
        <v>-5.2</v>
      </c>
      <c r="BB106" s="31">
        <f t="shared" si="237"/>
        <v>-10.14</v>
      </c>
      <c r="BC106" s="31">
        <f t="shared" si="238"/>
        <v>-17.850000000000001</v>
      </c>
      <c r="BD106" s="31">
        <f t="shared" si="239"/>
        <v>578.82000000000005</v>
      </c>
      <c r="BE106" s="31">
        <f t="shared" si="240"/>
        <v>1354.84</v>
      </c>
      <c r="BF106" s="31">
        <f t="shared" si="241"/>
        <v>550.63</v>
      </c>
      <c r="BG106" s="31">
        <f t="shared" si="242"/>
        <v>133.66999999999999</v>
      </c>
      <c r="BH106" s="31">
        <f t="shared" si="243"/>
        <v>8.11</v>
      </c>
      <c r="BI106" s="31">
        <f t="shared" si="244"/>
        <v>63.79</v>
      </c>
      <c r="BJ106" s="31">
        <f t="shared" si="245"/>
        <v>-8.73</v>
      </c>
      <c r="BK106" s="31">
        <f t="shared" si="246"/>
        <v>-101.18</v>
      </c>
      <c r="BL106" s="31">
        <f t="shared" si="247"/>
        <v>-52.59</v>
      </c>
      <c r="BM106" s="6">
        <v>6.7100000000000007E-2</v>
      </c>
      <c r="BN106" s="6">
        <v>6.7100000000000007E-2</v>
      </c>
      <c r="BO106" s="6">
        <v>6.7100000000000007E-2</v>
      </c>
      <c r="BP106" s="6">
        <v>6.7100000000000007E-2</v>
      </c>
      <c r="BQ106" s="6">
        <v>6.7100000000000007E-2</v>
      </c>
      <c r="BR106" s="6">
        <v>6.7100000000000007E-2</v>
      </c>
      <c r="BS106" s="6">
        <v>6.7100000000000007E-2</v>
      </c>
      <c r="BT106" s="6">
        <v>6.7100000000000007E-2</v>
      </c>
      <c r="BU106" s="6">
        <v>6.7100000000000007E-2</v>
      </c>
      <c r="BV106" s="6">
        <v>6.7100000000000007E-2</v>
      </c>
      <c r="BW106" s="6">
        <v>6.7100000000000007E-2</v>
      </c>
      <c r="BX106" s="6">
        <v>6.7100000000000007E-2</v>
      </c>
      <c r="BY106" s="31">
        <v>872.07</v>
      </c>
      <c r="BZ106" s="31">
        <v>1701.45</v>
      </c>
      <c r="CA106" s="31">
        <v>2993.66</v>
      </c>
      <c r="CB106" s="31">
        <v>6696.32</v>
      </c>
      <c r="CC106" s="31">
        <v>15674.14</v>
      </c>
      <c r="CD106" s="31">
        <v>6370.21</v>
      </c>
      <c r="CE106" s="31">
        <v>12813.66</v>
      </c>
      <c r="CF106" s="31">
        <v>777.65</v>
      </c>
      <c r="CG106" s="31">
        <v>6114.5</v>
      </c>
      <c r="CH106" s="31">
        <v>195.35</v>
      </c>
      <c r="CI106" s="31">
        <v>2263.13</v>
      </c>
      <c r="CJ106" s="31">
        <v>1176.33</v>
      </c>
      <c r="CK106" s="32">
        <f t="shared" si="248"/>
        <v>19.489999999999998</v>
      </c>
      <c r="CL106" s="32">
        <f t="shared" si="249"/>
        <v>38.04</v>
      </c>
      <c r="CM106" s="32">
        <f t="shared" si="250"/>
        <v>66.92</v>
      </c>
      <c r="CN106" s="32">
        <f t="shared" si="251"/>
        <v>149.69</v>
      </c>
      <c r="CO106" s="32">
        <f t="shared" si="252"/>
        <v>350.39</v>
      </c>
      <c r="CP106" s="32">
        <f t="shared" si="253"/>
        <v>142.4</v>
      </c>
      <c r="CQ106" s="32">
        <f t="shared" si="254"/>
        <v>286.45</v>
      </c>
      <c r="CR106" s="32">
        <f t="shared" si="255"/>
        <v>17.38</v>
      </c>
      <c r="CS106" s="32">
        <f t="shared" si="256"/>
        <v>136.69</v>
      </c>
      <c r="CT106" s="32">
        <f t="shared" si="257"/>
        <v>4.37</v>
      </c>
      <c r="CU106" s="32">
        <f t="shared" si="258"/>
        <v>50.59</v>
      </c>
      <c r="CV106" s="32">
        <f t="shared" si="259"/>
        <v>26.3</v>
      </c>
      <c r="CW106" s="31">
        <f t="shared" si="260"/>
        <v>453.58000000000004</v>
      </c>
      <c r="CX106" s="31">
        <f t="shared" si="261"/>
        <v>884.96</v>
      </c>
      <c r="CY106" s="31">
        <f t="shared" si="262"/>
        <v>1557.06</v>
      </c>
      <c r="CZ106" s="31">
        <f t="shared" si="263"/>
        <v>2864.139999999999</v>
      </c>
      <c r="DA106" s="31">
        <f t="shared" si="264"/>
        <v>6704.1399999999985</v>
      </c>
      <c r="DB106" s="31">
        <f t="shared" si="265"/>
        <v>2724.6599999999994</v>
      </c>
      <c r="DC106" s="31">
        <f t="shared" si="266"/>
        <v>3093.6200000000008</v>
      </c>
      <c r="DD106" s="31">
        <f t="shared" si="267"/>
        <v>187.75</v>
      </c>
      <c r="DE106" s="31">
        <f t="shared" si="268"/>
        <v>1476.2299999999996</v>
      </c>
      <c r="DF106" s="31">
        <f t="shared" si="269"/>
        <v>57.940000000000012</v>
      </c>
      <c r="DG106" s="31">
        <f t="shared" si="270"/>
        <v>671.1700000000003</v>
      </c>
      <c r="DH106" s="31">
        <f t="shared" si="271"/>
        <v>348.86999999999989</v>
      </c>
      <c r="DI106" s="32">
        <f t="shared" si="200"/>
        <v>22.68</v>
      </c>
      <c r="DJ106" s="32">
        <f t="shared" si="201"/>
        <v>44.25</v>
      </c>
      <c r="DK106" s="32">
        <f t="shared" si="202"/>
        <v>77.849999999999994</v>
      </c>
      <c r="DL106" s="32">
        <f t="shared" si="203"/>
        <v>143.21</v>
      </c>
      <c r="DM106" s="32">
        <f t="shared" si="204"/>
        <v>335.21</v>
      </c>
      <c r="DN106" s="32">
        <f t="shared" si="205"/>
        <v>136.22999999999999</v>
      </c>
      <c r="DO106" s="32">
        <f t="shared" si="206"/>
        <v>154.68</v>
      </c>
      <c r="DP106" s="32">
        <f t="shared" si="207"/>
        <v>9.39</v>
      </c>
      <c r="DQ106" s="32">
        <f t="shared" si="208"/>
        <v>73.81</v>
      </c>
      <c r="DR106" s="32">
        <f t="shared" si="209"/>
        <v>2.9</v>
      </c>
      <c r="DS106" s="32">
        <f t="shared" si="210"/>
        <v>33.56</v>
      </c>
      <c r="DT106" s="32">
        <f t="shared" si="211"/>
        <v>17.440000000000001</v>
      </c>
      <c r="DU106" s="31">
        <f t="shared" si="212"/>
        <v>123.51</v>
      </c>
      <c r="DV106" s="31">
        <f t="shared" si="213"/>
        <v>238.91</v>
      </c>
      <c r="DW106" s="31">
        <f t="shared" si="214"/>
        <v>417.08</v>
      </c>
      <c r="DX106" s="31">
        <f t="shared" si="215"/>
        <v>760.5</v>
      </c>
      <c r="DY106" s="31">
        <f t="shared" si="216"/>
        <v>1764.97</v>
      </c>
      <c r="DZ106" s="31">
        <f t="shared" si="217"/>
        <v>710.95</v>
      </c>
      <c r="EA106" s="31">
        <f t="shared" si="218"/>
        <v>800.23</v>
      </c>
      <c r="EB106" s="31">
        <f t="shared" si="219"/>
        <v>48.13</v>
      </c>
      <c r="EC106" s="31">
        <f t="shared" si="220"/>
        <v>374.96</v>
      </c>
      <c r="ED106" s="31">
        <f t="shared" si="221"/>
        <v>14.59</v>
      </c>
      <c r="EE106" s="31">
        <f t="shared" si="222"/>
        <v>167.39</v>
      </c>
      <c r="EF106" s="31">
        <f t="shared" si="223"/>
        <v>86.22</v>
      </c>
      <c r="EG106" s="32">
        <f t="shared" si="224"/>
        <v>599.7700000000001</v>
      </c>
      <c r="EH106" s="32">
        <f t="shared" si="225"/>
        <v>1168.1200000000001</v>
      </c>
      <c r="EI106" s="32">
        <f t="shared" si="226"/>
        <v>2051.9899999999998</v>
      </c>
      <c r="EJ106" s="32">
        <f t="shared" si="227"/>
        <v>3767.849999999999</v>
      </c>
      <c r="EK106" s="32">
        <f t="shared" si="228"/>
        <v>8804.3199999999979</v>
      </c>
      <c r="EL106" s="32">
        <f t="shared" si="229"/>
        <v>3571.8399999999992</v>
      </c>
      <c r="EM106" s="32">
        <f t="shared" si="230"/>
        <v>4048.5300000000007</v>
      </c>
      <c r="EN106" s="32">
        <f t="shared" si="231"/>
        <v>245.26999999999998</v>
      </c>
      <c r="EO106" s="32">
        <f t="shared" si="232"/>
        <v>1924.9999999999995</v>
      </c>
      <c r="EP106" s="32">
        <f t="shared" si="233"/>
        <v>75.430000000000007</v>
      </c>
      <c r="EQ106" s="32">
        <f t="shared" si="234"/>
        <v>872.12000000000023</v>
      </c>
      <c r="ER106" s="32">
        <f t="shared" si="235"/>
        <v>452.52999999999986</v>
      </c>
    </row>
    <row r="107" spans="1:148" x14ac:dyDescent="0.25">
      <c r="A107" t="s">
        <v>476</v>
      </c>
      <c r="B107" s="1" t="s">
        <v>350</v>
      </c>
      <c r="C107" t="str">
        <f t="shared" ca="1" si="274"/>
        <v>SPCEXP</v>
      </c>
      <c r="D107" t="str">
        <f t="shared" ca="1" si="275"/>
        <v>Alberta-Saskatchewan Intertie - Export</v>
      </c>
      <c r="K107" s="51">
        <v>103.5</v>
      </c>
      <c r="Q107" s="32"/>
      <c r="R107" s="32"/>
      <c r="S107" s="32"/>
      <c r="T107" s="32"/>
      <c r="U107" s="32"/>
      <c r="V107" s="32"/>
      <c r="W107" s="32">
        <v>3308.18</v>
      </c>
      <c r="X107" s="32"/>
      <c r="Y107" s="32"/>
      <c r="Z107" s="32"/>
      <c r="AA107" s="32"/>
      <c r="AB107" s="32"/>
      <c r="AI107" s="2">
        <v>2.2999999999999998</v>
      </c>
      <c r="AO107" s="33"/>
      <c r="AP107" s="33"/>
      <c r="AQ107" s="33"/>
      <c r="AR107" s="33"/>
      <c r="AS107" s="33"/>
      <c r="AT107" s="33"/>
      <c r="AU107" s="33">
        <v>76.09</v>
      </c>
      <c r="AV107" s="33"/>
      <c r="AW107" s="33"/>
      <c r="AX107" s="33"/>
      <c r="AY107" s="33"/>
      <c r="AZ107" s="33"/>
      <c r="BA107" s="31">
        <f t="shared" si="236"/>
        <v>0</v>
      </c>
      <c r="BB107" s="31">
        <f t="shared" si="237"/>
        <v>0</v>
      </c>
      <c r="BC107" s="31">
        <f t="shared" si="238"/>
        <v>0</v>
      </c>
      <c r="BD107" s="31">
        <f t="shared" si="239"/>
        <v>0</v>
      </c>
      <c r="BE107" s="31">
        <f t="shared" si="240"/>
        <v>0</v>
      </c>
      <c r="BF107" s="31">
        <f t="shared" si="241"/>
        <v>0</v>
      </c>
      <c r="BG107" s="31">
        <f t="shared" si="242"/>
        <v>2.3199999999999998</v>
      </c>
      <c r="BH107" s="31">
        <f t="shared" si="243"/>
        <v>0</v>
      </c>
      <c r="BI107" s="31">
        <f t="shared" si="244"/>
        <v>0</v>
      </c>
      <c r="BJ107" s="31">
        <f t="shared" si="245"/>
        <v>0</v>
      </c>
      <c r="BK107" s="31">
        <f t="shared" si="246"/>
        <v>0</v>
      </c>
      <c r="BL107" s="31">
        <f t="shared" si="247"/>
        <v>0</v>
      </c>
      <c r="BM107" s="6">
        <v>2.29E-2</v>
      </c>
      <c r="BN107" s="6">
        <v>2.29E-2</v>
      </c>
      <c r="BO107" s="6">
        <v>2.29E-2</v>
      </c>
      <c r="BP107" s="6">
        <v>2.29E-2</v>
      </c>
      <c r="BQ107" s="6">
        <v>2.29E-2</v>
      </c>
      <c r="BR107" s="6">
        <v>2.29E-2</v>
      </c>
      <c r="BS107" s="6">
        <v>2.29E-2</v>
      </c>
      <c r="BT107" s="6">
        <v>2.29E-2</v>
      </c>
      <c r="BU107" s="6">
        <v>2.29E-2</v>
      </c>
      <c r="BV107" s="6">
        <v>2.29E-2</v>
      </c>
      <c r="BW107" s="6">
        <v>2.29E-2</v>
      </c>
      <c r="BX107" s="6">
        <v>2.29E-2</v>
      </c>
      <c r="BY107" s="31">
        <v>0</v>
      </c>
      <c r="BZ107" s="31">
        <v>0</v>
      </c>
      <c r="CA107" s="31">
        <v>0</v>
      </c>
      <c r="CB107" s="31">
        <v>0</v>
      </c>
      <c r="CC107" s="31">
        <v>0</v>
      </c>
      <c r="CD107" s="31">
        <v>0</v>
      </c>
      <c r="CE107" s="31">
        <v>75.760000000000005</v>
      </c>
      <c r="CF107" s="31">
        <v>0</v>
      </c>
      <c r="CG107" s="31">
        <v>0</v>
      </c>
      <c r="CH107" s="31">
        <v>0</v>
      </c>
      <c r="CI107" s="31">
        <v>0</v>
      </c>
      <c r="CJ107" s="31">
        <v>0</v>
      </c>
      <c r="CK107" s="32">
        <f t="shared" si="248"/>
        <v>0</v>
      </c>
      <c r="CL107" s="32">
        <f t="shared" si="249"/>
        <v>0</v>
      </c>
      <c r="CM107" s="32">
        <f t="shared" si="250"/>
        <v>0</v>
      </c>
      <c r="CN107" s="32">
        <f t="shared" si="251"/>
        <v>0</v>
      </c>
      <c r="CO107" s="32">
        <f t="shared" si="252"/>
        <v>0</v>
      </c>
      <c r="CP107" s="32">
        <f t="shared" si="253"/>
        <v>0</v>
      </c>
      <c r="CQ107" s="32">
        <f t="shared" si="254"/>
        <v>4.96</v>
      </c>
      <c r="CR107" s="32">
        <f t="shared" si="255"/>
        <v>0</v>
      </c>
      <c r="CS107" s="32">
        <f t="shared" si="256"/>
        <v>0</v>
      </c>
      <c r="CT107" s="32">
        <f t="shared" si="257"/>
        <v>0</v>
      </c>
      <c r="CU107" s="32">
        <f t="shared" si="258"/>
        <v>0</v>
      </c>
      <c r="CV107" s="32">
        <f t="shared" si="259"/>
        <v>0</v>
      </c>
      <c r="CW107" s="31">
        <f t="shared" si="260"/>
        <v>0</v>
      </c>
      <c r="CX107" s="31">
        <f t="shared" si="261"/>
        <v>0</v>
      </c>
      <c r="CY107" s="31">
        <f t="shared" si="262"/>
        <v>0</v>
      </c>
      <c r="CZ107" s="31">
        <f t="shared" si="263"/>
        <v>0</v>
      </c>
      <c r="DA107" s="31">
        <f t="shared" si="264"/>
        <v>0</v>
      </c>
      <c r="DB107" s="31">
        <f t="shared" si="265"/>
        <v>0</v>
      </c>
      <c r="DC107" s="31">
        <f t="shared" si="266"/>
        <v>2.3099999999999956</v>
      </c>
      <c r="DD107" s="31">
        <f t="shared" si="267"/>
        <v>0</v>
      </c>
      <c r="DE107" s="31">
        <f t="shared" si="268"/>
        <v>0</v>
      </c>
      <c r="DF107" s="31">
        <f t="shared" si="269"/>
        <v>0</v>
      </c>
      <c r="DG107" s="31">
        <f t="shared" si="270"/>
        <v>0</v>
      </c>
      <c r="DH107" s="31">
        <f t="shared" si="271"/>
        <v>0</v>
      </c>
      <c r="DI107" s="32">
        <f t="shared" si="200"/>
        <v>0</v>
      </c>
      <c r="DJ107" s="32">
        <f t="shared" si="201"/>
        <v>0</v>
      </c>
      <c r="DK107" s="32">
        <f t="shared" si="202"/>
        <v>0</v>
      </c>
      <c r="DL107" s="32">
        <f t="shared" si="203"/>
        <v>0</v>
      </c>
      <c r="DM107" s="32">
        <f t="shared" si="204"/>
        <v>0</v>
      </c>
      <c r="DN107" s="32">
        <f t="shared" si="205"/>
        <v>0</v>
      </c>
      <c r="DO107" s="32">
        <f t="shared" si="206"/>
        <v>0.12</v>
      </c>
      <c r="DP107" s="32">
        <f t="shared" si="207"/>
        <v>0</v>
      </c>
      <c r="DQ107" s="32">
        <f t="shared" si="208"/>
        <v>0</v>
      </c>
      <c r="DR107" s="32">
        <f t="shared" si="209"/>
        <v>0</v>
      </c>
      <c r="DS107" s="32">
        <f t="shared" si="210"/>
        <v>0</v>
      </c>
      <c r="DT107" s="32">
        <f t="shared" si="211"/>
        <v>0</v>
      </c>
      <c r="DU107" s="31">
        <f t="shared" si="212"/>
        <v>0</v>
      </c>
      <c r="DV107" s="31">
        <f t="shared" si="213"/>
        <v>0</v>
      </c>
      <c r="DW107" s="31">
        <f t="shared" si="214"/>
        <v>0</v>
      </c>
      <c r="DX107" s="31">
        <f t="shared" si="215"/>
        <v>0</v>
      </c>
      <c r="DY107" s="31">
        <f t="shared" si="216"/>
        <v>0</v>
      </c>
      <c r="DZ107" s="31">
        <f t="shared" si="217"/>
        <v>0</v>
      </c>
      <c r="EA107" s="31">
        <f t="shared" si="218"/>
        <v>0.6</v>
      </c>
      <c r="EB107" s="31">
        <f t="shared" si="219"/>
        <v>0</v>
      </c>
      <c r="EC107" s="31">
        <f t="shared" si="220"/>
        <v>0</v>
      </c>
      <c r="ED107" s="31">
        <f t="shared" si="221"/>
        <v>0</v>
      </c>
      <c r="EE107" s="31">
        <f t="shared" si="222"/>
        <v>0</v>
      </c>
      <c r="EF107" s="31">
        <f t="shared" si="223"/>
        <v>0</v>
      </c>
      <c r="EG107" s="32">
        <f t="shared" si="224"/>
        <v>0</v>
      </c>
      <c r="EH107" s="32">
        <f t="shared" si="225"/>
        <v>0</v>
      </c>
      <c r="EI107" s="32">
        <f t="shared" si="226"/>
        <v>0</v>
      </c>
      <c r="EJ107" s="32">
        <f t="shared" si="227"/>
        <v>0</v>
      </c>
      <c r="EK107" s="32">
        <f t="shared" si="228"/>
        <v>0</v>
      </c>
      <c r="EL107" s="32">
        <f t="shared" si="229"/>
        <v>0</v>
      </c>
      <c r="EM107" s="32">
        <f t="shared" si="230"/>
        <v>3.0299999999999958</v>
      </c>
      <c r="EN107" s="32">
        <f t="shared" si="231"/>
        <v>0</v>
      </c>
      <c r="EO107" s="32">
        <f t="shared" si="232"/>
        <v>0</v>
      </c>
      <c r="EP107" s="32">
        <f t="shared" si="233"/>
        <v>0</v>
      </c>
      <c r="EQ107" s="32">
        <f t="shared" si="234"/>
        <v>0</v>
      </c>
      <c r="ER107" s="32">
        <f t="shared" si="235"/>
        <v>0</v>
      </c>
    </row>
    <row r="108" spans="1:148" x14ac:dyDescent="0.25">
      <c r="A108" t="s">
        <v>474</v>
      </c>
      <c r="B108" s="1" t="s">
        <v>52</v>
      </c>
      <c r="C108" t="str">
        <f t="shared" ca="1" si="274"/>
        <v>RL1</v>
      </c>
      <c r="D108" t="str">
        <f t="shared" ca="1" si="275"/>
        <v>Rainbow Lake #1</v>
      </c>
      <c r="E108" s="51">
        <v>31267.2192</v>
      </c>
      <c r="F108" s="51">
        <v>24065.724200000001</v>
      </c>
      <c r="G108" s="51">
        <v>20670.746599999999</v>
      </c>
      <c r="H108" s="51">
        <v>26433.7598</v>
      </c>
      <c r="I108" s="51">
        <v>19661.217799999999</v>
      </c>
      <c r="J108" s="51">
        <v>24045.505399999998</v>
      </c>
      <c r="K108" s="51">
        <v>25259.9424</v>
      </c>
      <c r="L108" s="51">
        <v>23190.1908</v>
      </c>
      <c r="M108" s="51">
        <v>21844.705399999999</v>
      </c>
      <c r="N108" s="51">
        <v>22490.367200000001</v>
      </c>
      <c r="O108" s="51">
        <v>26100.0376</v>
      </c>
      <c r="P108" s="51">
        <v>26753.962200000002</v>
      </c>
      <c r="Q108" s="32">
        <v>2512589.56</v>
      </c>
      <c r="R108" s="32">
        <v>3153667.52</v>
      </c>
      <c r="S108" s="32">
        <v>1010372.06</v>
      </c>
      <c r="T108" s="32">
        <v>1427486.17</v>
      </c>
      <c r="U108" s="32">
        <v>653556.34</v>
      </c>
      <c r="V108" s="32">
        <v>1664060.23</v>
      </c>
      <c r="W108" s="32">
        <v>1521342.69</v>
      </c>
      <c r="X108" s="32">
        <v>3104507.99</v>
      </c>
      <c r="Y108" s="32">
        <v>1890842.35</v>
      </c>
      <c r="Z108" s="32">
        <v>994212.6</v>
      </c>
      <c r="AA108" s="32">
        <v>2760572.12</v>
      </c>
      <c r="AB108" s="32">
        <v>1111155.08</v>
      </c>
      <c r="AC108" s="2">
        <v>1.43</v>
      </c>
      <c r="AD108" s="2">
        <v>1.43</v>
      </c>
      <c r="AE108" s="2">
        <v>1.43</v>
      </c>
      <c r="AF108" s="2">
        <v>1.43</v>
      </c>
      <c r="AG108" s="2">
        <v>1.43</v>
      </c>
      <c r="AH108" s="2">
        <v>1.43</v>
      </c>
      <c r="AI108" s="2">
        <v>3.08</v>
      </c>
      <c r="AJ108" s="2">
        <v>3.08</v>
      </c>
      <c r="AK108" s="2">
        <v>3.08</v>
      </c>
      <c r="AL108" s="2">
        <v>3.08</v>
      </c>
      <c r="AM108" s="2">
        <v>3.08</v>
      </c>
      <c r="AN108" s="2">
        <v>3.08</v>
      </c>
      <c r="AO108" s="33">
        <v>35930.03</v>
      </c>
      <c r="AP108" s="33">
        <v>45097.45</v>
      </c>
      <c r="AQ108" s="33">
        <v>14448.32</v>
      </c>
      <c r="AR108" s="33">
        <v>20413.05</v>
      </c>
      <c r="AS108" s="33">
        <v>9345.86</v>
      </c>
      <c r="AT108" s="33">
        <v>23796.06</v>
      </c>
      <c r="AU108" s="33">
        <v>46857.35</v>
      </c>
      <c r="AV108" s="33">
        <v>95618.85</v>
      </c>
      <c r="AW108" s="33">
        <v>58237.94</v>
      </c>
      <c r="AX108" s="33">
        <v>30621.75</v>
      </c>
      <c r="AY108" s="33">
        <v>85025.62</v>
      </c>
      <c r="AZ108" s="33">
        <v>34223.58</v>
      </c>
      <c r="BA108" s="31">
        <f t="shared" si="236"/>
        <v>-1005.04</v>
      </c>
      <c r="BB108" s="31">
        <f t="shared" si="237"/>
        <v>-1261.47</v>
      </c>
      <c r="BC108" s="31">
        <f t="shared" si="238"/>
        <v>-404.15</v>
      </c>
      <c r="BD108" s="31">
        <f t="shared" si="239"/>
        <v>8279.42</v>
      </c>
      <c r="BE108" s="31">
        <f t="shared" si="240"/>
        <v>3790.63</v>
      </c>
      <c r="BF108" s="31">
        <f t="shared" si="241"/>
        <v>9651.5499999999993</v>
      </c>
      <c r="BG108" s="31">
        <f t="shared" si="242"/>
        <v>1064.94</v>
      </c>
      <c r="BH108" s="31">
        <f t="shared" si="243"/>
        <v>2173.16</v>
      </c>
      <c r="BI108" s="31">
        <f t="shared" si="244"/>
        <v>1323.59</v>
      </c>
      <c r="BJ108" s="31">
        <f t="shared" si="245"/>
        <v>-2982.64</v>
      </c>
      <c r="BK108" s="31">
        <f t="shared" si="246"/>
        <v>-8281.7199999999993</v>
      </c>
      <c r="BL108" s="31">
        <f t="shared" si="247"/>
        <v>-3333.47</v>
      </c>
      <c r="BM108" s="6">
        <v>-7.4099999999999999E-2</v>
      </c>
      <c r="BN108" s="6">
        <v>-7.4099999999999999E-2</v>
      </c>
      <c r="BO108" s="6">
        <v>-7.4099999999999999E-2</v>
      </c>
      <c r="BP108" s="6">
        <v>-7.4099999999999999E-2</v>
      </c>
      <c r="BQ108" s="6">
        <v>-7.4099999999999999E-2</v>
      </c>
      <c r="BR108" s="6">
        <v>-7.4099999999999999E-2</v>
      </c>
      <c r="BS108" s="6">
        <v>-7.4099999999999999E-2</v>
      </c>
      <c r="BT108" s="6">
        <v>-7.4099999999999999E-2</v>
      </c>
      <c r="BU108" s="6">
        <v>-7.4099999999999999E-2</v>
      </c>
      <c r="BV108" s="6">
        <v>-7.4099999999999999E-2</v>
      </c>
      <c r="BW108" s="6">
        <v>-7.4099999999999999E-2</v>
      </c>
      <c r="BX108" s="6">
        <v>-7.4099999999999999E-2</v>
      </c>
      <c r="BY108" s="31">
        <v>-186182.89</v>
      </c>
      <c r="BZ108" s="31">
        <v>-233686.76</v>
      </c>
      <c r="CA108" s="31">
        <v>-74868.570000000007</v>
      </c>
      <c r="CB108" s="31">
        <v>-105776.73</v>
      </c>
      <c r="CC108" s="31">
        <v>-48428.52</v>
      </c>
      <c r="CD108" s="31">
        <v>-123306.86</v>
      </c>
      <c r="CE108" s="31">
        <v>-112731.49</v>
      </c>
      <c r="CF108" s="31">
        <v>-230044.04</v>
      </c>
      <c r="CG108" s="31">
        <v>-140111.42000000001</v>
      </c>
      <c r="CH108" s="31">
        <v>-73671.149999999994</v>
      </c>
      <c r="CI108" s="31">
        <v>-204558.39</v>
      </c>
      <c r="CJ108" s="31">
        <v>-82336.59</v>
      </c>
      <c r="CK108" s="32">
        <f t="shared" si="248"/>
        <v>3768.88</v>
      </c>
      <c r="CL108" s="32">
        <f t="shared" si="249"/>
        <v>4730.5</v>
      </c>
      <c r="CM108" s="32">
        <f t="shared" si="250"/>
        <v>1515.56</v>
      </c>
      <c r="CN108" s="32">
        <f t="shared" si="251"/>
        <v>2141.23</v>
      </c>
      <c r="CO108" s="32">
        <f t="shared" si="252"/>
        <v>980.33</v>
      </c>
      <c r="CP108" s="32">
        <f t="shared" si="253"/>
        <v>2496.09</v>
      </c>
      <c r="CQ108" s="32">
        <f t="shared" si="254"/>
        <v>2282.0100000000002</v>
      </c>
      <c r="CR108" s="32">
        <f t="shared" si="255"/>
        <v>4656.76</v>
      </c>
      <c r="CS108" s="32">
        <f t="shared" si="256"/>
        <v>2836.26</v>
      </c>
      <c r="CT108" s="32">
        <f t="shared" si="257"/>
        <v>1491.32</v>
      </c>
      <c r="CU108" s="32">
        <f t="shared" si="258"/>
        <v>4140.8599999999997</v>
      </c>
      <c r="CV108" s="32">
        <f t="shared" si="259"/>
        <v>1666.73</v>
      </c>
      <c r="CW108" s="31">
        <f t="shared" si="260"/>
        <v>-217339</v>
      </c>
      <c r="CX108" s="31">
        <f t="shared" si="261"/>
        <v>-272792.24000000005</v>
      </c>
      <c r="CY108" s="31">
        <f t="shared" si="262"/>
        <v>-87397.180000000022</v>
      </c>
      <c r="CZ108" s="31">
        <f t="shared" si="263"/>
        <v>-132327.97</v>
      </c>
      <c r="DA108" s="31">
        <f t="shared" si="264"/>
        <v>-60584.679999999993</v>
      </c>
      <c r="DB108" s="31">
        <f t="shared" si="265"/>
        <v>-154258.38</v>
      </c>
      <c r="DC108" s="31">
        <f t="shared" si="266"/>
        <v>-158371.77000000002</v>
      </c>
      <c r="DD108" s="31">
        <f t="shared" si="267"/>
        <v>-323179.28999999998</v>
      </c>
      <c r="DE108" s="31">
        <f t="shared" si="268"/>
        <v>-196836.69</v>
      </c>
      <c r="DF108" s="31">
        <f t="shared" si="269"/>
        <v>-99818.939999999988</v>
      </c>
      <c r="DG108" s="31">
        <f t="shared" si="270"/>
        <v>-277161.43000000005</v>
      </c>
      <c r="DH108" s="31">
        <f t="shared" si="271"/>
        <v>-111559.97</v>
      </c>
      <c r="DI108" s="32">
        <f t="shared" si="200"/>
        <v>-10866.95</v>
      </c>
      <c r="DJ108" s="32">
        <f t="shared" si="201"/>
        <v>-13639.61</v>
      </c>
      <c r="DK108" s="32">
        <f t="shared" si="202"/>
        <v>-4369.8599999999997</v>
      </c>
      <c r="DL108" s="32">
        <f t="shared" si="203"/>
        <v>-6616.4</v>
      </c>
      <c r="DM108" s="32">
        <f t="shared" si="204"/>
        <v>-3029.23</v>
      </c>
      <c r="DN108" s="32">
        <f t="shared" si="205"/>
        <v>-7712.92</v>
      </c>
      <c r="DO108" s="32">
        <f t="shared" si="206"/>
        <v>-7918.59</v>
      </c>
      <c r="DP108" s="32">
        <f t="shared" si="207"/>
        <v>-16158.96</v>
      </c>
      <c r="DQ108" s="32">
        <f t="shared" si="208"/>
        <v>-9841.83</v>
      </c>
      <c r="DR108" s="32">
        <f t="shared" si="209"/>
        <v>-4990.95</v>
      </c>
      <c r="DS108" s="32">
        <f t="shared" si="210"/>
        <v>-13858.07</v>
      </c>
      <c r="DT108" s="32">
        <f t="shared" si="211"/>
        <v>-5578</v>
      </c>
      <c r="DU108" s="31">
        <f t="shared" si="212"/>
        <v>-59182.97</v>
      </c>
      <c r="DV108" s="31">
        <f t="shared" si="213"/>
        <v>-73646.149999999994</v>
      </c>
      <c r="DW108" s="31">
        <f t="shared" si="214"/>
        <v>-23410.38</v>
      </c>
      <c r="DX108" s="31">
        <f t="shared" si="215"/>
        <v>-35136.559999999998</v>
      </c>
      <c r="DY108" s="31">
        <f t="shared" si="216"/>
        <v>-15949.89</v>
      </c>
      <c r="DZ108" s="31">
        <f t="shared" si="217"/>
        <v>-40250.71</v>
      </c>
      <c r="EA108" s="31">
        <f t="shared" si="218"/>
        <v>-40966.06</v>
      </c>
      <c r="EB108" s="31">
        <f t="shared" si="219"/>
        <v>-82842.02</v>
      </c>
      <c r="EC108" s="31">
        <f t="shared" si="220"/>
        <v>-49996.31</v>
      </c>
      <c r="ED108" s="31">
        <f t="shared" si="221"/>
        <v>-25128.29</v>
      </c>
      <c r="EE108" s="31">
        <f t="shared" si="222"/>
        <v>-69124.91</v>
      </c>
      <c r="EF108" s="31">
        <f t="shared" si="223"/>
        <v>-27571.24</v>
      </c>
      <c r="EG108" s="32">
        <f t="shared" si="224"/>
        <v>-287388.92000000004</v>
      </c>
      <c r="EH108" s="32">
        <f t="shared" si="225"/>
        <v>-360078</v>
      </c>
      <c r="EI108" s="32">
        <f t="shared" si="226"/>
        <v>-115177.42000000003</v>
      </c>
      <c r="EJ108" s="32">
        <f t="shared" si="227"/>
        <v>-174080.93</v>
      </c>
      <c r="EK108" s="32">
        <f t="shared" si="228"/>
        <v>-79563.799999999988</v>
      </c>
      <c r="EL108" s="32">
        <f t="shared" si="229"/>
        <v>-202222.01</v>
      </c>
      <c r="EM108" s="32">
        <f t="shared" si="230"/>
        <v>-207256.42</v>
      </c>
      <c r="EN108" s="32">
        <f t="shared" si="231"/>
        <v>-422180.27</v>
      </c>
      <c r="EO108" s="32">
        <f t="shared" si="232"/>
        <v>-256674.83</v>
      </c>
      <c r="EP108" s="32">
        <f t="shared" si="233"/>
        <v>-129938.18</v>
      </c>
      <c r="EQ108" s="32">
        <f t="shared" si="234"/>
        <v>-360144.41000000003</v>
      </c>
      <c r="ER108" s="32">
        <f t="shared" si="235"/>
        <v>-144709.21</v>
      </c>
    </row>
    <row r="109" spans="1:148" x14ac:dyDescent="0.25">
      <c r="A109" t="s">
        <v>444</v>
      </c>
      <c r="B109" s="1" t="s">
        <v>132</v>
      </c>
      <c r="C109" t="str">
        <f t="shared" ca="1" si="274"/>
        <v>RUN</v>
      </c>
      <c r="D109" t="str">
        <f t="shared" ca="1" si="275"/>
        <v>Rundle Hydro Facility</v>
      </c>
      <c r="E109" s="51">
        <v>8344.0186223000001</v>
      </c>
      <c r="F109" s="51">
        <v>7971.3884261000003</v>
      </c>
      <c r="G109" s="51">
        <v>7956.4643880000003</v>
      </c>
      <c r="H109" s="51">
        <v>6846.7466420000001</v>
      </c>
      <c r="I109" s="51">
        <v>2942.5103559999998</v>
      </c>
      <c r="J109" s="51">
        <v>31.746843200000001</v>
      </c>
      <c r="K109" s="51">
        <v>14.4522694</v>
      </c>
      <c r="L109" s="51">
        <v>21.1973515</v>
      </c>
      <c r="M109" s="51">
        <v>5568.0003651999996</v>
      </c>
      <c r="N109" s="51">
        <v>6547.8040457999996</v>
      </c>
      <c r="O109" s="51">
        <v>5487.3135494999997</v>
      </c>
      <c r="P109" s="51">
        <v>6970.951736</v>
      </c>
      <c r="Q109" s="32">
        <v>818617.69</v>
      </c>
      <c r="R109" s="32">
        <v>1128609.52</v>
      </c>
      <c r="S109" s="32">
        <v>423946.21</v>
      </c>
      <c r="T109" s="32">
        <v>416982.82</v>
      </c>
      <c r="U109" s="32">
        <v>132304.87</v>
      </c>
      <c r="V109" s="32">
        <v>1541.54</v>
      </c>
      <c r="W109" s="32">
        <v>894.74</v>
      </c>
      <c r="X109" s="32">
        <v>5939.68</v>
      </c>
      <c r="Y109" s="32">
        <v>284033.65999999997</v>
      </c>
      <c r="Z109" s="32">
        <v>608208.71</v>
      </c>
      <c r="AA109" s="32">
        <v>741525.65</v>
      </c>
      <c r="AB109" s="32">
        <v>398435.2</v>
      </c>
      <c r="AC109" s="2">
        <v>-1.72</v>
      </c>
      <c r="AD109" s="2">
        <v>-1.72</v>
      </c>
      <c r="AE109" s="2">
        <v>-1.72</v>
      </c>
      <c r="AF109" s="2">
        <v>-1.72</v>
      </c>
      <c r="AG109" s="2">
        <v>-1.72</v>
      </c>
      <c r="AH109" s="2">
        <v>-1.72</v>
      </c>
      <c r="AI109" s="2">
        <v>-0.25</v>
      </c>
      <c r="AJ109" s="2">
        <v>-0.25</v>
      </c>
      <c r="AK109" s="2">
        <v>-0.25</v>
      </c>
      <c r="AL109" s="2">
        <v>-0.25</v>
      </c>
      <c r="AM109" s="2">
        <v>-0.25</v>
      </c>
      <c r="AN109" s="2">
        <v>-0.25</v>
      </c>
      <c r="AO109" s="33">
        <v>-14080.22</v>
      </c>
      <c r="AP109" s="33">
        <v>-19412.080000000002</v>
      </c>
      <c r="AQ109" s="33">
        <v>-7291.87</v>
      </c>
      <c r="AR109" s="33">
        <v>-7172.1</v>
      </c>
      <c r="AS109" s="33">
        <v>-2275.64</v>
      </c>
      <c r="AT109" s="33">
        <v>-26.51</v>
      </c>
      <c r="AU109" s="33">
        <v>-2.2400000000000002</v>
      </c>
      <c r="AV109" s="33">
        <v>-14.85</v>
      </c>
      <c r="AW109" s="33">
        <v>-710.08</v>
      </c>
      <c r="AX109" s="33">
        <v>-1520.52</v>
      </c>
      <c r="AY109" s="33">
        <v>-1853.81</v>
      </c>
      <c r="AZ109" s="33">
        <v>-996.09</v>
      </c>
      <c r="BA109" s="31">
        <f t="shared" si="236"/>
        <v>-327.45</v>
      </c>
      <c r="BB109" s="31">
        <f t="shared" si="237"/>
        <v>-451.44</v>
      </c>
      <c r="BC109" s="31">
        <f t="shared" si="238"/>
        <v>-169.58</v>
      </c>
      <c r="BD109" s="31">
        <f t="shared" si="239"/>
        <v>2418.5</v>
      </c>
      <c r="BE109" s="31">
        <f t="shared" si="240"/>
        <v>767.37</v>
      </c>
      <c r="BF109" s="31">
        <f t="shared" si="241"/>
        <v>8.94</v>
      </c>
      <c r="BG109" s="31">
        <f t="shared" si="242"/>
        <v>0.63</v>
      </c>
      <c r="BH109" s="31">
        <f t="shared" si="243"/>
        <v>4.16</v>
      </c>
      <c r="BI109" s="31">
        <f t="shared" si="244"/>
        <v>198.82</v>
      </c>
      <c r="BJ109" s="31">
        <f t="shared" si="245"/>
        <v>-1824.63</v>
      </c>
      <c r="BK109" s="31">
        <f t="shared" si="246"/>
        <v>-2224.58</v>
      </c>
      <c r="BL109" s="31">
        <f t="shared" si="247"/>
        <v>-1195.31</v>
      </c>
      <c r="BM109" s="6">
        <v>-1.06E-2</v>
      </c>
      <c r="BN109" s="6">
        <v>-1.06E-2</v>
      </c>
      <c r="BO109" s="6">
        <v>-1.06E-2</v>
      </c>
      <c r="BP109" s="6">
        <v>-1.06E-2</v>
      </c>
      <c r="BQ109" s="6">
        <v>-1.06E-2</v>
      </c>
      <c r="BR109" s="6">
        <v>-1.06E-2</v>
      </c>
      <c r="BS109" s="6">
        <v>-1.06E-2</v>
      </c>
      <c r="BT109" s="6">
        <v>-1.06E-2</v>
      </c>
      <c r="BU109" s="6">
        <v>-1.06E-2</v>
      </c>
      <c r="BV109" s="6">
        <v>-1.06E-2</v>
      </c>
      <c r="BW109" s="6">
        <v>-1.06E-2</v>
      </c>
      <c r="BX109" s="6">
        <v>-1.06E-2</v>
      </c>
      <c r="BY109" s="31">
        <v>-8677.35</v>
      </c>
      <c r="BZ109" s="31">
        <v>-11963.26</v>
      </c>
      <c r="CA109" s="31">
        <v>-4493.83</v>
      </c>
      <c r="CB109" s="31">
        <v>-4420.0200000000004</v>
      </c>
      <c r="CC109" s="31">
        <v>-1402.43</v>
      </c>
      <c r="CD109" s="31">
        <v>-16.34</v>
      </c>
      <c r="CE109" s="31">
        <v>-9.48</v>
      </c>
      <c r="CF109" s="31">
        <v>-62.96</v>
      </c>
      <c r="CG109" s="31">
        <v>-3010.76</v>
      </c>
      <c r="CH109" s="31">
        <v>-6447.01</v>
      </c>
      <c r="CI109" s="31">
        <v>-7860.17</v>
      </c>
      <c r="CJ109" s="31">
        <v>-4223.41</v>
      </c>
      <c r="CK109" s="32">
        <f t="shared" si="248"/>
        <v>1227.93</v>
      </c>
      <c r="CL109" s="32">
        <f t="shared" si="249"/>
        <v>1692.91</v>
      </c>
      <c r="CM109" s="32">
        <f t="shared" si="250"/>
        <v>635.91999999999996</v>
      </c>
      <c r="CN109" s="32">
        <f t="shared" si="251"/>
        <v>625.47</v>
      </c>
      <c r="CO109" s="32">
        <f t="shared" si="252"/>
        <v>198.46</v>
      </c>
      <c r="CP109" s="32">
        <f t="shared" si="253"/>
        <v>2.31</v>
      </c>
      <c r="CQ109" s="32">
        <f t="shared" si="254"/>
        <v>1.34</v>
      </c>
      <c r="CR109" s="32">
        <f t="shared" si="255"/>
        <v>8.91</v>
      </c>
      <c r="CS109" s="32">
        <f t="shared" si="256"/>
        <v>426.05</v>
      </c>
      <c r="CT109" s="32">
        <f t="shared" si="257"/>
        <v>912.31</v>
      </c>
      <c r="CU109" s="32">
        <f t="shared" si="258"/>
        <v>1112.29</v>
      </c>
      <c r="CV109" s="32">
        <f t="shared" si="259"/>
        <v>597.65</v>
      </c>
      <c r="CW109" s="31">
        <f t="shared" si="260"/>
        <v>6958.2499999999991</v>
      </c>
      <c r="CX109" s="31">
        <f t="shared" si="261"/>
        <v>9593.1700000000019</v>
      </c>
      <c r="CY109" s="31">
        <f t="shared" si="262"/>
        <v>3603.54</v>
      </c>
      <c r="CZ109" s="31">
        <f t="shared" si="263"/>
        <v>959.05000000000018</v>
      </c>
      <c r="DA109" s="31">
        <f t="shared" si="264"/>
        <v>304.29999999999984</v>
      </c>
      <c r="DB109" s="31">
        <f t="shared" si="265"/>
        <v>3.5400000000000027</v>
      </c>
      <c r="DC109" s="31">
        <f t="shared" si="266"/>
        <v>-6.53</v>
      </c>
      <c r="DD109" s="31">
        <f t="shared" si="267"/>
        <v>-43.36</v>
      </c>
      <c r="DE109" s="31">
        <f t="shared" si="268"/>
        <v>-2073.4500000000003</v>
      </c>
      <c r="DF109" s="31">
        <f t="shared" si="269"/>
        <v>-2189.5500000000006</v>
      </c>
      <c r="DG109" s="31">
        <f t="shared" si="270"/>
        <v>-2669.49</v>
      </c>
      <c r="DH109" s="31">
        <f t="shared" si="271"/>
        <v>-1434.3599999999997</v>
      </c>
      <c r="DI109" s="32">
        <f t="shared" si="200"/>
        <v>347.91</v>
      </c>
      <c r="DJ109" s="32">
        <f t="shared" si="201"/>
        <v>479.66</v>
      </c>
      <c r="DK109" s="32">
        <f t="shared" si="202"/>
        <v>180.18</v>
      </c>
      <c r="DL109" s="32">
        <f t="shared" si="203"/>
        <v>47.95</v>
      </c>
      <c r="DM109" s="32">
        <f t="shared" si="204"/>
        <v>15.22</v>
      </c>
      <c r="DN109" s="32">
        <f t="shared" si="205"/>
        <v>0.18</v>
      </c>
      <c r="DO109" s="32">
        <f t="shared" si="206"/>
        <v>-0.33</v>
      </c>
      <c r="DP109" s="32">
        <f t="shared" si="207"/>
        <v>-2.17</v>
      </c>
      <c r="DQ109" s="32">
        <f t="shared" si="208"/>
        <v>-103.67</v>
      </c>
      <c r="DR109" s="32">
        <f t="shared" si="209"/>
        <v>-109.48</v>
      </c>
      <c r="DS109" s="32">
        <f t="shared" si="210"/>
        <v>-133.47</v>
      </c>
      <c r="DT109" s="32">
        <f t="shared" si="211"/>
        <v>-71.72</v>
      </c>
      <c r="DU109" s="31">
        <f t="shared" si="212"/>
        <v>1894.78</v>
      </c>
      <c r="DV109" s="31">
        <f t="shared" si="213"/>
        <v>2589.88</v>
      </c>
      <c r="DW109" s="31">
        <f t="shared" si="214"/>
        <v>965.25</v>
      </c>
      <c r="DX109" s="31">
        <f t="shared" si="215"/>
        <v>254.65</v>
      </c>
      <c r="DY109" s="31">
        <f t="shared" si="216"/>
        <v>80.11</v>
      </c>
      <c r="DZ109" s="31">
        <f t="shared" si="217"/>
        <v>0.92</v>
      </c>
      <c r="EA109" s="31">
        <f t="shared" si="218"/>
        <v>-1.69</v>
      </c>
      <c r="EB109" s="31">
        <f t="shared" si="219"/>
        <v>-11.11</v>
      </c>
      <c r="EC109" s="31">
        <f t="shared" si="220"/>
        <v>-526.65</v>
      </c>
      <c r="ED109" s="31">
        <f t="shared" si="221"/>
        <v>-551.19000000000005</v>
      </c>
      <c r="EE109" s="31">
        <f t="shared" si="222"/>
        <v>-665.78</v>
      </c>
      <c r="EF109" s="31">
        <f t="shared" si="223"/>
        <v>-354.49</v>
      </c>
      <c r="EG109" s="32">
        <f t="shared" si="224"/>
        <v>9200.9399999999987</v>
      </c>
      <c r="EH109" s="32">
        <f t="shared" si="225"/>
        <v>12662.710000000003</v>
      </c>
      <c r="EI109" s="32">
        <f t="shared" si="226"/>
        <v>4748.9699999999993</v>
      </c>
      <c r="EJ109" s="32">
        <f t="shared" si="227"/>
        <v>1261.6500000000003</v>
      </c>
      <c r="EK109" s="32">
        <f t="shared" si="228"/>
        <v>399.62999999999988</v>
      </c>
      <c r="EL109" s="32">
        <f t="shared" si="229"/>
        <v>4.6400000000000032</v>
      </c>
      <c r="EM109" s="32">
        <f t="shared" si="230"/>
        <v>-8.5500000000000007</v>
      </c>
      <c r="EN109" s="32">
        <f t="shared" si="231"/>
        <v>-56.64</v>
      </c>
      <c r="EO109" s="32">
        <f t="shared" si="232"/>
        <v>-2703.7700000000004</v>
      </c>
      <c r="EP109" s="32">
        <f t="shared" si="233"/>
        <v>-2850.2200000000007</v>
      </c>
      <c r="EQ109" s="32">
        <f t="shared" si="234"/>
        <v>-3468.74</v>
      </c>
      <c r="ER109" s="32">
        <f t="shared" si="235"/>
        <v>-1860.5699999999997</v>
      </c>
    </row>
    <row r="110" spans="1:148" x14ac:dyDescent="0.25">
      <c r="A110" t="s">
        <v>477</v>
      </c>
      <c r="B110" s="1" t="s">
        <v>112</v>
      </c>
      <c r="C110" t="str">
        <f t="shared" ca="1" si="274"/>
        <v>SCL1</v>
      </c>
      <c r="D110" t="str">
        <f t="shared" ca="1" si="275"/>
        <v>Syncrude Industrial System</v>
      </c>
      <c r="E110" s="51">
        <v>22038.3799</v>
      </c>
      <c r="F110" s="51">
        <v>18392.5144</v>
      </c>
      <c r="G110" s="51">
        <v>13817.181</v>
      </c>
      <c r="H110" s="51">
        <v>20499.916000000001</v>
      </c>
      <c r="I110" s="51">
        <v>12313.297</v>
      </c>
      <c r="J110" s="51">
        <v>10012.487999999999</v>
      </c>
      <c r="K110" s="51">
        <v>3689.99</v>
      </c>
      <c r="L110" s="51">
        <v>4253.393</v>
      </c>
      <c r="M110" s="51">
        <v>1966.0820000000001</v>
      </c>
      <c r="N110" s="51">
        <v>31954.876</v>
      </c>
      <c r="O110" s="51">
        <v>31332.443800000001</v>
      </c>
      <c r="P110" s="51">
        <v>30937.457999999999</v>
      </c>
      <c r="Q110" s="32">
        <v>1421006.92</v>
      </c>
      <c r="R110" s="32">
        <v>2637969.4700000002</v>
      </c>
      <c r="S110" s="32">
        <v>580272.96</v>
      </c>
      <c r="T110" s="32">
        <v>1386430.13</v>
      </c>
      <c r="U110" s="32">
        <v>394876.26</v>
      </c>
      <c r="V110" s="32">
        <v>311985.77</v>
      </c>
      <c r="W110" s="32">
        <v>250419.6</v>
      </c>
      <c r="X110" s="32">
        <v>557046.99</v>
      </c>
      <c r="Y110" s="32">
        <v>92750.17</v>
      </c>
      <c r="Z110" s="32">
        <v>1942541.45</v>
      </c>
      <c r="AA110" s="32">
        <v>3460248.07</v>
      </c>
      <c r="AB110" s="32">
        <v>1657663.75</v>
      </c>
      <c r="AC110" s="2">
        <v>5.03</v>
      </c>
      <c r="AD110" s="2">
        <v>5.03</v>
      </c>
      <c r="AE110" s="2">
        <v>5.03</v>
      </c>
      <c r="AF110" s="2">
        <v>5.03</v>
      </c>
      <c r="AG110" s="2">
        <v>5.03</v>
      </c>
      <c r="AH110" s="2">
        <v>5.03</v>
      </c>
      <c r="AI110" s="2">
        <v>5.76</v>
      </c>
      <c r="AJ110" s="2">
        <v>5.76</v>
      </c>
      <c r="AK110" s="2">
        <v>5.76</v>
      </c>
      <c r="AL110" s="2">
        <v>5.76</v>
      </c>
      <c r="AM110" s="2">
        <v>5.76</v>
      </c>
      <c r="AN110" s="2">
        <v>5.76</v>
      </c>
      <c r="AO110" s="33">
        <v>71476.649999999994</v>
      </c>
      <c r="AP110" s="33">
        <v>132689.85999999999</v>
      </c>
      <c r="AQ110" s="33">
        <v>29187.73</v>
      </c>
      <c r="AR110" s="33">
        <v>69737.440000000002</v>
      </c>
      <c r="AS110" s="33">
        <v>19862.28</v>
      </c>
      <c r="AT110" s="33">
        <v>15692.88</v>
      </c>
      <c r="AU110" s="33">
        <v>14424.17</v>
      </c>
      <c r="AV110" s="33">
        <v>32085.91</v>
      </c>
      <c r="AW110" s="33">
        <v>5342.41</v>
      </c>
      <c r="AX110" s="33">
        <v>111890.39</v>
      </c>
      <c r="AY110" s="33">
        <v>199310.29</v>
      </c>
      <c r="AZ110" s="33">
        <v>95481.43</v>
      </c>
      <c r="BA110" s="31">
        <f t="shared" si="236"/>
        <v>-568.4</v>
      </c>
      <c r="BB110" s="31">
        <f t="shared" si="237"/>
        <v>-1055.19</v>
      </c>
      <c r="BC110" s="31">
        <f t="shared" si="238"/>
        <v>-232.11</v>
      </c>
      <c r="BD110" s="31">
        <f t="shared" si="239"/>
        <v>8041.29</v>
      </c>
      <c r="BE110" s="31">
        <f t="shared" si="240"/>
        <v>2290.2800000000002</v>
      </c>
      <c r="BF110" s="31">
        <f t="shared" si="241"/>
        <v>1809.52</v>
      </c>
      <c r="BG110" s="31">
        <f t="shared" si="242"/>
        <v>175.29</v>
      </c>
      <c r="BH110" s="31">
        <f t="shared" si="243"/>
        <v>389.93</v>
      </c>
      <c r="BI110" s="31">
        <f t="shared" si="244"/>
        <v>64.930000000000007</v>
      </c>
      <c r="BJ110" s="31">
        <f t="shared" si="245"/>
        <v>-5827.62</v>
      </c>
      <c r="BK110" s="31">
        <f t="shared" si="246"/>
        <v>-10380.74</v>
      </c>
      <c r="BL110" s="31">
        <f t="shared" si="247"/>
        <v>-4972.99</v>
      </c>
      <c r="BM110" s="6">
        <v>4.6100000000000002E-2</v>
      </c>
      <c r="BN110" s="6">
        <v>4.6100000000000002E-2</v>
      </c>
      <c r="BO110" s="6">
        <v>4.6100000000000002E-2</v>
      </c>
      <c r="BP110" s="6">
        <v>4.6100000000000002E-2</v>
      </c>
      <c r="BQ110" s="6">
        <v>4.6100000000000002E-2</v>
      </c>
      <c r="BR110" s="6">
        <v>4.6100000000000002E-2</v>
      </c>
      <c r="BS110" s="6">
        <v>4.6100000000000002E-2</v>
      </c>
      <c r="BT110" s="6">
        <v>4.6100000000000002E-2</v>
      </c>
      <c r="BU110" s="6">
        <v>4.6100000000000002E-2</v>
      </c>
      <c r="BV110" s="6">
        <v>4.6100000000000002E-2</v>
      </c>
      <c r="BW110" s="6">
        <v>4.6100000000000002E-2</v>
      </c>
      <c r="BX110" s="6">
        <v>4.6100000000000002E-2</v>
      </c>
      <c r="BY110" s="31">
        <v>65508.42</v>
      </c>
      <c r="BZ110" s="31">
        <v>121610.39</v>
      </c>
      <c r="CA110" s="31">
        <v>26750.58</v>
      </c>
      <c r="CB110" s="31">
        <v>63914.43</v>
      </c>
      <c r="CC110" s="31">
        <v>18203.8</v>
      </c>
      <c r="CD110" s="31">
        <v>14382.54</v>
      </c>
      <c r="CE110" s="31">
        <v>11544.34</v>
      </c>
      <c r="CF110" s="31">
        <v>25679.87</v>
      </c>
      <c r="CG110" s="31">
        <v>4275.78</v>
      </c>
      <c r="CH110" s="31">
        <v>89551.16</v>
      </c>
      <c r="CI110" s="31">
        <v>159517.44</v>
      </c>
      <c r="CJ110" s="31">
        <v>76418.3</v>
      </c>
      <c r="CK110" s="32">
        <f t="shared" si="248"/>
        <v>2131.5100000000002</v>
      </c>
      <c r="CL110" s="32">
        <f t="shared" si="249"/>
        <v>3956.95</v>
      </c>
      <c r="CM110" s="32">
        <f t="shared" si="250"/>
        <v>870.41</v>
      </c>
      <c r="CN110" s="32">
        <f t="shared" si="251"/>
        <v>2079.65</v>
      </c>
      <c r="CO110" s="32">
        <f t="shared" si="252"/>
        <v>592.30999999999995</v>
      </c>
      <c r="CP110" s="32">
        <f t="shared" si="253"/>
        <v>467.98</v>
      </c>
      <c r="CQ110" s="32">
        <f t="shared" si="254"/>
        <v>375.63</v>
      </c>
      <c r="CR110" s="32">
        <f t="shared" si="255"/>
        <v>835.57</v>
      </c>
      <c r="CS110" s="32">
        <f t="shared" si="256"/>
        <v>139.13</v>
      </c>
      <c r="CT110" s="32">
        <f t="shared" si="257"/>
        <v>2913.81</v>
      </c>
      <c r="CU110" s="32">
        <f t="shared" si="258"/>
        <v>5190.37</v>
      </c>
      <c r="CV110" s="32">
        <f t="shared" si="259"/>
        <v>2486.5</v>
      </c>
      <c r="CW110" s="31">
        <f t="shared" si="260"/>
        <v>-3268.3200000000011</v>
      </c>
      <c r="CX110" s="31">
        <f t="shared" si="261"/>
        <v>-6067.329999999989</v>
      </c>
      <c r="CY110" s="31">
        <f t="shared" si="262"/>
        <v>-1334.6299999999978</v>
      </c>
      <c r="CZ110" s="31">
        <f t="shared" si="263"/>
        <v>-11784.650000000001</v>
      </c>
      <c r="DA110" s="31">
        <f t="shared" si="264"/>
        <v>-3356.4499999999985</v>
      </c>
      <c r="DB110" s="31">
        <f t="shared" si="265"/>
        <v>-2651.8799999999987</v>
      </c>
      <c r="DC110" s="31">
        <f t="shared" si="266"/>
        <v>-2679.4900000000007</v>
      </c>
      <c r="DD110" s="31">
        <f t="shared" si="267"/>
        <v>-5960.4000000000015</v>
      </c>
      <c r="DE110" s="31">
        <f t="shared" si="268"/>
        <v>-992.43000000000006</v>
      </c>
      <c r="DF110" s="31">
        <f t="shared" si="269"/>
        <v>-13597.8</v>
      </c>
      <c r="DG110" s="31">
        <f t="shared" si="270"/>
        <v>-24221.740000000013</v>
      </c>
      <c r="DH110" s="31">
        <f t="shared" si="271"/>
        <v>-11603.63999999999</v>
      </c>
      <c r="DI110" s="32">
        <f t="shared" si="200"/>
        <v>-163.41999999999999</v>
      </c>
      <c r="DJ110" s="32">
        <f t="shared" si="201"/>
        <v>-303.37</v>
      </c>
      <c r="DK110" s="32">
        <f t="shared" si="202"/>
        <v>-66.73</v>
      </c>
      <c r="DL110" s="32">
        <f t="shared" si="203"/>
        <v>-589.23</v>
      </c>
      <c r="DM110" s="32">
        <f t="shared" si="204"/>
        <v>-167.82</v>
      </c>
      <c r="DN110" s="32">
        <f t="shared" si="205"/>
        <v>-132.59</v>
      </c>
      <c r="DO110" s="32">
        <f t="shared" si="206"/>
        <v>-133.97</v>
      </c>
      <c r="DP110" s="32">
        <f t="shared" si="207"/>
        <v>-298.02</v>
      </c>
      <c r="DQ110" s="32">
        <f t="shared" si="208"/>
        <v>-49.62</v>
      </c>
      <c r="DR110" s="32">
        <f t="shared" si="209"/>
        <v>-679.89</v>
      </c>
      <c r="DS110" s="32">
        <f t="shared" si="210"/>
        <v>-1211.0899999999999</v>
      </c>
      <c r="DT110" s="32">
        <f t="shared" si="211"/>
        <v>-580.17999999999995</v>
      </c>
      <c r="DU110" s="31">
        <f t="shared" si="212"/>
        <v>-889.99</v>
      </c>
      <c r="DV110" s="31">
        <f t="shared" si="213"/>
        <v>-1638.01</v>
      </c>
      <c r="DW110" s="31">
        <f t="shared" si="214"/>
        <v>-357.5</v>
      </c>
      <c r="DX110" s="31">
        <f t="shared" si="215"/>
        <v>-3129.14</v>
      </c>
      <c r="DY110" s="31">
        <f t="shared" si="216"/>
        <v>-883.64</v>
      </c>
      <c r="DZ110" s="31">
        <f t="shared" si="217"/>
        <v>-691.96</v>
      </c>
      <c r="EA110" s="31">
        <f t="shared" si="218"/>
        <v>-693.1</v>
      </c>
      <c r="EB110" s="31">
        <f t="shared" si="219"/>
        <v>-1527.86</v>
      </c>
      <c r="EC110" s="31">
        <f t="shared" si="220"/>
        <v>-252.08</v>
      </c>
      <c r="ED110" s="31">
        <f t="shared" si="221"/>
        <v>-3423.09</v>
      </c>
      <c r="EE110" s="31">
        <f t="shared" si="222"/>
        <v>-6040.98</v>
      </c>
      <c r="EF110" s="31">
        <f t="shared" si="223"/>
        <v>-2867.76</v>
      </c>
      <c r="EG110" s="32">
        <f t="shared" si="224"/>
        <v>-4321.7300000000014</v>
      </c>
      <c r="EH110" s="32">
        <f t="shared" si="225"/>
        <v>-8008.7099999999891</v>
      </c>
      <c r="EI110" s="32">
        <f t="shared" si="226"/>
        <v>-1758.8599999999979</v>
      </c>
      <c r="EJ110" s="32">
        <f t="shared" si="227"/>
        <v>-15503.02</v>
      </c>
      <c r="EK110" s="32">
        <f t="shared" si="228"/>
        <v>-4407.9099999999989</v>
      </c>
      <c r="EL110" s="32">
        <f t="shared" si="229"/>
        <v>-3476.4299999999989</v>
      </c>
      <c r="EM110" s="32">
        <f t="shared" si="230"/>
        <v>-3506.5600000000004</v>
      </c>
      <c r="EN110" s="32">
        <f t="shared" si="231"/>
        <v>-7786.2800000000016</v>
      </c>
      <c r="EO110" s="32">
        <f t="shared" si="232"/>
        <v>-1294.1299999999999</v>
      </c>
      <c r="EP110" s="32">
        <f t="shared" si="233"/>
        <v>-17700.78</v>
      </c>
      <c r="EQ110" s="32">
        <f t="shared" si="234"/>
        <v>-31473.810000000012</v>
      </c>
      <c r="ER110" s="32">
        <f t="shared" si="235"/>
        <v>-15051.579999999991</v>
      </c>
    </row>
    <row r="111" spans="1:148" x14ac:dyDescent="0.25">
      <c r="A111" t="s">
        <v>478</v>
      </c>
      <c r="B111" s="1" t="s">
        <v>113</v>
      </c>
      <c r="C111" t="str">
        <f t="shared" ca="1" si="274"/>
        <v>SCR1</v>
      </c>
      <c r="D111" t="str">
        <f t="shared" ca="1" si="275"/>
        <v>Suncor Industrial System</v>
      </c>
      <c r="E111" s="51">
        <v>98043.532000000007</v>
      </c>
      <c r="F111" s="51">
        <v>78781.3606</v>
      </c>
      <c r="G111" s="51">
        <v>103113.02099999999</v>
      </c>
      <c r="H111" s="51">
        <v>94571.051999999996</v>
      </c>
      <c r="I111" s="51">
        <v>116574.143</v>
      </c>
      <c r="J111" s="51">
        <v>62509.511100000003</v>
      </c>
      <c r="K111" s="51">
        <v>38999.577400000002</v>
      </c>
      <c r="L111" s="51">
        <v>72.922700000000006</v>
      </c>
      <c r="M111" s="51">
        <v>17808.492999999999</v>
      </c>
      <c r="N111" s="51">
        <v>45162.834999999999</v>
      </c>
      <c r="O111" s="51">
        <v>91584.076300000001</v>
      </c>
      <c r="P111" s="51">
        <v>88933.431400000001</v>
      </c>
      <c r="Q111" s="32">
        <v>7898692.1900000004</v>
      </c>
      <c r="R111" s="32">
        <v>9674725.6899999995</v>
      </c>
      <c r="S111" s="32">
        <v>5056469.01</v>
      </c>
      <c r="T111" s="32">
        <v>4868422.28</v>
      </c>
      <c r="U111" s="32">
        <v>3916487.27</v>
      </c>
      <c r="V111" s="32">
        <v>4329620.6399999997</v>
      </c>
      <c r="W111" s="32">
        <v>2920534.46</v>
      </c>
      <c r="X111" s="32">
        <v>2936.07</v>
      </c>
      <c r="Y111" s="32">
        <v>1969350.93</v>
      </c>
      <c r="Z111" s="32">
        <v>3244893.27</v>
      </c>
      <c r="AA111" s="32">
        <v>10696429.34</v>
      </c>
      <c r="AB111" s="32">
        <v>4670290.82</v>
      </c>
      <c r="AC111" s="2">
        <v>5.25</v>
      </c>
      <c r="AD111" s="2">
        <v>5.25</v>
      </c>
      <c r="AE111" s="2">
        <v>5.25</v>
      </c>
      <c r="AF111" s="2">
        <v>5.25</v>
      </c>
      <c r="AG111" s="2">
        <v>5.25</v>
      </c>
      <c r="AH111" s="2">
        <v>5.25</v>
      </c>
      <c r="AI111" s="2">
        <v>5.94</v>
      </c>
      <c r="AJ111" s="2">
        <v>5.94</v>
      </c>
      <c r="AK111" s="2">
        <v>5.94</v>
      </c>
      <c r="AL111" s="2">
        <v>5.94</v>
      </c>
      <c r="AM111" s="2">
        <v>5.94</v>
      </c>
      <c r="AN111" s="2">
        <v>5.94</v>
      </c>
      <c r="AO111" s="33">
        <v>414681.34</v>
      </c>
      <c r="AP111" s="33">
        <v>507923.1</v>
      </c>
      <c r="AQ111" s="33">
        <v>265464.62</v>
      </c>
      <c r="AR111" s="33">
        <v>255592.17</v>
      </c>
      <c r="AS111" s="33">
        <v>205615.58</v>
      </c>
      <c r="AT111" s="33">
        <v>227305.08</v>
      </c>
      <c r="AU111" s="33">
        <v>173479.75</v>
      </c>
      <c r="AV111" s="33">
        <v>174.4</v>
      </c>
      <c r="AW111" s="33">
        <v>116979.45</v>
      </c>
      <c r="AX111" s="33">
        <v>192746.66</v>
      </c>
      <c r="AY111" s="33">
        <v>635367.9</v>
      </c>
      <c r="AZ111" s="33">
        <v>277415.27</v>
      </c>
      <c r="BA111" s="31">
        <f t="shared" si="236"/>
        <v>-3159.48</v>
      </c>
      <c r="BB111" s="31">
        <f t="shared" si="237"/>
        <v>-3869.89</v>
      </c>
      <c r="BC111" s="31">
        <f t="shared" si="238"/>
        <v>-2022.59</v>
      </c>
      <c r="BD111" s="31">
        <f t="shared" si="239"/>
        <v>28236.85</v>
      </c>
      <c r="BE111" s="31">
        <f t="shared" si="240"/>
        <v>22715.63</v>
      </c>
      <c r="BF111" s="31">
        <f t="shared" si="241"/>
        <v>25111.8</v>
      </c>
      <c r="BG111" s="31">
        <f t="shared" si="242"/>
        <v>2044.37</v>
      </c>
      <c r="BH111" s="31">
        <f t="shared" si="243"/>
        <v>2.06</v>
      </c>
      <c r="BI111" s="31">
        <f t="shared" si="244"/>
        <v>1378.55</v>
      </c>
      <c r="BJ111" s="31">
        <f t="shared" si="245"/>
        <v>-9734.68</v>
      </c>
      <c r="BK111" s="31">
        <f t="shared" si="246"/>
        <v>-32089.29</v>
      </c>
      <c r="BL111" s="31">
        <f t="shared" si="247"/>
        <v>-14010.87</v>
      </c>
      <c r="BM111" s="6">
        <v>3.0499999999999999E-2</v>
      </c>
      <c r="BN111" s="6">
        <v>3.0499999999999999E-2</v>
      </c>
      <c r="BO111" s="6">
        <v>3.0499999999999999E-2</v>
      </c>
      <c r="BP111" s="6">
        <v>3.0499999999999999E-2</v>
      </c>
      <c r="BQ111" s="6">
        <v>3.0499999999999999E-2</v>
      </c>
      <c r="BR111" s="6">
        <v>3.0499999999999999E-2</v>
      </c>
      <c r="BS111" s="6">
        <v>3.0499999999999999E-2</v>
      </c>
      <c r="BT111" s="6">
        <v>3.0499999999999999E-2</v>
      </c>
      <c r="BU111" s="6">
        <v>3.0499999999999999E-2</v>
      </c>
      <c r="BV111" s="6">
        <v>3.0499999999999999E-2</v>
      </c>
      <c r="BW111" s="6">
        <v>3.0499999999999999E-2</v>
      </c>
      <c r="BX111" s="6">
        <v>3.0499999999999999E-2</v>
      </c>
      <c r="BY111" s="31">
        <v>240910.11</v>
      </c>
      <c r="BZ111" s="31">
        <v>295079.13</v>
      </c>
      <c r="CA111" s="31">
        <v>154222.29999999999</v>
      </c>
      <c r="CB111" s="31">
        <v>148486.88</v>
      </c>
      <c r="CC111" s="31">
        <v>119452.86</v>
      </c>
      <c r="CD111" s="31">
        <v>132053.43</v>
      </c>
      <c r="CE111" s="31">
        <v>89076.3</v>
      </c>
      <c r="CF111" s="31">
        <v>89.55</v>
      </c>
      <c r="CG111" s="31">
        <v>60065.2</v>
      </c>
      <c r="CH111" s="31">
        <v>98969.24</v>
      </c>
      <c r="CI111" s="31">
        <v>326241.09000000003</v>
      </c>
      <c r="CJ111" s="31">
        <v>142443.87</v>
      </c>
      <c r="CK111" s="32">
        <f t="shared" si="248"/>
        <v>11848.04</v>
      </c>
      <c r="CL111" s="32">
        <f t="shared" si="249"/>
        <v>14512.09</v>
      </c>
      <c r="CM111" s="32">
        <f t="shared" si="250"/>
        <v>7584.7</v>
      </c>
      <c r="CN111" s="32">
        <f t="shared" si="251"/>
        <v>7302.63</v>
      </c>
      <c r="CO111" s="32">
        <f t="shared" si="252"/>
        <v>5874.73</v>
      </c>
      <c r="CP111" s="32">
        <f t="shared" si="253"/>
        <v>6494.43</v>
      </c>
      <c r="CQ111" s="32">
        <f t="shared" si="254"/>
        <v>4380.8</v>
      </c>
      <c r="CR111" s="32">
        <f t="shared" si="255"/>
        <v>4.4000000000000004</v>
      </c>
      <c r="CS111" s="32">
        <f t="shared" si="256"/>
        <v>2954.03</v>
      </c>
      <c r="CT111" s="32">
        <f t="shared" si="257"/>
        <v>4867.34</v>
      </c>
      <c r="CU111" s="32">
        <f t="shared" si="258"/>
        <v>16044.64</v>
      </c>
      <c r="CV111" s="32">
        <f t="shared" si="259"/>
        <v>7005.44</v>
      </c>
      <c r="CW111" s="31">
        <f t="shared" si="260"/>
        <v>-158763.71000000002</v>
      </c>
      <c r="CX111" s="31">
        <f t="shared" si="261"/>
        <v>-194461.98999999993</v>
      </c>
      <c r="CY111" s="31">
        <f t="shared" si="262"/>
        <v>-101635.03</v>
      </c>
      <c r="CZ111" s="31">
        <f t="shared" si="263"/>
        <v>-128039.51000000001</v>
      </c>
      <c r="DA111" s="31">
        <f t="shared" si="264"/>
        <v>-103003.62</v>
      </c>
      <c r="DB111" s="31">
        <f t="shared" si="265"/>
        <v>-113869.02</v>
      </c>
      <c r="DC111" s="31">
        <f t="shared" si="266"/>
        <v>-82067.01999999999</v>
      </c>
      <c r="DD111" s="31">
        <f t="shared" si="267"/>
        <v>-82.51</v>
      </c>
      <c r="DE111" s="31">
        <f t="shared" si="268"/>
        <v>-55338.770000000004</v>
      </c>
      <c r="DF111" s="31">
        <f t="shared" si="269"/>
        <v>-79175.399999999994</v>
      </c>
      <c r="DG111" s="31">
        <f t="shared" si="270"/>
        <v>-260992.87999999998</v>
      </c>
      <c r="DH111" s="31">
        <f t="shared" si="271"/>
        <v>-113955.09000000003</v>
      </c>
      <c r="DI111" s="32">
        <f t="shared" si="200"/>
        <v>-7938.19</v>
      </c>
      <c r="DJ111" s="32">
        <f t="shared" si="201"/>
        <v>-9723.1</v>
      </c>
      <c r="DK111" s="32">
        <f t="shared" si="202"/>
        <v>-5081.75</v>
      </c>
      <c r="DL111" s="32">
        <f t="shared" si="203"/>
        <v>-6401.98</v>
      </c>
      <c r="DM111" s="32">
        <f t="shared" si="204"/>
        <v>-5150.18</v>
      </c>
      <c r="DN111" s="32">
        <f t="shared" si="205"/>
        <v>-5693.45</v>
      </c>
      <c r="DO111" s="32">
        <f t="shared" si="206"/>
        <v>-4103.3500000000004</v>
      </c>
      <c r="DP111" s="32">
        <f t="shared" si="207"/>
        <v>-4.13</v>
      </c>
      <c r="DQ111" s="32">
        <f t="shared" si="208"/>
        <v>-2766.94</v>
      </c>
      <c r="DR111" s="32">
        <f t="shared" si="209"/>
        <v>-3958.77</v>
      </c>
      <c r="DS111" s="32">
        <f t="shared" si="210"/>
        <v>-13049.64</v>
      </c>
      <c r="DT111" s="32">
        <f t="shared" si="211"/>
        <v>-5697.75</v>
      </c>
      <c r="DU111" s="31">
        <f t="shared" si="212"/>
        <v>-43232.5</v>
      </c>
      <c r="DV111" s="31">
        <f t="shared" si="213"/>
        <v>-52499.21</v>
      </c>
      <c r="DW111" s="31">
        <f t="shared" si="214"/>
        <v>-27224.16</v>
      </c>
      <c r="DX111" s="31">
        <f t="shared" si="215"/>
        <v>-33997.86</v>
      </c>
      <c r="DY111" s="31">
        <f t="shared" si="216"/>
        <v>-27117.360000000001</v>
      </c>
      <c r="DZ111" s="31">
        <f t="shared" si="217"/>
        <v>-29711.9</v>
      </c>
      <c r="EA111" s="31">
        <f t="shared" si="218"/>
        <v>-21228.29</v>
      </c>
      <c r="EB111" s="31">
        <f t="shared" si="219"/>
        <v>-21.15</v>
      </c>
      <c r="EC111" s="31">
        <f t="shared" si="220"/>
        <v>-14055.99</v>
      </c>
      <c r="ED111" s="31">
        <f t="shared" si="221"/>
        <v>-19931.509999999998</v>
      </c>
      <c r="EE111" s="31">
        <f t="shared" si="222"/>
        <v>-65092.42</v>
      </c>
      <c r="EF111" s="31">
        <f t="shared" si="223"/>
        <v>-28163.18</v>
      </c>
      <c r="EG111" s="32">
        <f t="shared" si="224"/>
        <v>-209934.40000000002</v>
      </c>
      <c r="EH111" s="32">
        <f t="shared" si="225"/>
        <v>-256684.29999999993</v>
      </c>
      <c r="EI111" s="32">
        <f t="shared" si="226"/>
        <v>-133940.94</v>
      </c>
      <c r="EJ111" s="32">
        <f t="shared" si="227"/>
        <v>-168439.35000000003</v>
      </c>
      <c r="EK111" s="32">
        <f t="shared" si="228"/>
        <v>-135271.15999999997</v>
      </c>
      <c r="EL111" s="32">
        <f t="shared" si="229"/>
        <v>-149274.37</v>
      </c>
      <c r="EM111" s="32">
        <f t="shared" si="230"/>
        <v>-107398.66</v>
      </c>
      <c r="EN111" s="32">
        <f t="shared" si="231"/>
        <v>-107.78999999999999</v>
      </c>
      <c r="EO111" s="32">
        <f t="shared" si="232"/>
        <v>-72161.700000000012</v>
      </c>
      <c r="EP111" s="32">
        <f t="shared" si="233"/>
        <v>-103065.68</v>
      </c>
      <c r="EQ111" s="32">
        <f t="shared" si="234"/>
        <v>-339134.93999999994</v>
      </c>
      <c r="ER111" s="32">
        <f t="shared" si="235"/>
        <v>-147816.02000000002</v>
      </c>
    </row>
    <row r="112" spans="1:148" x14ac:dyDescent="0.25">
      <c r="A112" t="s">
        <v>479</v>
      </c>
      <c r="B112" s="1" t="s">
        <v>114</v>
      </c>
      <c r="C112" t="str">
        <f t="shared" ca="1" si="274"/>
        <v>SCR2</v>
      </c>
      <c r="D112" t="str">
        <f t="shared" ca="1" si="275"/>
        <v>Magrath Wind Facility</v>
      </c>
      <c r="E112" s="51">
        <v>10809.3462</v>
      </c>
      <c r="F112" s="51">
        <v>9447.4336999999996</v>
      </c>
      <c r="G112" s="51">
        <v>6774.1332000000002</v>
      </c>
      <c r="H112" s="51">
        <v>8882.2206000000006</v>
      </c>
      <c r="I112" s="51">
        <v>7712.7672000000002</v>
      </c>
      <c r="J112" s="51">
        <v>7754.6088</v>
      </c>
      <c r="K112" s="51">
        <v>6157.8786</v>
      </c>
      <c r="L112" s="51">
        <v>4607.0684000000001</v>
      </c>
      <c r="M112" s="51">
        <v>7852.9148999999998</v>
      </c>
      <c r="N112" s="51">
        <v>9467.7486000000008</v>
      </c>
      <c r="O112" s="51">
        <v>11979.405500000001</v>
      </c>
      <c r="P112" s="51">
        <v>13668.5641</v>
      </c>
      <c r="Q112" s="32">
        <v>395611.73</v>
      </c>
      <c r="R112" s="32">
        <v>397393.96</v>
      </c>
      <c r="S112" s="32">
        <v>207781.98</v>
      </c>
      <c r="T112" s="32">
        <v>359786.67</v>
      </c>
      <c r="U112" s="32">
        <v>170633.39</v>
      </c>
      <c r="V112" s="32">
        <v>420415.71</v>
      </c>
      <c r="W112" s="32">
        <v>173933.5</v>
      </c>
      <c r="X112" s="32">
        <v>513445.3</v>
      </c>
      <c r="Y112" s="32">
        <v>379602.65</v>
      </c>
      <c r="Z112" s="32">
        <v>545169.65</v>
      </c>
      <c r="AA112" s="32">
        <v>1150557.52</v>
      </c>
      <c r="AB112" s="32">
        <v>504386.84</v>
      </c>
      <c r="AC112" s="2">
        <v>0.53</v>
      </c>
      <c r="AD112" s="2">
        <v>0.53</v>
      </c>
      <c r="AE112" s="2">
        <v>0.53</v>
      </c>
      <c r="AF112" s="2">
        <v>0.53</v>
      </c>
      <c r="AG112" s="2">
        <v>0.53</v>
      </c>
      <c r="AH112" s="2">
        <v>0.53</v>
      </c>
      <c r="AI112" s="2">
        <v>2.12</v>
      </c>
      <c r="AJ112" s="2">
        <v>2.12</v>
      </c>
      <c r="AK112" s="2">
        <v>2.12</v>
      </c>
      <c r="AL112" s="2">
        <v>2.12</v>
      </c>
      <c r="AM112" s="2">
        <v>2.12</v>
      </c>
      <c r="AN112" s="2">
        <v>2.12</v>
      </c>
      <c r="AO112" s="33">
        <v>2096.7399999999998</v>
      </c>
      <c r="AP112" s="33">
        <v>2106.19</v>
      </c>
      <c r="AQ112" s="33">
        <v>1101.24</v>
      </c>
      <c r="AR112" s="33">
        <v>1906.87</v>
      </c>
      <c r="AS112" s="33">
        <v>904.36</v>
      </c>
      <c r="AT112" s="33">
        <v>2228.1999999999998</v>
      </c>
      <c r="AU112" s="33">
        <v>3687.39</v>
      </c>
      <c r="AV112" s="33">
        <v>10885.04</v>
      </c>
      <c r="AW112" s="33">
        <v>8047.58</v>
      </c>
      <c r="AX112" s="33">
        <v>11557.6</v>
      </c>
      <c r="AY112" s="33">
        <v>24391.82</v>
      </c>
      <c r="AZ112" s="33">
        <v>10693</v>
      </c>
      <c r="BA112" s="31">
        <f t="shared" si="236"/>
        <v>-158.24</v>
      </c>
      <c r="BB112" s="31">
        <f t="shared" si="237"/>
        <v>-158.96</v>
      </c>
      <c r="BC112" s="31">
        <f t="shared" si="238"/>
        <v>-83.11</v>
      </c>
      <c r="BD112" s="31">
        <f t="shared" si="239"/>
        <v>2086.7600000000002</v>
      </c>
      <c r="BE112" s="31">
        <f t="shared" si="240"/>
        <v>989.67</v>
      </c>
      <c r="BF112" s="31">
        <f t="shared" si="241"/>
        <v>2438.41</v>
      </c>
      <c r="BG112" s="31">
        <f t="shared" si="242"/>
        <v>121.75</v>
      </c>
      <c r="BH112" s="31">
        <f t="shared" si="243"/>
        <v>359.41</v>
      </c>
      <c r="BI112" s="31">
        <f t="shared" si="244"/>
        <v>265.72000000000003</v>
      </c>
      <c r="BJ112" s="31">
        <f t="shared" si="245"/>
        <v>-1635.51</v>
      </c>
      <c r="BK112" s="31">
        <f t="shared" si="246"/>
        <v>-3451.67</v>
      </c>
      <c r="BL112" s="31">
        <f t="shared" si="247"/>
        <v>-1513.16</v>
      </c>
      <c r="BM112" s="6">
        <v>4.2500000000000003E-2</v>
      </c>
      <c r="BN112" s="6">
        <v>4.2500000000000003E-2</v>
      </c>
      <c r="BO112" s="6">
        <v>4.2500000000000003E-2</v>
      </c>
      <c r="BP112" s="6">
        <v>4.2500000000000003E-2</v>
      </c>
      <c r="BQ112" s="6">
        <v>4.2500000000000003E-2</v>
      </c>
      <c r="BR112" s="6">
        <v>4.2500000000000003E-2</v>
      </c>
      <c r="BS112" s="6">
        <v>4.2500000000000003E-2</v>
      </c>
      <c r="BT112" s="6">
        <v>4.2500000000000003E-2</v>
      </c>
      <c r="BU112" s="6">
        <v>4.2500000000000003E-2</v>
      </c>
      <c r="BV112" s="6">
        <v>4.2500000000000003E-2</v>
      </c>
      <c r="BW112" s="6">
        <v>4.2500000000000003E-2</v>
      </c>
      <c r="BX112" s="6">
        <v>4.2500000000000003E-2</v>
      </c>
      <c r="BY112" s="31">
        <v>16813.5</v>
      </c>
      <c r="BZ112" s="31">
        <v>16889.240000000002</v>
      </c>
      <c r="CA112" s="31">
        <v>8830.73</v>
      </c>
      <c r="CB112" s="31">
        <v>15290.93</v>
      </c>
      <c r="CC112" s="31">
        <v>7251.92</v>
      </c>
      <c r="CD112" s="31">
        <v>17867.669999999998</v>
      </c>
      <c r="CE112" s="31">
        <v>7392.17</v>
      </c>
      <c r="CF112" s="31">
        <v>21821.43</v>
      </c>
      <c r="CG112" s="31">
        <v>16133.11</v>
      </c>
      <c r="CH112" s="31">
        <v>23169.71</v>
      </c>
      <c r="CI112" s="31">
        <v>48898.69</v>
      </c>
      <c r="CJ112" s="31">
        <v>21436.44</v>
      </c>
      <c r="CK112" s="32">
        <f t="shared" si="248"/>
        <v>593.41999999999996</v>
      </c>
      <c r="CL112" s="32">
        <f t="shared" si="249"/>
        <v>596.09</v>
      </c>
      <c r="CM112" s="32">
        <f t="shared" si="250"/>
        <v>311.67</v>
      </c>
      <c r="CN112" s="32">
        <f t="shared" si="251"/>
        <v>539.67999999999995</v>
      </c>
      <c r="CO112" s="32">
        <f t="shared" si="252"/>
        <v>255.95</v>
      </c>
      <c r="CP112" s="32">
        <f t="shared" si="253"/>
        <v>630.62</v>
      </c>
      <c r="CQ112" s="32">
        <f t="shared" si="254"/>
        <v>260.89999999999998</v>
      </c>
      <c r="CR112" s="32">
        <f t="shared" si="255"/>
        <v>770.17</v>
      </c>
      <c r="CS112" s="32">
        <f t="shared" si="256"/>
        <v>569.4</v>
      </c>
      <c r="CT112" s="32">
        <f t="shared" si="257"/>
        <v>817.75</v>
      </c>
      <c r="CU112" s="32">
        <f t="shared" si="258"/>
        <v>1725.84</v>
      </c>
      <c r="CV112" s="32">
        <f t="shared" si="259"/>
        <v>756.58</v>
      </c>
      <c r="CW112" s="31">
        <f t="shared" si="260"/>
        <v>15468.419999999998</v>
      </c>
      <c r="CX112" s="31">
        <f t="shared" si="261"/>
        <v>15538.1</v>
      </c>
      <c r="CY112" s="31">
        <f t="shared" si="262"/>
        <v>8124.2699999999995</v>
      </c>
      <c r="CZ112" s="31">
        <f t="shared" si="263"/>
        <v>11836.980000000001</v>
      </c>
      <c r="DA112" s="31">
        <f t="shared" si="264"/>
        <v>5613.84</v>
      </c>
      <c r="DB112" s="31">
        <f t="shared" si="265"/>
        <v>13831.679999999997</v>
      </c>
      <c r="DC112" s="31">
        <f t="shared" si="266"/>
        <v>3843.93</v>
      </c>
      <c r="DD112" s="31">
        <f t="shared" si="267"/>
        <v>11347.149999999998</v>
      </c>
      <c r="DE112" s="31">
        <f t="shared" si="268"/>
        <v>8389.2100000000028</v>
      </c>
      <c r="DF112" s="31">
        <f t="shared" si="269"/>
        <v>14065.369999999999</v>
      </c>
      <c r="DG112" s="31">
        <f t="shared" si="270"/>
        <v>29684.379999999997</v>
      </c>
      <c r="DH112" s="31">
        <f t="shared" si="271"/>
        <v>13013.18</v>
      </c>
      <c r="DI112" s="32">
        <f t="shared" si="200"/>
        <v>773.42</v>
      </c>
      <c r="DJ112" s="32">
        <f t="shared" si="201"/>
        <v>776.91</v>
      </c>
      <c r="DK112" s="32">
        <f t="shared" si="202"/>
        <v>406.21</v>
      </c>
      <c r="DL112" s="32">
        <f t="shared" si="203"/>
        <v>591.85</v>
      </c>
      <c r="DM112" s="32">
        <f t="shared" si="204"/>
        <v>280.69</v>
      </c>
      <c r="DN112" s="32">
        <f t="shared" si="205"/>
        <v>691.58</v>
      </c>
      <c r="DO112" s="32">
        <f t="shared" si="206"/>
        <v>192.2</v>
      </c>
      <c r="DP112" s="32">
        <f t="shared" si="207"/>
        <v>567.36</v>
      </c>
      <c r="DQ112" s="32">
        <f t="shared" si="208"/>
        <v>419.46</v>
      </c>
      <c r="DR112" s="32">
        <f t="shared" si="209"/>
        <v>703.27</v>
      </c>
      <c r="DS112" s="32">
        <f t="shared" si="210"/>
        <v>1484.22</v>
      </c>
      <c r="DT112" s="32">
        <f t="shared" si="211"/>
        <v>650.66</v>
      </c>
      <c r="DU112" s="31">
        <f t="shared" si="212"/>
        <v>4212.16</v>
      </c>
      <c r="DV112" s="31">
        <f t="shared" si="213"/>
        <v>4194.8500000000004</v>
      </c>
      <c r="DW112" s="31">
        <f t="shared" si="214"/>
        <v>2176.1799999999998</v>
      </c>
      <c r="DX112" s="31">
        <f t="shared" si="215"/>
        <v>3143.03</v>
      </c>
      <c r="DY112" s="31">
        <f t="shared" si="216"/>
        <v>1477.93</v>
      </c>
      <c r="DZ112" s="31">
        <f t="shared" si="217"/>
        <v>3609.11</v>
      </c>
      <c r="EA112" s="31">
        <f t="shared" si="218"/>
        <v>994.31</v>
      </c>
      <c r="EB112" s="31">
        <f t="shared" si="219"/>
        <v>2908.67</v>
      </c>
      <c r="EC112" s="31">
        <f t="shared" si="220"/>
        <v>2130.85</v>
      </c>
      <c r="ED112" s="31">
        <f t="shared" si="221"/>
        <v>3540.8</v>
      </c>
      <c r="EE112" s="31">
        <f t="shared" si="222"/>
        <v>7403.38</v>
      </c>
      <c r="EF112" s="31">
        <f t="shared" si="223"/>
        <v>3216.11</v>
      </c>
      <c r="EG112" s="32">
        <f t="shared" si="224"/>
        <v>20454</v>
      </c>
      <c r="EH112" s="32">
        <f t="shared" si="225"/>
        <v>20509.86</v>
      </c>
      <c r="EI112" s="32">
        <f t="shared" si="226"/>
        <v>10706.66</v>
      </c>
      <c r="EJ112" s="32">
        <f t="shared" si="227"/>
        <v>15571.860000000002</v>
      </c>
      <c r="EK112" s="32">
        <f t="shared" si="228"/>
        <v>7372.46</v>
      </c>
      <c r="EL112" s="32">
        <f t="shared" si="229"/>
        <v>18132.369999999995</v>
      </c>
      <c r="EM112" s="32">
        <f t="shared" si="230"/>
        <v>5030.4399999999996</v>
      </c>
      <c r="EN112" s="32">
        <f t="shared" si="231"/>
        <v>14823.179999999998</v>
      </c>
      <c r="EO112" s="32">
        <f t="shared" si="232"/>
        <v>10939.520000000002</v>
      </c>
      <c r="EP112" s="32">
        <f t="shared" si="233"/>
        <v>18309.439999999999</v>
      </c>
      <c r="EQ112" s="32">
        <f t="shared" si="234"/>
        <v>38571.979999999996</v>
      </c>
      <c r="ER112" s="32">
        <f t="shared" si="235"/>
        <v>16879.95</v>
      </c>
    </row>
    <row r="113" spans="1:148" x14ac:dyDescent="0.25">
      <c r="A113" t="s">
        <v>479</v>
      </c>
      <c r="B113" s="1" t="s">
        <v>115</v>
      </c>
      <c r="C113" t="str">
        <f t="shared" ca="1" si="274"/>
        <v>SCR3</v>
      </c>
      <c r="D113" t="str">
        <f t="shared" ca="1" si="275"/>
        <v>Chin Chute Wind Facility</v>
      </c>
      <c r="E113" s="51">
        <v>11166.545700000001</v>
      </c>
      <c r="F113" s="51">
        <v>10870.405500000001</v>
      </c>
      <c r="G113" s="51">
        <v>7384.0501000000004</v>
      </c>
      <c r="H113" s="51">
        <v>9740.5756999999994</v>
      </c>
      <c r="I113" s="51">
        <v>7843.2273999999998</v>
      </c>
      <c r="J113" s="51">
        <v>8294.4995999999992</v>
      </c>
      <c r="K113" s="51">
        <v>6476.6959999999999</v>
      </c>
      <c r="L113" s="51">
        <v>4976.5482000000002</v>
      </c>
      <c r="M113" s="51">
        <v>9992.5084999999999</v>
      </c>
      <c r="N113" s="51">
        <v>9802.6790000000001</v>
      </c>
      <c r="O113" s="51">
        <v>12320.9589</v>
      </c>
      <c r="P113" s="51">
        <v>13989.4324</v>
      </c>
      <c r="Q113" s="32">
        <v>458937.68</v>
      </c>
      <c r="R113" s="32">
        <v>579423.80000000005</v>
      </c>
      <c r="S113" s="32">
        <v>230859.2</v>
      </c>
      <c r="T113" s="32">
        <v>456303.39</v>
      </c>
      <c r="U113" s="32">
        <v>170049.12</v>
      </c>
      <c r="V113" s="32">
        <v>396977.22</v>
      </c>
      <c r="W113" s="32">
        <v>171096</v>
      </c>
      <c r="X113" s="32">
        <v>447260.68</v>
      </c>
      <c r="Y113" s="32">
        <v>440677.6</v>
      </c>
      <c r="Z113" s="32">
        <v>584918.17000000004</v>
      </c>
      <c r="AA113" s="32">
        <v>1053757.6100000001</v>
      </c>
      <c r="AB113" s="32">
        <v>528570.81999999995</v>
      </c>
      <c r="AC113" s="2">
        <v>-0.21</v>
      </c>
      <c r="AD113" s="2">
        <v>-0.21</v>
      </c>
      <c r="AE113" s="2">
        <v>-0.21</v>
      </c>
      <c r="AF113" s="2">
        <v>-0.21</v>
      </c>
      <c r="AG113" s="2">
        <v>-0.21</v>
      </c>
      <c r="AH113" s="2">
        <v>-0.21</v>
      </c>
      <c r="AI113" s="2">
        <v>1.53</v>
      </c>
      <c r="AJ113" s="2">
        <v>1.53</v>
      </c>
      <c r="AK113" s="2">
        <v>1.53</v>
      </c>
      <c r="AL113" s="2">
        <v>1.53</v>
      </c>
      <c r="AM113" s="2">
        <v>1.53</v>
      </c>
      <c r="AN113" s="2">
        <v>1.53</v>
      </c>
      <c r="AO113" s="33">
        <v>-963.77</v>
      </c>
      <c r="AP113" s="33">
        <v>-1216.79</v>
      </c>
      <c r="AQ113" s="33">
        <v>-484.8</v>
      </c>
      <c r="AR113" s="33">
        <v>-958.24</v>
      </c>
      <c r="AS113" s="33">
        <v>-357.1</v>
      </c>
      <c r="AT113" s="33">
        <v>-833.65</v>
      </c>
      <c r="AU113" s="33">
        <v>2617.77</v>
      </c>
      <c r="AV113" s="33">
        <v>6843.09</v>
      </c>
      <c r="AW113" s="33">
        <v>6742.37</v>
      </c>
      <c r="AX113" s="33">
        <v>8949.25</v>
      </c>
      <c r="AY113" s="33">
        <v>16122.49</v>
      </c>
      <c r="AZ113" s="33">
        <v>8087.13</v>
      </c>
      <c r="BA113" s="31">
        <f t="shared" si="236"/>
        <v>-183.58</v>
      </c>
      <c r="BB113" s="31">
        <f t="shared" si="237"/>
        <v>-231.77</v>
      </c>
      <c r="BC113" s="31">
        <f t="shared" si="238"/>
        <v>-92.34</v>
      </c>
      <c r="BD113" s="31">
        <f t="shared" si="239"/>
        <v>2646.56</v>
      </c>
      <c r="BE113" s="31">
        <f t="shared" si="240"/>
        <v>986.28</v>
      </c>
      <c r="BF113" s="31">
        <f t="shared" si="241"/>
        <v>2302.4699999999998</v>
      </c>
      <c r="BG113" s="31">
        <f t="shared" si="242"/>
        <v>119.77</v>
      </c>
      <c r="BH113" s="31">
        <f t="shared" si="243"/>
        <v>313.08</v>
      </c>
      <c r="BI113" s="31">
        <f t="shared" si="244"/>
        <v>308.47000000000003</v>
      </c>
      <c r="BJ113" s="31">
        <f t="shared" si="245"/>
        <v>-1754.75</v>
      </c>
      <c r="BK113" s="31">
        <f t="shared" si="246"/>
        <v>-3161.27</v>
      </c>
      <c r="BL113" s="31">
        <f t="shared" si="247"/>
        <v>-1585.71</v>
      </c>
      <c r="BM113" s="6">
        <v>2.92E-2</v>
      </c>
      <c r="BN113" s="6">
        <v>2.92E-2</v>
      </c>
      <c r="BO113" s="6">
        <v>2.92E-2</v>
      </c>
      <c r="BP113" s="6">
        <v>2.92E-2</v>
      </c>
      <c r="BQ113" s="6">
        <v>2.92E-2</v>
      </c>
      <c r="BR113" s="6">
        <v>2.92E-2</v>
      </c>
      <c r="BS113" s="6">
        <v>2.92E-2</v>
      </c>
      <c r="BT113" s="6">
        <v>2.92E-2</v>
      </c>
      <c r="BU113" s="6">
        <v>2.92E-2</v>
      </c>
      <c r="BV113" s="6">
        <v>2.92E-2</v>
      </c>
      <c r="BW113" s="6">
        <v>2.92E-2</v>
      </c>
      <c r="BX113" s="6">
        <v>2.92E-2</v>
      </c>
      <c r="BY113" s="31">
        <v>13400.98</v>
      </c>
      <c r="BZ113" s="31">
        <v>16919.169999999998</v>
      </c>
      <c r="CA113" s="31">
        <v>6741.09</v>
      </c>
      <c r="CB113" s="31">
        <v>13324.06</v>
      </c>
      <c r="CC113" s="31">
        <v>4965.43</v>
      </c>
      <c r="CD113" s="31">
        <v>11591.73</v>
      </c>
      <c r="CE113" s="31">
        <v>4996</v>
      </c>
      <c r="CF113" s="31">
        <v>13060.01</v>
      </c>
      <c r="CG113" s="31">
        <v>12867.79</v>
      </c>
      <c r="CH113" s="31">
        <v>17079.61</v>
      </c>
      <c r="CI113" s="31">
        <v>30769.72</v>
      </c>
      <c r="CJ113" s="31">
        <v>15434.27</v>
      </c>
      <c r="CK113" s="32">
        <f t="shared" si="248"/>
        <v>688.41</v>
      </c>
      <c r="CL113" s="32">
        <f t="shared" si="249"/>
        <v>869.14</v>
      </c>
      <c r="CM113" s="32">
        <f t="shared" si="250"/>
        <v>346.29</v>
      </c>
      <c r="CN113" s="32">
        <f t="shared" si="251"/>
        <v>684.46</v>
      </c>
      <c r="CO113" s="32">
        <f t="shared" si="252"/>
        <v>255.07</v>
      </c>
      <c r="CP113" s="32">
        <f t="shared" si="253"/>
        <v>595.47</v>
      </c>
      <c r="CQ113" s="32">
        <f t="shared" si="254"/>
        <v>256.64</v>
      </c>
      <c r="CR113" s="32">
        <f t="shared" si="255"/>
        <v>670.89</v>
      </c>
      <c r="CS113" s="32">
        <f t="shared" si="256"/>
        <v>661.02</v>
      </c>
      <c r="CT113" s="32">
        <f t="shared" si="257"/>
        <v>877.38</v>
      </c>
      <c r="CU113" s="32">
        <f t="shared" si="258"/>
        <v>1580.64</v>
      </c>
      <c r="CV113" s="32">
        <f t="shared" si="259"/>
        <v>792.86</v>
      </c>
      <c r="CW113" s="31">
        <f t="shared" si="260"/>
        <v>15236.74</v>
      </c>
      <c r="CX113" s="31">
        <f t="shared" si="261"/>
        <v>19236.87</v>
      </c>
      <c r="CY113" s="31">
        <f t="shared" si="262"/>
        <v>7664.52</v>
      </c>
      <c r="CZ113" s="31">
        <f t="shared" si="263"/>
        <v>12320.2</v>
      </c>
      <c r="DA113" s="31">
        <f t="shared" si="264"/>
        <v>4591.3200000000006</v>
      </c>
      <c r="DB113" s="31">
        <f t="shared" si="265"/>
        <v>10718.38</v>
      </c>
      <c r="DC113" s="31">
        <f t="shared" si="266"/>
        <v>2515.1000000000004</v>
      </c>
      <c r="DD113" s="31">
        <f t="shared" si="267"/>
        <v>6574.73</v>
      </c>
      <c r="DE113" s="31">
        <f t="shared" si="268"/>
        <v>6477.9700000000012</v>
      </c>
      <c r="DF113" s="31">
        <f t="shared" si="269"/>
        <v>10762.490000000002</v>
      </c>
      <c r="DG113" s="31">
        <f t="shared" si="270"/>
        <v>19389.14</v>
      </c>
      <c r="DH113" s="31">
        <f t="shared" si="271"/>
        <v>9725.7100000000009</v>
      </c>
      <c r="DI113" s="32">
        <f t="shared" si="200"/>
        <v>761.84</v>
      </c>
      <c r="DJ113" s="32">
        <f t="shared" si="201"/>
        <v>961.84</v>
      </c>
      <c r="DK113" s="32">
        <f t="shared" si="202"/>
        <v>383.23</v>
      </c>
      <c r="DL113" s="32">
        <f t="shared" si="203"/>
        <v>616.01</v>
      </c>
      <c r="DM113" s="32">
        <f t="shared" si="204"/>
        <v>229.57</v>
      </c>
      <c r="DN113" s="32">
        <f t="shared" si="205"/>
        <v>535.91999999999996</v>
      </c>
      <c r="DO113" s="32">
        <f t="shared" si="206"/>
        <v>125.76</v>
      </c>
      <c r="DP113" s="32">
        <f t="shared" si="207"/>
        <v>328.74</v>
      </c>
      <c r="DQ113" s="32">
        <f t="shared" si="208"/>
        <v>323.89999999999998</v>
      </c>
      <c r="DR113" s="32">
        <f t="shared" si="209"/>
        <v>538.12</v>
      </c>
      <c r="DS113" s="32">
        <f t="shared" si="210"/>
        <v>969.46</v>
      </c>
      <c r="DT113" s="32">
        <f t="shared" si="211"/>
        <v>486.29</v>
      </c>
      <c r="DU113" s="31">
        <f t="shared" si="212"/>
        <v>4149.07</v>
      </c>
      <c r="DV113" s="31">
        <f t="shared" si="213"/>
        <v>5193.41</v>
      </c>
      <c r="DW113" s="31">
        <f t="shared" si="214"/>
        <v>2053.0300000000002</v>
      </c>
      <c r="DX113" s="31">
        <f t="shared" si="215"/>
        <v>3271.34</v>
      </c>
      <c r="DY113" s="31">
        <f t="shared" si="216"/>
        <v>1208.74</v>
      </c>
      <c r="DZ113" s="31">
        <f t="shared" si="217"/>
        <v>2796.75</v>
      </c>
      <c r="EA113" s="31">
        <f t="shared" si="218"/>
        <v>650.58000000000004</v>
      </c>
      <c r="EB113" s="31">
        <f t="shared" si="219"/>
        <v>1685.33</v>
      </c>
      <c r="EC113" s="31">
        <f t="shared" si="220"/>
        <v>1645.4</v>
      </c>
      <c r="ED113" s="31">
        <f t="shared" si="221"/>
        <v>2709.34</v>
      </c>
      <c r="EE113" s="31">
        <f t="shared" si="222"/>
        <v>4835.71</v>
      </c>
      <c r="EF113" s="31">
        <f t="shared" si="223"/>
        <v>2403.64</v>
      </c>
      <c r="EG113" s="32">
        <f t="shared" si="224"/>
        <v>20147.650000000001</v>
      </c>
      <c r="EH113" s="32">
        <f t="shared" si="225"/>
        <v>25392.12</v>
      </c>
      <c r="EI113" s="32">
        <f t="shared" si="226"/>
        <v>10100.780000000001</v>
      </c>
      <c r="EJ113" s="32">
        <f t="shared" si="227"/>
        <v>16207.550000000001</v>
      </c>
      <c r="EK113" s="32">
        <f t="shared" si="228"/>
        <v>6029.63</v>
      </c>
      <c r="EL113" s="32">
        <f t="shared" si="229"/>
        <v>14051.05</v>
      </c>
      <c r="EM113" s="32">
        <f t="shared" si="230"/>
        <v>3291.4400000000005</v>
      </c>
      <c r="EN113" s="32">
        <f t="shared" si="231"/>
        <v>8588.7999999999993</v>
      </c>
      <c r="EO113" s="32">
        <f t="shared" si="232"/>
        <v>8447.27</v>
      </c>
      <c r="EP113" s="32">
        <f t="shared" si="233"/>
        <v>14009.950000000003</v>
      </c>
      <c r="EQ113" s="32">
        <f t="shared" si="234"/>
        <v>25194.309999999998</v>
      </c>
      <c r="ER113" s="32">
        <f t="shared" si="235"/>
        <v>12615.640000000001</v>
      </c>
    </row>
    <row r="114" spans="1:148" x14ac:dyDescent="0.25">
      <c r="A114" t="s">
        <v>479</v>
      </c>
      <c r="B114" s="1" t="s">
        <v>120</v>
      </c>
      <c r="C114" t="str">
        <f t="shared" ca="1" si="274"/>
        <v>SCR4</v>
      </c>
      <c r="D114" t="str">
        <f t="shared" ca="1" si="275"/>
        <v>Wintering Hills Wind Facility</v>
      </c>
      <c r="L114" s="51">
        <v>0</v>
      </c>
      <c r="M114" s="51">
        <v>0</v>
      </c>
      <c r="N114" s="51">
        <v>368.6859</v>
      </c>
      <c r="O114" s="51">
        <v>4442.0630000000001</v>
      </c>
      <c r="P114" s="51">
        <v>32699.951000000001</v>
      </c>
      <c r="Q114" s="32"/>
      <c r="R114" s="32"/>
      <c r="S114" s="32"/>
      <c r="T114" s="32"/>
      <c r="U114" s="32"/>
      <c r="V114" s="32"/>
      <c r="W114" s="32"/>
      <c r="X114" s="32">
        <v>0</v>
      </c>
      <c r="Y114" s="32">
        <v>0</v>
      </c>
      <c r="Z114" s="32">
        <v>12900.75</v>
      </c>
      <c r="AA114" s="32">
        <v>290650.3</v>
      </c>
      <c r="AB114" s="32">
        <v>1240477.3999999999</v>
      </c>
      <c r="AJ114" s="2">
        <v>5.82</v>
      </c>
      <c r="AK114" s="2">
        <v>5.82</v>
      </c>
      <c r="AL114" s="2">
        <v>5.82</v>
      </c>
      <c r="AM114" s="2">
        <v>5.82</v>
      </c>
      <c r="AN114" s="2">
        <v>5.82</v>
      </c>
      <c r="AO114" s="33"/>
      <c r="AP114" s="33"/>
      <c r="AQ114" s="33"/>
      <c r="AR114" s="33"/>
      <c r="AS114" s="33"/>
      <c r="AT114" s="33"/>
      <c r="AU114" s="33"/>
      <c r="AV114" s="33">
        <v>0</v>
      </c>
      <c r="AW114" s="33">
        <v>0</v>
      </c>
      <c r="AX114" s="33">
        <v>750.82</v>
      </c>
      <c r="AY114" s="33">
        <v>16915.849999999999</v>
      </c>
      <c r="AZ114" s="33">
        <v>72195.78</v>
      </c>
      <c r="BA114" s="31">
        <f t="shared" si="236"/>
        <v>0</v>
      </c>
      <c r="BB114" s="31">
        <f t="shared" si="237"/>
        <v>0</v>
      </c>
      <c r="BC114" s="31">
        <f t="shared" si="238"/>
        <v>0</v>
      </c>
      <c r="BD114" s="31">
        <f t="shared" si="239"/>
        <v>0</v>
      </c>
      <c r="BE114" s="31">
        <f t="shared" si="240"/>
        <v>0</v>
      </c>
      <c r="BF114" s="31">
        <f t="shared" si="241"/>
        <v>0</v>
      </c>
      <c r="BG114" s="31">
        <f t="shared" si="242"/>
        <v>0</v>
      </c>
      <c r="BH114" s="31">
        <f t="shared" si="243"/>
        <v>0</v>
      </c>
      <c r="BI114" s="31">
        <f t="shared" si="244"/>
        <v>0</v>
      </c>
      <c r="BJ114" s="31">
        <f t="shared" si="245"/>
        <v>-38.700000000000003</v>
      </c>
      <c r="BK114" s="31">
        <f t="shared" si="246"/>
        <v>-871.95</v>
      </c>
      <c r="BL114" s="31">
        <f t="shared" si="247"/>
        <v>-3721.43</v>
      </c>
      <c r="BM114" s="6">
        <v>9.9400000000000002E-2</v>
      </c>
      <c r="BN114" s="6">
        <v>9.9400000000000002E-2</v>
      </c>
      <c r="BO114" s="6">
        <v>9.9400000000000002E-2</v>
      </c>
      <c r="BP114" s="6">
        <v>9.9400000000000002E-2</v>
      </c>
      <c r="BQ114" s="6">
        <v>9.9400000000000002E-2</v>
      </c>
      <c r="BR114" s="6">
        <v>9.9400000000000002E-2</v>
      </c>
      <c r="BS114" s="6">
        <v>9.9400000000000002E-2</v>
      </c>
      <c r="BT114" s="6">
        <v>9.9400000000000002E-2</v>
      </c>
      <c r="BU114" s="6">
        <v>9.9400000000000002E-2</v>
      </c>
      <c r="BV114" s="6">
        <v>9.9400000000000002E-2</v>
      </c>
      <c r="BW114" s="6">
        <v>9.9400000000000002E-2</v>
      </c>
      <c r="BX114" s="6">
        <v>9.9400000000000002E-2</v>
      </c>
      <c r="BY114" s="31">
        <v>0</v>
      </c>
      <c r="BZ114" s="31">
        <v>0</v>
      </c>
      <c r="CA114" s="31">
        <v>0</v>
      </c>
      <c r="CB114" s="31">
        <v>0</v>
      </c>
      <c r="CC114" s="31">
        <v>0</v>
      </c>
      <c r="CD114" s="31">
        <v>0</v>
      </c>
      <c r="CE114" s="31">
        <v>0</v>
      </c>
      <c r="CF114" s="31">
        <v>0</v>
      </c>
      <c r="CG114" s="31">
        <v>0</v>
      </c>
      <c r="CH114" s="31">
        <v>1282.33</v>
      </c>
      <c r="CI114" s="31">
        <v>28890.639999999999</v>
      </c>
      <c r="CJ114" s="31">
        <v>123303.45</v>
      </c>
      <c r="CK114" s="32">
        <f t="shared" si="248"/>
        <v>0</v>
      </c>
      <c r="CL114" s="32">
        <f t="shared" si="249"/>
        <v>0</v>
      </c>
      <c r="CM114" s="32">
        <f t="shared" si="250"/>
        <v>0</v>
      </c>
      <c r="CN114" s="32">
        <f t="shared" si="251"/>
        <v>0</v>
      </c>
      <c r="CO114" s="32">
        <f t="shared" si="252"/>
        <v>0</v>
      </c>
      <c r="CP114" s="32">
        <f t="shared" si="253"/>
        <v>0</v>
      </c>
      <c r="CQ114" s="32">
        <f t="shared" si="254"/>
        <v>0</v>
      </c>
      <c r="CR114" s="32">
        <f t="shared" si="255"/>
        <v>0</v>
      </c>
      <c r="CS114" s="32">
        <f t="shared" si="256"/>
        <v>0</v>
      </c>
      <c r="CT114" s="32">
        <f t="shared" si="257"/>
        <v>19.350000000000001</v>
      </c>
      <c r="CU114" s="32">
        <f t="shared" si="258"/>
        <v>435.98</v>
      </c>
      <c r="CV114" s="32">
        <f t="shared" si="259"/>
        <v>1860.72</v>
      </c>
      <c r="CW114" s="31">
        <f t="shared" si="260"/>
        <v>0</v>
      </c>
      <c r="CX114" s="31">
        <f t="shared" si="261"/>
        <v>0</v>
      </c>
      <c r="CY114" s="31">
        <f t="shared" si="262"/>
        <v>0</v>
      </c>
      <c r="CZ114" s="31">
        <f t="shared" si="263"/>
        <v>0</v>
      </c>
      <c r="DA114" s="31">
        <f t="shared" si="264"/>
        <v>0</v>
      </c>
      <c r="DB114" s="31">
        <f t="shared" si="265"/>
        <v>0</v>
      </c>
      <c r="DC114" s="31">
        <f t="shared" si="266"/>
        <v>0</v>
      </c>
      <c r="DD114" s="31">
        <f t="shared" si="267"/>
        <v>0</v>
      </c>
      <c r="DE114" s="31">
        <f t="shared" si="268"/>
        <v>0</v>
      </c>
      <c r="DF114" s="31">
        <f t="shared" si="269"/>
        <v>589.55999999999983</v>
      </c>
      <c r="DG114" s="31">
        <f t="shared" si="270"/>
        <v>13282.720000000001</v>
      </c>
      <c r="DH114" s="31">
        <f t="shared" si="271"/>
        <v>56689.82</v>
      </c>
      <c r="DI114" s="32">
        <f t="shared" si="200"/>
        <v>0</v>
      </c>
      <c r="DJ114" s="32">
        <f t="shared" si="201"/>
        <v>0</v>
      </c>
      <c r="DK114" s="32">
        <f t="shared" si="202"/>
        <v>0</v>
      </c>
      <c r="DL114" s="32">
        <f t="shared" si="203"/>
        <v>0</v>
      </c>
      <c r="DM114" s="32">
        <f t="shared" si="204"/>
        <v>0</v>
      </c>
      <c r="DN114" s="32">
        <f t="shared" si="205"/>
        <v>0</v>
      </c>
      <c r="DO114" s="32">
        <f t="shared" si="206"/>
        <v>0</v>
      </c>
      <c r="DP114" s="32">
        <f t="shared" si="207"/>
        <v>0</v>
      </c>
      <c r="DQ114" s="32">
        <f t="shared" si="208"/>
        <v>0</v>
      </c>
      <c r="DR114" s="32">
        <f t="shared" si="209"/>
        <v>29.48</v>
      </c>
      <c r="DS114" s="32">
        <f t="shared" si="210"/>
        <v>664.14</v>
      </c>
      <c r="DT114" s="32">
        <f t="shared" si="211"/>
        <v>2834.49</v>
      </c>
      <c r="DU114" s="31">
        <f t="shared" si="212"/>
        <v>0</v>
      </c>
      <c r="DV114" s="31">
        <f t="shared" si="213"/>
        <v>0</v>
      </c>
      <c r="DW114" s="31">
        <f t="shared" si="214"/>
        <v>0</v>
      </c>
      <c r="DX114" s="31">
        <f t="shared" si="215"/>
        <v>0</v>
      </c>
      <c r="DY114" s="31">
        <f t="shared" si="216"/>
        <v>0</v>
      </c>
      <c r="DZ114" s="31">
        <f t="shared" si="217"/>
        <v>0</v>
      </c>
      <c r="EA114" s="31">
        <f t="shared" si="218"/>
        <v>0</v>
      </c>
      <c r="EB114" s="31">
        <f t="shared" si="219"/>
        <v>0</v>
      </c>
      <c r="EC114" s="31">
        <f t="shared" si="220"/>
        <v>0</v>
      </c>
      <c r="ED114" s="31">
        <f t="shared" si="221"/>
        <v>148.41999999999999</v>
      </c>
      <c r="EE114" s="31">
        <f t="shared" si="222"/>
        <v>3312.75</v>
      </c>
      <c r="EF114" s="31">
        <f t="shared" si="223"/>
        <v>14010.48</v>
      </c>
      <c r="EG114" s="32">
        <f t="shared" si="224"/>
        <v>0</v>
      </c>
      <c r="EH114" s="32">
        <f t="shared" si="225"/>
        <v>0</v>
      </c>
      <c r="EI114" s="32">
        <f t="shared" si="226"/>
        <v>0</v>
      </c>
      <c r="EJ114" s="32">
        <f t="shared" si="227"/>
        <v>0</v>
      </c>
      <c r="EK114" s="32">
        <f t="shared" si="228"/>
        <v>0</v>
      </c>
      <c r="EL114" s="32">
        <f t="shared" si="229"/>
        <v>0</v>
      </c>
      <c r="EM114" s="32">
        <f t="shared" si="230"/>
        <v>0</v>
      </c>
      <c r="EN114" s="32">
        <f t="shared" si="231"/>
        <v>0</v>
      </c>
      <c r="EO114" s="32">
        <f t="shared" si="232"/>
        <v>0</v>
      </c>
      <c r="EP114" s="32">
        <f t="shared" si="233"/>
        <v>767.45999999999981</v>
      </c>
      <c r="EQ114" s="32">
        <f t="shared" si="234"/>
        <v>17259.61</v>
      </c>
      <c r="ER114" s="32">
        <f t="shared" si="235"/>
        <v>73534.789999999994</v>
      </c>
    </row>
    <row r="115" spans="1:148" x14ac:dyDescent="0.25">
      <c r="A115" t="s">
        <v>480</v>
      </c>
      <c r="B115" s="1" t="s">
        <v>116</v>
      </c>
      <c r="C115" t="str">
        <f t="shared" ca="1" si="274"/>
        <v>SCTG</v>
      </c>
      <c r="D115" t="str">
        <f t="shared" ca="1" si="275"/>
        <v>Scotford Industrial System</v>
      </c>
      <c r="E115" s="51">
        <v>97.222399999999993</v>
      </c>
      <c r="F115" s="51">
        <v>89.116</v>
      </c>
      <c r="G115" s="51">
        <v>66.895200000000003</v>
      </c>
      <c r="H115" s="51">
        <v>2678.1833999999999</v>
      </c>
      <c r="I115" s="51">
        <v>1570.6504</v>
      </c>
      <c r="J115" s="51">
        <v>8.5047999999999995</v>
      </c>
      <c r="K115" s="51">
        <v>39.012</v>
      </c>
      <c r="L115" s="51">
        <v>1.2512000000000001</v>
      </c>
      <c r="M115" s="51">
        <v>169.86</v>
      </c>
      <c r="N115" s="51">
        <v>63.079599999999999</v>
      </c>
      <c r="O115" s="51">
        <v>7.8265000000000002</v>
      </c>
      <c r="P115" s="51">
        <v>0</v>
      </c>
      <c r="Q115" s="32">
        <v>63389.43</v>
      </c>
      <c r="R115" s="32">
        <v>6019.37</v>
      </c>
      <c r="S115" s="32">
        <v>2335.67</v>
      </c>
      <c r="T115" s="32">
        <v>229192.92</v>
      </c>
      <c r="U115" s="32">
        <v>147323.97</v>
      </c>
      <c r="V115" s="32">
        <v>597.1</v>
      </c>
      <c r="W115" s="32">
        <v>1208.75</v>
      </c>
      <c r="X115" s="32">
        <v>1192.3800000000001</v>
      </c>
      <c r="Y115" s="32">
        <v>15524.26</v>
      </c>
      <c r="Z115" s="32">
        <v>24536.59</v>
      </c>
      <c r="AA115" s="32">
        <v>1060.18</v>
      </c>
      <c r="AB115" s="32">
        <v>0</v>
      </c>
      <c r="AC115" s="2">
        <v>3.69</v>
      </c>
      <c r="AD115" s="2">
        <v>3.69</v>
      </c>
      <c r="AE115" s="2">
        <v>3.69</v>
      </c>
      <c r="AF115" s="2">
        <v>3.69</v>
      </c>
      <c r="AG115" s="2">
        <v>3.69</v>
      </c>
      <c r="AH115" s="2">
        <v>3.69</v>
      </c>
      <c r="AI115" s="2">
        <v>3.97</v>
      </c>
      <c r="AJ115" s="2">
        <v>3.97</v>
      </c>
      <c r="AK115" s="2">
        <v>3.97</v>
      </c>
      <c r="AL115" s="2">
        <v>3.97</v>
      </c>
      <c r="AM115" s="2">
        <v>3.97</v>
      </c>
      <c r="AN115" s="2">
        <v>3.97</v>
      </c>
      <c r="AO115" s="33">
        <v>2339.0700000000002</v>
      </c>
      <c r="AP115" s="33">
        <v>222.11</v>
      </c>
      <c r="AQ115" s="33">
        <v>86.19</v>
      </c>
      <c r="AR115" s="33">
        <v>8457.2199999999993</v>
      </c>
      <c r="AS115" s="33">
        <v>5436.25</v>
      </c>
      <c r="AT115" s="33">
        <v>22.03</v>
      </c>
      <c r="AU115" s="33">
        <v>47.99</v>
      </c>
      <c r="AV115" s="33">
        <v>47.34</v>
      </c>
      <c r="AW115" s="33">
        <v>616.30999999999995</v>
      </c>
      <c r="AX115" s="33">
        <v>974.1</v>
      </c>
      <c r="AY115" s="33">
        <v>42.09</v>
      </c>
      <c r="AZ115" s="33">
        <v>0</v>
      </c>
      <c r="BA115" s="31">
        <f t="shared" si="236"/>
        <v>-25.36</v>
      </c>
      <c r="BB115" s="31">
        <f t="shared" si="237"/>
        <v>-2.41</v>
      </c>
      <c r="BC115" s="31">
        <f t="shared" si="238"/>
        <v>-0.93</v>
      </c>
      <c r="BD115" s="31">
        <f t="shared" si="239"/>
        <v>1329.32</v>
      </c>
      <c r="BE115" s="31">
        <f t="shared" si="240"/>
        <v>854.48</v>
      </c>
      <c r="BF115" s="31">
        <f t="shared" si="241"/>
        <v>3.46</v>
      </c>
      <c r="BG115" s="31">
        <f t="shared" si="242"/>
        <v>0.85</v>
      </c>
      <c r="BH115" s="31">
        <f t="shared" si="243"/>
        <v>0.83</v>
      </c>
      <c r="BI115" s="31">
        <f t="shared" si="244"/>
        <v>10.87</v>
      </c>
      <c r="BJ115" s="31">
        <f t="shared" si="245"/>
        <v>-73.61</v>
      </c>
      <c r="BK115" s="31">
        <f t="shared" si="246"/>
        <v>-3.18</v>
      </c>
      <c r="BL115" s="31">
        <f t="shared" si="247"/>
        <v>0</v>
      </c>
      <c r="BM115" s="6">
        <v>3.0300000000000001E-2</v>
      </c>
      <c r="BN115" s="6">
        <v>3.0300000000000001E-2</v>
      </c>
      <c r="BO115" s="6">
        <v>3.0300000000000001E-2</v>
      </c>
      <c r="BP115" s="6">
        <v>3.0300000000000001E-2</v>
      </c>
      <c r="BQ115" s="6">
        <v>3.0300000000000001E-2</v>
      </c>
      <c r="BR115" s="6">
        <v>3.0300000000000001E-2</v>
      </c>
      <c r="BS115" s="6">
        <v>3.0300000000000001E-2</v>
      </c>
      <c r="BT115" s="6">
        <v>3.0300000000000001E-2</v>
      </c>
      <c r="BU115" s="6">
        <v>3.0300000000000001E-2</v>
      </c>
      <c r="BV115" s="6">
        <v>3.0300000000000001E-2</v>
      </c>
      <c r="BW115" s="6">
        <v>3.0300000000000001E-2</v>
      </c>
      <c r="BX115" s="6">
        <v>3.0300000000000001E-2</v>
      </c>
      <c r="BY115" s="31">
        <v>1920.7</v>
      </c>
      <c r="BZ115" s="31">
        <v>182.39</v>
      </c>
      <c r="CA115" s="31">
        <v>70.77</v>
      </c>
      <c r="CB115" s="31">
        <v>6944.55</v>
      </c>
      <c r="CC115" s="31">
        <v>4463.92</v>
      </c>
      <c r="CD115" s="31">
        <v>18.09</v>
      </c>
      <c r="CE115" s="31">
        <v>36.630000000000003</v>
      </c>
      <c r="CF115" s="31">
        <v>36.130000000000003</v>
      </c>
      <c r="CG115" s="31">
        <v>470.39</v>
      </c>
      <c r="CH115" s="31">
        <v>743.46</v>
      </c>
      <c r="CI115" s="31">
        <v>32.119999999999997</v>
      </c>
      <c r="CJ115" s="31">
        <v>0</v>
      </c>
      <c r="CK115" s="32">
        <f t="shared" si="248"/>
        <v>95.08</v>
      </c>
      <c r="CL115" s="32">
        <f t="shared" si="249"/>
        <v>9.0299999999999994</v>
      </c>
      <c r="CM115" s="32">
        <f t="shared" si="250"/>
        <v>3.5</v>
      </c>
      <c r="CN115" s="32">
        <f t="shared" si="251"/>
        <v>343.79</v>
      </c>
      <c r="CO115" s="32">
        <f t="shared" si="252"/>
        <v>220.99</v>
      </c>
      <c r="CP115" s="32">
        <f t="shared" si="253"/>
        <v>0.9</v>
      </c>
      <c r="CQ115" s="32">
        <f t="shared" si="254"/>
        <v>1.81</v>
      </c>
      <c r="CR115" s="32">
        <f t="shared" si="255"/>
        <v>1.79</v>
      </c>
      <c r="CS115" s="32">
        <f t="shared" si="256"/>
        <v>23.29</v>
      </c>
      <c r="CT115" s="32">
        <f t="shared" si="257"/>
        <v>36.799999999999997</v>
      </c>
      <c r="CU115" s="32">
        <f t="shared" si="258"/>
        <v>1.59</v>
      </c>
      <c r="CV115" s="32">
        <f t="shared" si="259"/>
        <v>0</v>
      </c>
      <c r="CW115" s="31">
        <f t="shared" si="260"/>
        <v>-297.93000000000018</v>
      </c>
      <c r="CX115" s="31">
        <f t="shared" si="261"/>
        <v>-28.280000000000026</v>
      </c>
      <c r="CY115" s="31">
        <f t="shared" si="262"/>
        <v>-10.990000000000002</v>
      </c>
      <c r="CZ115" s="31">
        <f t="shared" si="263"/>
        <v>-2498.1999999999989</v>
      </c>
      <c r="DA115" s="31">
        <f t="shared" si="264"/>
        <v>-1605.8200000000002</v>
      </c>
      <c r="DB115" s="31">
        <f t="shared" si="265"/>
        <v>-6.5000000000000027</v>
      </c>
      <c r="DC115" s="31">
        <f t="shared" si="266"/>
        <v>-10.399999999999997</v>
      </c>
      <c r="DD115" s="31">
        <f t="shared" si="267"/>
        <v>-10.250000000000002</v>
      </c>
      <c r="DE115" s="31">
        <f t="shared" si="268"/>
        <v>-133.49999999999994</v>
      </c>
      <c r="DF115" s="31">
        <f t="shared" si="269"/>
        <v>-120.23000000000003</v>
      </c>
      <c r="DG115" s="31">
        <f t="shared" si="270"/>
        <v>-5.2000000000000028</v>
      </c>
      <c r="DH115" s="31">
        <f t="shared" si="271"/>
        <v>0</v>
      </c>
      <c r="DI115" s="32">
        <f t="shared" si="200"/>
        <v>-14.9</v>
      </c>
      <c r="DJ115" s="32">
        <f t="shared" si="201"/>
        <v>-1.41</v>
      </c>
      <c r="DK115" s="32">
        <f t="shared" si="202"/>
        <v>-0.55000000000000004</v>
      </c>
      <c r="DL115" s="32">
        <f t="shared" si="203"/>
        <v>-124.91</v>
      </c>
      <c r="DM115" s="32">
        <f t="shared" si="204"/>
        <v>-80.290000000000006</v>
      </c>
      <c r="DN115" s="32">
        <f t="shared" si="205"/>
        <v>-0.33</v>
      </c>
      <c r="DO115" s="32">
        <f t="shared" si="206"/>
        <v>-0.52</v>
      </c>
      <c r="DP115" s="32">
        <f t="shared" si="207"/>
        <v>-0.51</v>
      </c>
      <c r="DQ115" s="32">
        <f t="shared" si="208"/>
        <v>-6.68</v>
      </c>
      <c r="DR115" s="32">
        <f t="shared" si="209"/>
        <v>-6.01</v>
      </c>
      <c r="DS115" s="32">
        <f t="shared" si="210"/>
        <v>-0.26</v>
      </c>
      <c r="DT115" s="32">
        <f t="shared" si="211"/>
        <v>0</v>
      </c>
      <c r="DU115" s="31">
        <f t="shared" si="212"/>
        <v>-81.13</v>
      </c>
      <c r="DV115" s="31">
        <f t="shared" si="213"/>
        <v>-7.63</v>
      </c>
      <c r="DW115" s="31">
        <f t="shared" si="214"/>
        <v>-2.94</v>
      </c>
      <c r="DX115" s="31">
        <f t="shared" si="215"/>
        <v>-663.34</v>
      </c>
      <c r="DY115" s="31">
        <f t="shared" si="216"/>
        <v>-422.76</v>
      </c>
      <c r="DZ115" s="31">
        <f t="shared" si="217"/>
        <v>-1.7</v>
      </c>
      <c r="EA115" s="31">
        <f t="shared" si="218"/>
        <v>-2.69</v>
      </c>
      <c r="EB115" s="31">
        <f t="shared" si="219"/>
        <v>-2.63</v>
      </c>
      <c r="EC115" s="31">
        <f t="shared" si="220"/>
        <v>-33.909999999999997</v>
      </c>
      <c r="ED115" s="31">
        <f t="shared" si="221"/>
        <v>-30.27</v>
      </c>
      <c r="EE115" s="31">
        <f t="shared" si="222"/>
        <v>-1.3</v>
      </c>
      <c r="EF115" s="31">
        <f t="shared" si="223"/>
        <v>0</v>
      </c>
      <c r="EG115" s="32">
        <f t="shared" si="224"/>
        <v>-393.96000000000015</v>
      </c>
      <c r="EH115" s="32">
        <f t="shared" si="225"/>
        <v>-37.320000000000029</v>
      </c>
      <c r="EI115" s="32">
        <f t="shared" si="226"/>
        <v>-14.480000000000002</v>
      </c>
      <c r="EJ115" s="32">
        <f t="shared" si="227"/>
        <v>-3286.4499999999989</v>
      </c>
      <c r="EK115" s="32">
        <f t="shared" si="228"/>
        <v>-2108.87</v>
      </c>
      <c r="EL115" s="32">
        <f t="shared" si="229"/>
        <v>-8.5300000000000029</v>
      </c>
      <c r="EM115" s="32">
        <f t="shared" si="230"/>
        <v>-13.609999999999996</v>
      </c>
      <c r="EN115" s="32">
        <f t="shared" si="231"/>
        <v>-13.39</v>
      </c>
      <c r="EO115" s="32">
        <f t="shared" si="232"/>
        <v>-174.08999999999995</v>
      </c>
      <c r="EP115" s="32">
        <f t="shared" si="233"/>
        <v>-156.51000000000005</v>
      </c>
      <c r="EQ115" s="32">
        <f t="shared" si="234"/>
        <v>-6.7600000000000025</v>
      </c>
      <c r="ER115" s="32">
        <f t="shared" si="235"/>
        <v>0</v>
      </c>
    </row>
    <row r="116" spans="1:148" x14ac:dyDescent="0.25">
      <c r="A116" t="s">
        <v>445</v>
      </c>
      <c r="B116" s="1" t="s">
        <v>26</v>
      </c>
      <c r="C116" t="str">
        <f t="shared" ca="1" si="274"/>
        <v>SD1</v>
      </c>
      <c r="D116" t="str">
        <f t="shared" ca="1" si="275"/>
        <v>Sundance #1</v>
      </c>
      <c r="E116" s="51">
        <v>0</v>
      </c>
      <c r="F116" s="51">
        <v>0</v>
      </c>
      <c r="G116" s="51">
        <v>0</v>
      </c>
      <c r="H116" s="51">
        <v>0</v>
      </c>
      <c r="I116" s="51">
        <v>0</v>
      </c>
      <c r="J116" s="51">
        <v>0</v>
      </c>
      <c r="K116" s="51">
        <v>0</v>
      </c>
      <c r="L116" s="51">
        <v>0</v>
      </c>
      <c r="M116" s="51">
        <v>0</v>
      </c>
      <c r="N116" s="51">
        <v>0</v>
      </c>
      <c r="O116" s="51">
        <v>0</v>
      </c>
      <c r="P116" s="51">
        <v>0</v>
      </c>
      <c r="Q116" s="32">
        <v>0</v>
      </c>
      <c r="R116" s="32">
        <v>0</v>
      </c>
      <c r="S116" s="32">
        <v>0</v>
      </c>
      <c r="T116" s="32">
        <v>0</v>
      </c>
      <c r="U116" s="32">
        <v>0</v>
      </c>
      <c r="V116" s="32">
        <v>0</v>
      </c>
      <c r="W116" s="32">
        <v>0</v>
      </c>
      <c r="X116" s="32">
        <v>0</v>
      </c>
      <c r="Y116" s="32">
        <v>0</v>
      </c>
      <c r="Z116" s="32">
        <v>0</v>
      </c>
      <c r="AA116" s="32">
        <v>0</v>
      </c>
      <c r="AB116" s="32">
        <v>0</v>
      </c>
      <c r="AC116" s="2">
        <v>5.22</v>
      </c>
      <c r="AD116" s="2">
        <v>5.22</v>
      </c>
      <c r="AE116" s="2">
        <v>5.22</v>
      </c>
      <c r="AF116" s="2">
        <v>5.22</v>
      </c>
      <c r="AG116" s="2">
        <v>5.22</v>
      </c>
      <c r="AH116" s="2">
        <v>5.22</v>
      </c>
      <c r="AI116" s="2">
        <v>0</v>
      </c>
      <c r="AJ116" s="2">
        <v>0</v>
      </c>
      <c r="AK116" s="2">
        <v>0</v>
      </c>
      <c r="AL116" s="2">
        <v>0</v>
      </c>
      <c r="AM116" s="2">
        <v>0</v>
      </c>
      <c r="AN116" s="2">
        <v>0</v>
      </c>
      <c r="AO116" s="33">
        <v>0</v>
      </c>
      <c r="AP116" s="33">
        <v>0</v>
      </c>
      <c r="AQ116" s="33">
        <v>0</v>
      </c>
      <c r="AR116" s="33">
        <v>0</v>
      </c>
      <c r="AS116" s="33">
        <v>0</v>
      </c>
      <c r="AT116" s="33">
        <v>0</v>
      </c>
      <c r="AU116" s="33">
        <v>0</v>
      </c>
      <c r="AV116" s="33">
        <v>0</v>
      </c>
      <c r="AW116" s="33">
        <v>0</v>
      </c>
      <c r="AX116" s="33">
        <v>0</v>
      </c>
      <c r="AY116" s="33">
        <v>0</v>
      </c>
      <c r="AZ116" s="33">
        <v>0</v>
      </c>
      <c r="BA116" s="31">
        <f t="shared" si="236"/>
        <v>0</v>
      </c>
      <c r="BB116" s="31">
        <f t="shared" si="237"/>
        <v>0</v>
      </c>
      <c r="BC116" s="31">
        <f t="shared" si="238"/>
        <v>0</v>
      </c>
      <c r="BD116" s="31">
        <f t="shared" si="239"/>
        <v>0</v>
      </c>
      <c r="BE116" s="31">
        <f t="shared" si="240"/>
        <v>0</v>
      </c>
      <c r="BF116" s="31">
        <f t="shared" si="241"/>
        <v>0</v>
      </c>
      <c r="BG116" s="31">
        <f t="shared" si="242"/>
        <v>0</v>
      </c>
      <c r="BH116" s="31">
        <f t="shared" si="243"/>
        <v>0</v>
      </c>
      <c r="BI116" s="31">
        <f t="shared" si="244"/>
        <v>0</v>
      </c>
      <c r="BJ116" s="31">
        <f t="shared" si="245"/>
        <v>0</v>
      </c>
      <c r="BK116" s="31">
        <f t="shared" si="246"/>
        <v>0</v>
      </c>
      <c r="BL116" s="31">
        <f t="shared" si="247"/>
        <v>0</v>
      </c>
      <c r="BM116" s="6">
        <v>4.9500000000000002E-2</v>
      </c>
      <c r="BN116" s="6">
        <v>4.9500000000000002E-2</v>
      </c>
      <c r="BO116" s="6">
        <v>4.9500000000000002E-2</v>
      </c>
      <c r="BP116" s="6">
        <v>4.9500000000000002E-2</v>
      </c>
      <c r="BQ116" s="6">
        <v>4.9500000000000002E-2</v>
      </c>
      <c r="BR116" s="6">
        <v>4.9500000000000002E-2</v>
      </c>
      <c r="BS116" s="6">
        <v>4.9500000000000002E-2</v>
      </c>
      <c r="BT116" s="6">
        <v>4.9500000000000002E-2</v>
      </c>
      <c r="BU116" s="6">
        <v>4.9500000000000002E-2</v>
      </c>
      <c r="BV116" s="6">
        <v>4.9500000000000002E-2</v>
      </c>
      <c r="BW116" s="6">
        <v>4.9500000000000002E-2</v>
      </c>
      <c r="BX116" s="6">
        <v>4.9500000000000002E-2</v>
      </c>
      <c r="BY116" s="31">
        <v>0</v>
      </c>
      <c r="BZ116" s="31">
        <v>0</v>
      </c>
      <c r="CA116" s="31">
        <v>0</v>
      </c>
      <c r="CB116" s="31">
        <v>0</v>
      </c>
      <c r="CC116" s="31">
        <v>0</v>
      </c>
      <c r="CD116" s="31">
        <v>0</v>
      </c>
      <c r="CE116" s="31">
        <v>0</v>
      </c>
      <c r="CF116" s="31">
        <v>0</v>
      </c>
      <c r="CG116" s="31">
        <v>0</v>
      </c>
      <c r="CH116" s="31">
        <v>0</v>
      </c>
      <c r="CI116" s="31">
        <v>0</v>
      </c>
      <c r="CJ116" s="31">
        <v>0</v>
      </c>
      <c r="CK116" s="32">
        <f t="shared" si="248"/>
        <v>0</v>
      </c>
      <c r="CL116" s="32">
        <f t="shared" si="249"/>
        <v>0</v>
      </c>
      <c r="CM116" s="32">
        <f t="shared" si="250"/>
        <v>0</v>
      </c>
      <c r="CN116" s="32">
        <f t="shared" si="251"/>
        <v>0</v>
      </c>
      <c r="CO116" s="32">
        <f t="shared" si="252"/>
        <v>0</v>
      </c>
      <c r="CP116" s="32">
        <f t="shared" si="253"/>
        <v>0</v>
      </c>
      <c r="CQ116" s="32">
        <f t="shared" si="254"/>
        <v>0</v>
      </c>
      <c r="CR116" s="32">
        <f t="shared" si="255"/>
        <v>0</v>
      </c>
      <c r="CS116" s="32">
        <f t="shared" si="256"/>
        <v>0</v>
      </c>
      <c r="CT116" s="32">
        <f t="shared" si="257"/>
        <v>0</v>
      </c>
      <c r="CU116" s="32">
        <f t="shared" si="258"/>
        <v>0</v>
      </c>
      <c r="CV116" s="32">
        <f t="shared" si="259"/>
        <v>0</v>
      </c>
      <c r="CW116" s="31">
        <f t="shared" si="260"/>
        <v>0</v>
      </c>
      <c r="CX116" s="31">
        <f t="shared" si="261"/>
        <v>0</v>
      </c>
      <c r="CY116" s="31">
        <f t="shared" si="262"/>
        <v>0</v>
      </c>
      <c r="CZ116" s="31">
        <f t="shared" si="263"/>
        <v>0</v>
      </c>
      <c r="DA116" s="31">
        <f t="shared" si="264"/>
        <v>0</v>
      </c>
      <c r="DB116" s="31">
        <f t="shared" si="265"/>
        <v>0</v>
      </c>
      <c r="DC116" s="31">
        <f t="shared" si="266"/>
        <v>0</v>
      </c>
      <c r="DD116" s="31">
        <f t="shared" si="267"/>
        <v>0</v>
      </c>
      <c r="DE116" s="31">
        <f t="shared" si="268"/>
        <v>0</v>
      </c>
      <c r="DF116" s="31">
        <f t="shared" si="269"/>
        <v>0</v>
      </c>
      <c r="DG116" s="31">
        <f t="shared" si="270"/>
        <v>0</v>
      </c>
      <c r="DH116" s="31">
        <f t="shared" si="271"/>
        <v>0</v>
      </c>
      <c r="DI116" s="32">
        <f t="shared" si="200"/>
        <v>0</v>
      </c>
      <c r="DJ116" s="32">
        <f t="shared" si="201"/>
        <v>0</v>
      </c>
      <c r="DK116" s="32">
        <f t="shared" si="202"/>
        <v>0</v>
      </c>
      <c r="DL116" s="32">
        <f t="shared" si="203"/>
        <v>0</v>
      </c>
      <c r="DM116" s="32">
        <f t="shared" si="204"/>
        <v>0</v>
      </c>
      <c r="DN116" s="32">
        <f t="shared" si="205"/>
        <v>0</v>
      </c>
      <c r="DO116" s="32">
        <f t="shared" si="206"/>
        <v>0</v>
      </c>
      <c r="DP116" s="32">
        <f t="shared" si="207"/>
        <v>0</v>
      </c>
      <c r="DQ116" s="32">
        <f t="shared" si="208"/>
        <v>0</v>
      </c>
      <c r="DR116" s="32">
        <f t="shared" si="209"/>
        <v>0</v>
      </c>
      <c r="DS116" s="32">
        <f t="shared" si="210"/>
        <v>0</v>
      </c>
      <c r="DT116" s="32">
        <f t="shared" si="211"/>
        <v>0</v>
      </c>
      <c r="DU116" s="31">
        <f t="shared" si="212"/>
        <v>0</v>
      </c>
      <c r="DV116" s="31">
        <f t="shared" si="213"/>
        <v>0</v>
      </c>
      <c r="DW116" s="31">
        <f t="shared" si="214"/>
        <v>0</v>
      </c>
      <c r="DX116" s="31">
        <f t="shared" si="215"/>
        <v>0</v>
      </c>
      <c r="DY116" s="31">
        <f t="shared" si="216"/>
        <v>0</v>
      </c>
      <c r="DZ116" s="31">
        <f t="shared" si="217"/>
        <v>0</v>
      </c>
      <c r="EA116" s="31">
        <f t="shared" si="218"/>
        <v>0</v>
      </c>
      <c r="EB116" s="31">
        <f t="shared" si="219"/>
        <v>0</v>
      </c>
      <c r="EC116" s="31">
        <f t="shared" si="220"/>
        <v>0</v>
      </c>
      <c r="ED116" s="31">
        <f t="shared" si="221"/>
        <v>0</v>
      </c>
      <c r="EE116" s="31">
        <f t="shared" si="222"/>
        <v>0</v>
      </c>
      <c r="EF116" s="31">
        <f t="shared" si="223"/>
        <v>0</v>
      </c>
      <c r="EG116" s="32">
        <f t="shared" si="224"/>
        <v>0</v>
      </c>
      <c r="EH116" s="32">
        <f t="shared" si="225"/>
        <v>0</v>
      </c>
      <c r="EI116" s="32">
        <f t="shared" si="226"/>
        <v>0</v>
      </c>
      <c r="EJ116" s="32">
        <f t="shared" si="227"/>
        <v>0</v>
      </c>
      <c r="EK116" s="32">
        <f t="shared" si="228"/>
        <v>0</v>
      </c>
      <c r="EL116" s="32">
        <f t="shared" si="229"/>
        <v>0</v>
      </c>
      <c r="EM116" s="32">
        <f t="shared" si="230"/>
        <v>0</v>
      </c>
      <c r="EN116" s="32">
        <f t="shared" si="231"/>
        <v>0</v>
      </c>
      <c r="EO116" s="32">
        <f t="shared" si="232"/>
        <v>0</v>
      </c>
      <c r="EP116" s="32">
        <f t="shared" si="233"/>
        <v>0</v>
      </c>
      <c r="EQ116" s="32">
        <f t="shared" si="234"/>
        <v>0</v>
      </c>
      <c r="ER116" s="32">
        <f t="shared" si="235"/>
        <v>0</v>
      </c>
    </row>
    <row r="117" spans="1:148" x14ac:dyDescent="0.25">
      <c r="A117" t="s">
        <v>445</v>
      </c>
      <c r="B117" s="1" t="s">
        <v>27</v>
      </c>
      <c r="C117" t="str">
        <f t="shared" ca="1" si="274"/>
        <v>SD2</v>
      </c>
      <c r="D117" t="str">
        <f t="shared" ca="1" si="275"/>
        <v>Sundance #2</v>
      </c>
      <c r="E117" s="51">
        <v>0</v>
      </c>
      <c r="F117" s="51">
        <v>0</v>
      </c>
      <c r="G117" s="51">
        <v>0</v>
      </c>
      <c r="H117" s="51">
        <v>0</v>
      </c>
      <c r="I117" s="51">
        <v>0</v>
      </c>
      <c r="J117" s="51">
        <v>0</v>
      </c>
      <c r="K117" s="51">
        <v>0</v>
      </c>
      <c r="L117" s="51">
        <v>0</v>
      </c>
      <c r="M117" s="51">
        <v>0</v>
      </c>
      <c r="N117" s="51">
        <v>0</v>
      </c>
      <c r="O117" s="51">
        <v>0</v>
      </c>
      <c r="P117" s="51">
        <v>0</v>
      </c>
      <c r="Q117" s="32">
        <v>0</v>
      </c>
      <c r="R117" s="32">
        <v>0</v>
      </c>
      <c r="S117" s="32">
        <v>0</v>
      </c>
      <c r="T117" s="32">
        <v>0</v>
      </c>
      <c r="U117" s="32">
        <v>0</v>
      </c>
      <c r="V117" s="32">
        <v>0</v>
      </c>
      <c r="W117" s="32">
        <v>0</v>
      </c>
      <c r="X117" s="32">
        <v>0</v>
      </c>
      <c r="Y117" s="32">
        <v>0</v>
      </c>
      <c r="Z117" s="32">
        <v>0</v>
      </c>
      <c r="AA117" s="32">
        <v>0</v>
      </c>
      <c r="AB117" s="32">
        <v>0</v>
      </c>
      <c r="AC117" s="2">
        <v>5.22</v>
      </c>
      <c r="AD117" s="2">
        <v>5.22</v>
      </c>
      <c r="AE117" s="2">
        <v>5.22</v>
      </c>
      <c r="AF117" s="2">
        <v>5.22</v>
      </c>
      <c r="AG117" s="2">
        <v>5.22</v>
      </c>
      <c r="AH117" s="2">
        <v>5.22</v>
      </c>
      <c r="AI117" s="2">
        <v>0</v>
      </c>
      <c r="AJ117" s="2">
        <v>0</v>
      </c>
      <c r="AK117" s="2">
        <v>0</v>
      </c>
      <c r="AL117" s="2">
        <v>0</v>
      </c>
      <c r="AM117" s="2">
        <v>0</v>
      </c>
      <c r="AN117" s="2">
        <v>0</v>
      </c>
      <c r="AO117" s="33">
        <v>0</v>
      </c>
      <c r="AP117" s="33">
        <v>0</v>
      </c>
      <c r="AQ117" s="33">
        <v>0</v>
      </c>
      <c r="AR117" s="33">
        <v>0</v>
      </c>
      <c r="AS117" s="33">
        <v>0</v>
      </c>
      <c r="AT117" s="33">
        <v>0</v>
      </c>
      <c r="AU117" s="33">
        <v>0</v>
      </c>
      <c r="AV117" s="33">
        <v>0</v>
      </c>
      <c r="AW117" s="33">
        <v>0</v>
      </c>
      <c r="AX117" s="33">
        <v>0</v>
      </c>
      <c r="AY117" s="33">
        <v>0</v>
      </c>
      <c r="AZ117" s="33">
        <v>0</v>
      </c>
      <c r="BA117" s="31">
        <f t="shared" si="236"/>
        <v>0</v>
      </c>
      <c r="BB117" s="31">
        <f t="shared" si="237"/>
        <v>0</v>
      </c>
      <c r="BC117" s="31">
        <f t="shared" si="238"/>
        <v>0</v>
      </c>
      <c r="BD117" s="31">
        <f t="shared" si="239"/>
        <v>0</v>
      </c>
      <c r="BE117" s="31">
        <f t="shared" si="240"/>
        <v>0</v>
      </c>
      <c r="BF117" s="31">
        <f t="shared" si="241"/>
        <v>0</v>
      </c>
      <c r="BG117" s="31">
        <f t="shared" si="242"/>
        <v>0</v>
      </c>
      <c r="BH117" s="31">
        <f t="shared" si="243"/>
        <v>0</v>
      </c>
      <c r="BI117" s="31">
        <f t="shared" si="244"/>
        <v>0</v>
      </c>
      <c r="BJ117" s="31">
        <f t="shared" si="245"/>
        <v>0</v>
      </c>
      <c r="BK117" s="31">
        <f t="shared" si="246"/>
        <v>0</v>
      </c>
      <c r="BL117" s="31">
        <f t="shared" si="247"/>
        <v>0</v>
      </c>
      <c r="BM117" s="6">
        <v>4.9500000000000002E-2</v>
      </c>
      <c r="BN117" s="6">
        <v>4.9500000000000002E-2</v>
      </c>
      <c r="BO117" s="6">
        <v>4.9500000000000002E-2</v>
      </c>
      <c r="BP117" s="6">
        <v>4.9500000000000002E-2</v>
      </c>
      <c r="BQ117" s="6">
        <v>4.9500000000000002E-2</v>
      </c>
      <c r="BR117" s="6">
        <v>4.9500000000000002E-2</v>
      </c>
      <c r="BS117" s="6">
        <v>4.9500000000000002E-2</v>
      </c>
      <c r="BT117" s="6">
        <v>4.9500000000000002E-2</v>
      </c>
      <c r="BU117" s="6">
        <v>4.9500000000000002E-2</v>
      </c>
      <c r="BV117" s="6">
        <v>4.9500000000000002E-2</v>
      </c>
      <c r="BW117" s="6">
        <v>4.9500000000000002E-2</v>
      </c>
      <c r="BX117" s="6">
        <v>4.9500000000000002E-2</v>
      </c>
      <c r="BY117" s="31">
        <v>0</v>
      </c>
      <c r="BZ117" s="31">
        <v>0</v>
      </c>
      <c r="CA117" s="31">
        <v>0</v>
      </c>
      <c r="CB117" s="31">
        <v>0</v>
      </c>
      <c r="CC117" s="31">
        <v>0</v>
      </c>
      <c r="CD117" s="31">
        <v>0</v>
      </c>
      <c r="CE117" s="31">
        <v>0</v>
      </c>
      <c r="CF117" s="31">
        <v>0</v>
      </c>
      <c r="CG117" s="31">
        <v>0</v>
      </c>
      <c r="CH117" s="31">
        <v>0</v>
      </c>
      <c r="CI117" s="31">
        <v>0</v>
      </c>
      <c r="CJ117" s="31">
        <v>0</v>
      </c>
      <c r="CK117" s="32">
        <f t="shared" si="248"/>
        <v>0</v>
      </c>
      <c r="CL117" s="32">
        <f t="shared" si="249"/>
        <v>0</v>
      </c>
      <c r="CM117" s="32">
        <f t="shared" si="250"/>
        <v>0</v>
      </c>
      <c r="CN117" s="32">
        <f t="shared" si="251"/>
        <v>0</v>
      </c>
      <c r="CO117" s="32">
        <f t="shared" si="252"/>
        <v>0</v>
      </c>
      <c r="CP117" s="32">
        <f t="shared" si="253"/>
        <v>0</v>
      </c>
      <c r="CQ117" s="32">
        <f t="shared" si="254"/>
        <v>0</v>
      </c>
      <c r="CR117" s="32">
        <f t="shared" si="255"/>
        <v>0</v>
      </c>
      <c r="CS117" s="32">
        <f t="shared" si="256"/>
        <v>0</v>
      </c>
      <c r="CT117" s="32">
        <f t="shared" si="257"/>
        <v>0</v>
      </c>
      <c r="CU117" s="32">
        <f t="shared" si="258"/>
        <v>0</v>
      </c>
      <c r="CV117" s="32">
        <f t="shared" si="259"/>
        <v>0</v>
      </c>
      <c r="CW117" s="31">
        <f t="shared" si="260"/>
        <v>0</v>
      </c>
      <c r="CX117" s="31">
        <f t="shared" si="261"/>
        <v>0</v>
      </c>
      <c r="CY117" s="31">
        <f t="shared" si="262"/>
        <v>0</v>
      </c>
      <c r="CZ117" s="31">
        <f t="shared" si="263"/>
        <v>0</v>
      </c>
      <c r="DA117" s="31">
        <f t="shared" si="264"/>
        <v>0</v>
      </c>
      <c r="DB117" s="31">
        <f t="shared" si="265"/>
        <v>0</v>
      </c>
      <c r="DC117" s="31">
        <f t="shared" si="266"/>
        <v>0</v>
      </c>
      <c r="DD117" s="31">
        <f t="shared" si="267"/>
        <v>0</v>
      </c>
      <c r="DE117" s="31">
        <f t="shared" si="268"/>
        <v>0</v>
      </c>
      <c r="DF117" s="31">
        <f t="shared" si="269"/>
        <v>0</v>
      </c>
      <c r="DG117" s="31">
        <f t="shared" si="270"/>
        <v>0</v>
      </c>
      <c r="DH117" s="31">
        <f t="shared" si="271"/>
        <v>0</v>
      </c>
      <c r="DI117" s="32">
        <f t="shared" si="200"/>
        <v>0</v>
      </c>
      <c r="DJ117" s="32">
        <f t="shared" si="201"/>
        <v>0</v>
      </c>
      <c r="DK117" s="32">
        <f t="shared" si="202"/>
        <v>0</v>
      </c>
      <c r="DL117" s="32">
        <f t="shared" si="203"/>
        <v>0</v>
      </c>
      <c r="DM117" s="32">
        <f t="shared" si="204"/>
        <v>0</v>
      </c>
      <c r="DN117" s="32">
        <f t="shared" si="205"/>
        <v>0</v>
      </c>
      <c r="DO117" s="32">
        <f t="shared" si="206"/>
        <v>0</v>
      </c>
      <c r="DP117" s="32">
        <f t="shared" si="207"/>
        <v>0</v>
      </c>
      <c r="DQ117" s="32">
        <f t="shared" si="208"/>
        <v>0</v>
      </c>
      <c r="DR117" s="32">
        <f t="shared" si="209"/>
        <v>0</v>
      </c>
      <c r="DS117" s="32">
        <f t="shared" si="210"/>
        <v>0</v>
      </c>
      <c r="DT117" s="32">
        <f t="shared" si="211"/>
        <v>0</v>
      </c>
      <c r="DU117" s="31">
        <f t="shared" si="212"/>
        <v>0</v>
      </c>
      <c r="DV117" s="31">
        <f t="shared" si="213"/>
        <v>0</v>
      </c>
      <c r="DW117" s="31">
        <f t="shared" si="214"/>
        <v>0</v>
      </c>
      <c r="DX117" s="31">
        <f t="shared" si="215"/>
        <v>0</v>
      </c>
      <c r="DY117" s="31">
        <f t="shared" si="216"/>
        <v>0</v>
      </c>
      <c r="DZ117" s="31">
        <f t="shared" si="217"/>
        <v>0</v>
      </c>
      <c r="EA117" s="31">
        <f t="shared" si="218"/>
        <v>0</v>
      </c>
      <c r="EB117" s="31">
        <f t="shared" si="219"/>
        <v>0</v>
      </c>
      <c r="EC117" s="31">
        <f t="shared" si="220"/>
        <v>0</v>
      </c>
      <c r="ED117" s="31">
        <f t="shared" si="221"/>
        <v>0</v>
      </c>
      <c r="EE117" s="31">
        <f t="shared" si="222"/>
        <v>0</v>
      </c>
      <c r="EF117" s="31">
        <f t="shared" si="223"/>
        <v>0</v>
      </c>
      <c r="EG117" s="32">
        <f t="shared" si="224"/>
        <v>0</v>
      </c>
      <c r="EH117" s="32">
        <f t="shared" si="225"/>
        <v>0</v>
      </c>
      <c r="EI117" s="32">
        <f t="shared" si="226"/>
        <v>0</v>
      </c>
      <c r="EJ117" s="32">
        <f t="shared" si="227"/>
        <v>0</v>
      </c>
      <c r="EK117" s="32">
        <f t="shared" si="228"/>
        <v>0</v>
      </c>
      <c r="EL117" s="32">
        <f t="shared" si="229"/>
        <v>0</v>
      </c>
      <c r="EM117" s="32">
        <f t="shared" si="230"/>
        <v>0</v>
      </c>
      <c r="EN117" s="32">
        <f t="shared" si="231"/>
        <v>0</v>
      </c>
      <c r="EO117" s="32">
        <f t="shared" si="232"/>
        <v>0</v>
      </c>
      <c r="EP117" s="32">
        <f t="shared" si="233"/>
        <v>0</v>
      </c>
      <c r="EQ117" s="32">
        <f t="shared" si="234"/>
        <v>0</v>
      </c>
      <c r="ER117" s="32">
        <f t="shared" si="235"/>
        <v>0</v>
      </c>
    </row>
    <row r="118" spans="1:148" x14ac:dyDescent="0.25">
      <c r="A118" t="s">
        <v>481</v>
      </c>
      <c r="B118" s="1" t="s">
        <v>23</v>
      </c>
      <c r="C118" t="str">
        <f t="shared" ca="1" si="274"/>
        <v>SD3</v>
      </c>
      <c r="D118" t="str">
        <f t="shared" ca="1" si="275"/>
        <v>Sundance #3</v>
      </c>
      <c r="E118" s="51">
        <v>137060.85966769999</v>
      </c>
      <c r="F118" s="51">
        <v>35456.632997499997</v>
      </c>
      <c r="G118" s="51">
        <v>222093.6727692</v>
      </c>
      <c r="H118" s="51">
        <v>220062.52327999999</v>
      </c>
      <c r="I118" s="51">
        <v>222895.49473999999</v>
      </c>
      <c r="J118" s="51">
        <v>198206.27755999999</v>
      </c>
      <c r="K118" s="51">
        <v>197964.00810599999</v>
      </c>
      <c r="L118" s="51">
        <v>222474.88435000001</v>
      </c>
      <c r="M118" s="51">
        <v>222239.68953</v>
      </c>
      <c r="N118" s="51">
        <v>206718.621675</v>
      </c>
      <c r="O118" s="51">
        <v>187004.96041900001</v>
      </c>
      <c r="P118" s="51">
        <v>216430.3799464</v>
      </c>
      <c r="Q118" s="32">
        <v>10519284.279999999</v>
      </c>
      <c r="R118" s="32">
        <v>2383614.08</v>
      </c>
      <c r="S118" s="32">
        <v>10990250.380000001</v>
      </c>
      <c r="T118" s="32">
        <v>11550915.710000001</v>
      </c>
      <c r="U118" s="32">
        <v>7395653.2999999998</v>
      </c>
      <c r="V118" s="32">
        <v>13340999.32</v>
      </c>
      <c r="W118" s="32">
        <v>14149179.42</v>
      </c>
      <c r="X118" s="32">
        <v>28122461.920000002</v>
      </c>
      <c r="Y118" s="32">
        <v>20765420.379999999</v>
      </c>
      <c r="Z118" s="32">
        <v>15246617.279999999</v>
      </c>
      <c r="AA118" s="32">
        <v>18566247.199999999</v>
      </c>
      <c r="AB118" s="32">
        <v>9211410.5700000003</v>
      </c>
      <c r="AC118" s="2">
        <v>5.22</v>
      </c>
      <c r="AD118" s="2">
        <v>5.22</v>
      </c>
      <c r="AE118" s="2">
        <v>5.22</v>
      </c>
      <c r="AF118" s="2">
        <v>5.22</v>
      </c>
      <c r="AG118" s="2">
        <v>5.22</v>
      </c>
      <c r="AH118" s="2">
        <v>5.22</v>
      </c>
      <c r="AI118" s="2">
        <v>4.84</v>
      </c>
      <c r="AJ118" s="2">
        <v>4.84</v>
      </c>
      <c r="AK118" s="2">
        <v>4.84</v>
      </c>
      <c r="AL118" s="2">
        <v>4.84</v>
      </c>
      <c r="AM118" s="2">
        <v>4.84</v>
      </c>
      <c r="AN118" s="2">
        <v>4.84</v>
      </c>
      <c r="AO118" s="33">
        <v>549106.64</v>
      </c>
      <c r="AP118" s="33">
        <v>124424.65</v>
      </c>
      <c r="AQ118" s="33">
        <v>573691.06999999995</v>
      </c>
      <c r="AR118" s="33">
        <v>602957.80000000005</v>
      </c>
      <c r="AS118" s="33">
        <v>386053.1</v>
      </c>
      <c r="AT118" s="33">
        <v>696400.16</v>
      </c>
      <c r="AU118" s="33">
        <v>684820.28</v>
      </c>
      <c r="AV118" s="33">
        <v>1361127.16</v>
      </c>
      <c r="AW118" s="33">
        <v>1005046.35</v>
      </c>
      <c r="AX118" s="33">
        <v>737936.28</v>
      </c>
      <c r="AY118" s="33">
        <v>898606.36</v>
      </c>
      <c r="AZ118" s="33">
        <v>445832.27</v>
      </c>
      <c r="BA118" s="31">
        <f t="shared" si="236"/>
        <v>-4207.71</v>
      </c>
      <c r="BB118" s="31">
        <f t="shared" si="237"/>
        <v>-953.45</v>
      </c>
      <c r="BC118" s="31">
        <f t="shared" si="238"/>
        <v>-4396.1000000000004</v>
      </c>
      <c r="BD118" s="31">
        <f t="shared" si="239"/>
        <v>66995.31</v>
      </c>
      <c r="BE118" s="31">
        <f t="shared" si="240"/>
        <v>42894.79</v>
      </c>
      <c r="BF118" s="31">
        <f t="shared" si="241"/>
        <v>77377.8</v>
      </c>
      <c r="BG118" s="31">
        <f t="shared" si="242"/>
        <v>9904.43</v>
      </c>
      <c r="BH118" s="31">
        <f t="shared" si="243"/>
        <v>19685.72</v>
      </c>
      <c r="BI118" s="31">
        <f t="shared" si="244"/>
        <v>14535.79</v>
      </c>
      <c r="BJ118" s="31">
        <f t="shared" si="245"/>
        <v>-45739.85</v>
      </c>
      <c r="BK118" s="31">
        <f t="shared" si="246"/>
        <v>-55698.74</v>
      </c>
      <c r="BL118" s="31">
        <f t="shared" si="247"/>
        <v>-27634.23</v>
      </c>
      <c r="BM118" s="6">
        <v>4.9200000000000001E-2</v>
      </c>
      <c r="BN118" s="6">
        <v>4.9200000000000001E-2</v>
      </c>
      <c r="BO118" s="6">
        <v>4.9200000000000001E-2</v>
      </c>
      <c r="BP118" s="6">
        <v>4.9200000000000001E-2</v>
      </c>
      <c r="BQ118" s="6">
        <v>4.9200000000000001E-2</v>
      </c>
      <c r="BR118" s="6">
        <v>4.9200000000000001E-2</v>
      </c>
      <c r="BS118" s="6">
        <v>4.9200000000000001E-2</v>
      </c>
      <c r="BT118" s="6">
        <v>4.9200000000000001E-2</v>
      </c>
      <c r="BU118" s="6">
        <v>4.9200000000000001E-2</v>
      </c>
      <c r="BV118" s="6">
        <v>4.9200000000000001E-2</v>
      </c>
      <c r="BW118" s="6">
        <v>4.9200000000000001E-2</v>
      </c>
      <c r="BX118" s="6">
        <v>4.9200000000000001E-2</v>
      </c>
      <c r="BY118" s="31">
        <v>517548.79</v>
      </c>
      <c r="BZ118" s="31">
        <v>117273.81</v>
      </c>
      <c r="CA118" s="31">
        <v>540720.31999999995</v>
      </c>
      <c r="CB118" s="31">
        <v>568305.05000000005</v>
      </c>
      <c r="CC118" s="31">
        <v>363866.14</v>
      </c>
      <c r="CD118" s="31">
        <v>656377.17000000004</v>
      </c>
      <c r="CE118" s="31">
        <v>696139.63</v>
      </c>
      <c r="CF118" s="31">
        <v>1383625.13</v>
      </c>
      <c r="CG118" s="31">
        <v>1021658.68</v>
      </c>
      <c r="CH118" s="31">
        <v>750133.57</v>
      </c>
      <c r="CI118" s="31">
        <v>913459.36</v>
      </c>
      <c r="CJ118" s="31">
        <v>453201.4</v>
      </c>
      <c r="CK118" s="32">
        <f t="shared" si="248"/>
        <v>15778.93</v>
      </c>
      <c r="CL118" s="32">
        <f t="shared" si="249"/>
        <v>3575.42</v>
      </c>
      <c r="CM118" s="32">
        <f t="shared" si="250"/>
        <v>16485.38</v>
      </c>
      <c r="CN118" s="32">
        <f t="shared" si="251"/>
        <v>17326.37</v>
      </c>
      <c r="CO118" s="32">
        <f t="shared" si="252"/>
        <v>11093.48</v>
      </c>
      <c r="CP118" s="32">
        <f t="shared" si="253"/>
        <v>20011.5</v>
      </c>
      <c r="CQ118" s="32">
        <f t="shared" si="254"/>
        <v>21223.77</v>
      </c>
      <c r="CR118" s="32">
        <f t="shared" si="255"/>
        <v>42183.69</v>
      </c>
      <c r="CS118" s="32">
        <f t="shared" si="256"/>
        <v>31148.13</v>
      </c>
      <c r="CT118" s="32">
        <f t="shared" si="257"/>
        <v>22869.93</v>
      </c>
      <c r="CU118" s="32">
        <f t="shared" si="258"/>
        <v>27849.37</v>
      </c>
      <c r="CV118" s="32">
        <f t="shared" si="259"/>
        <v>13817.12</v>
      </c>
      <c r="CW118" s="31">
        <f t="shared" si="260"/>
        <v>-11571.210000000043</v>
      </c>
      <c r="CX118" s="31">
        <f t="shared" si="261"/>
        <v>-2621.9699999999984</v>
      </c>
      <c r="CY118" s="31">
        <f t="shared" si="262"/>
        <v>-12089.269999999995</v>
      </c>
      <c r="CZ118" s="31">
        <f t="shared" si="263"/>
        <v>-84321.69</v>
      </c>
      <c r="DA118" s="31">
        <f t="shared" si="264"/>
        <v>-53988.269999999982</v>
      </c>
      <c r="DB118" s="31">
        <f t="shared" si="265"/>
        <v>-97389.29</v>
      </c>
      <c r="DC118" s="31">
        <f t="shared" si="266"/>
        <v>22638.689999999995</v>
      </c>
      <c r="DD118" s="31">
        <f t="shared" si="267"/>
        <v>44995.939999999915</v>
      </c>
      <c r="DE118" s="31">
        <f t="shared" si="268"/>
        <v>33224.670000000078</v>
      </c>
      <c r="DF118" s="31">
        <f t="shared" si="269"/>
        <v>80807.069999999978</v>
      </c>
      <c r="DG118" s="31">
        <f t="shared" si="270"/>
        <v>98401.109999999986</v>
      </c>
      <c r="DH118" s="31">
        <f t="shared" si="271"/>
        <v>48820.479999999996</v>
      </c>
      <c r="DI118" s="32">
        <f t="shared" si="200"/>
        <v>-578.55999999999995</v>
      </c>
      <c r="DJ118" s="32">
        <f t="shared" si="201"/>
        <v>-131.1</v>
      </c>
      <c r="DK118" s="32">
        <f t="shared" si="202"/>
        <v>-604.46</v>
      </c>
      <c r="DL118" s="32">
        <f t="shared" si="203"/>
        <v>-4216.08</v>
      </c>
      <c r="DM118" s="32">
        <f t="shared" si="204"/>
        <v>-2699.41</v>
      </c>
      <c r="DN118" s="32">
        <f t="shared" si="205"/>
        <v>-4869.46</v>
      </c>
      <c r="DO118" s="32">
        <f t="shared" si="206"/>
        <v>1131.93</v>
      </c>
      <c r="DP118" s="32">
        <f t="shared" si="207"/>
        <v>2249.8000000000002</v>
      </c>
      <c r="DQ118" s="32">
        <f t="shared" si="208"/>
        <v>1661.23</v>
      </c>
      <c r="DR118" s="32">
        <f t="shared" si="209"/>
        <v>4040.35</v>
      </c>
      <c r="DS118" s="32">
        <f t="shared" si="210"/>
        <v>4920.0600000000004</v>
      </c>
      <c r="DT118" s="32">
        <f t="shared" si="211"/>
        <v>2441.02</v>
      </c>
      <c r="DU118" s="31">
        <f t="shared" si="212"/>
        <v>-3150.92</v>
      </c>
      <c r="DV118" s="31">
        <f t="shared" si="213"/>
        <v>-707.86</v>
      </c>
      <c r="DW118" s="31">
        <f t="shared" si="214"/>
        <v>-3238.26</v>
      </c>
      <c r="DX118" s="31">
        <f t="shared" si="215"/>
        <v>-22389.63</v>
      </c>
      <c r="DY118" s="31">
        <f t="shared" si="216"/>
        <v>-14213.28</v>
      </c>
      <c r="DZ118" s="31">
        <f t="shared" si="217"/>
        <v>-25411.83</v>
      </c>
      <c r="EA118" s="31">
        <f t="shared" si="218"/>
        <v>5855.95</v>
      </c>
      <c r="EB118" s="31">
        <f t="shared" si="219"/>
        <v>11534.01</v>
      </c>
      <c r="EC118" s="31">
        <f t="shared" si="220"/>
        <v>8439.0300000000007</v>
      </c>
      <c r="ED118" s="31">
        <f t="shared" si="221"/>
        <v>20342.259999999998</v>
      </c>
      <c r="EE118" s="31">
        <f t="shared" si="222"/>
        <v>24541.54</v>
      </c>
      <c r="EF118" s="31">
        <f t="shared" si="223"/>
        <v>12065.63</v>
      </c>
      <c r="EG118" s="32">
        <f t="shared" si="224"/>
        <v>-15300.690000000042</v>
      </c>
      <c r="EH118" s="32">
        <f t="shared" si="225"/>
        <v>-3460.9299999999985</v>
      </c>
      <c r="EI118" s="32">
        <f t="shared" si="226"/>
        <v>-15931.989999999996</v>
      </c>
      <c r="EJ118" s="32">
        <f t="shared" si="227"/>
        <v>-110927.40000000001</v>
      </c>
      <c r="EK118" s="32">
        <f t="shared" si="228"/>
        <v>-70900.959999999977</v>
      </c>
      <c r="EL118" s="32">
        <f t="shared" si="229"/>
        <v>-127670.58</v>
      </c>
      <c r="EM118" s="32">
        <f t="shared" si="230"/>
        <v>29626.569999999996</v>
      </c>
      <c r="EN118" s="32">
        <f t="shared" si="231"/>
        <v>58779.74999999992</v>
      </c>
      <c r="EO118" s="32">
        <f t="shared" si="232"/>
        <v>43324.93000000008</v>
      </c>
      <c r="EP118" s="32">
        <f t="shared" si="233"/>
        <v>105189.67999999998</v>
      </c>
      <c r="EQ118" s="32">
        <f t="shared" si="234"/>
        <v>127862.70999999999</v>
      </c>
      <c r="ER118" s="32">
        <f t="shared" si="235"/>
        <v>63327.12999999999</v>
      </c>
    </row>
    <row r="119" spans="1:148" x14ac:dyDescent="0.25">
      <c r="A119" t="s">
        <v>481</v>
      </c>
      <c r="B119" s="1" t="s">
        <v>24</v>
      </c>
      <c r="C119" t="str">
        <f t="shared" ca="1" si="274"/>
        <v>SD4</v>
      </c>
      <c r="D119" t="str">
        <f t="shared" ca="1" si="275"/>
        <v>Sundance #4</v>
      </c>
      <c r="E119" s="51">
        <v>254758.0258764</v>
      </c>
      <c r="F119" s="51">
        <v>264301.56796999997</v>
      </c>
      <c r="G119" s="51">
        <v>291208.13404999999</v>
      </c>
      <c r="H119" s="51">
        <v>217704.96592759999</v>
      </c>
      <c r="I119" s="51">
        <v>242028.97691</v>
      </c>
      <c r="J119" s="51">
        <v>205027.15962769999</v>
      </c>
      <c r="K119" s="51">
        <v>227277.70863000001</v>
      </c>
      <c r="L119" s="51">
        <v>176481.07066170001</v>
      </c>
      <c r="M119" s="51">
        <v>205255.6934782</v>
      </c>
      <c r="N119" s="51">
        <v>235885.833996</v>
      </c>
      <c r="O119" s="51">
        <v>235082.99834799999</v>
      </c>
      <c r="P119" s="51">
        <v>250418.98931189999</v>
      </c>
      <c r="Q119" s="32">
        <v>19769908.030000001</v>
      </c>
      <c r="R119" s="32">
        <v>30789066.84</v>
      </c>
      <c r="S119" s="32">
        <v>13996593.630000001</v>
      </c>
      <c r="T119" s="32">
        <v>10921732.880000001</v>
      </c>
      <c r="U119" s="32">
        <v>8364665.1100000003</v>
      </c>
      <c r="V119" s="32">
        <v>17241957.219999999</v>
      </c>
      <c r="W119" s="32">
        <v>15271797.529999999</v>
      </c>
      <c r="X119" s="32">
        <v>19593235.800000001</v>
      </c>
      <c r="Y119" s="32">
        <v>19886224.16</v>
      </c>
      <c r="Z119" s="32">
        <v>15859382.710000001</v>
      </c>
      <c r="AA119" s="32">
        <v>26590328.690000001</v>
      </c>
      <c r="AB119" s="32">
        <v>13500871.83</v>
      </c>
      <c r="AC119" s="2">
        <v>5.22</v>
      </c>
      <c r="AD119" s="2">
        <v>5.22</v>
      </c>
      <c r="AE119" s="2">
        <v>5.22</v>
      </c>
      <c r="AF119" s="2">
        <v>5.22</v>
      </c>
      <c r="AG119" s="2">
        <v>5.22</v>
      </c>
      <c r="AH119" s="2">
        <v>5.22</v>
      </c>
      <c r="AI119" s="2">
        <v>4.84</v>
      </c>
      <c r="AJ119" s="2">
        <v>4.84</v>
      </c>
      <c r="AK119" s="2">
        <v>4.84</v>
      </c>
      <c r="AL119" s="2">
        <v>4.84</v>
      </c>
      <c r="AM119" s="2">
        <v>4.84</v>
      </c>
      <c r="AN119" s="2">
        <v>4.84</v>
      </c>
      <c r="AO119" s="33">
        <v>1031989.2</v>
      </c>
      <c r="AP119" s="33">
        <v>1607189.29</v>
      </c>
      <c r="AQ119" s="33">
        <v>730622.19</v>
      </c>
      <c r="AR119" s="33">
        <v>570114.46</v>
      </c>
      <c r="AS119" s="33">
        <v>436635.52</v>
      </c>
      <c r="AT119" s="33">
        <v>900030.17</v>
      </c>
      <c r="AU119" s="33">
        <v>739155</v>
      </c>
      <c r="AV119" s="33">
        <v>948312.61</v>
      </c>
      <c r="AW119" s="33">
        <v>962493.25</v>
      </c>
      <c r="AX119" s="33">
        <v>767594.12</v>
      </c>
      <c r="AY119" s="33">
        <v>1286971.9099999999</v>
      </c>
      <c r="AZ119" s="33">
        <v>653442.19999999995</v>
      </c>
      <c r="BA119" s="31">
        <f t="shared" si="236"/>
        <v>-7907.96</v>
      </c>
      <c r="BB119" s="31">
        <f t="shared" si="237"/>
        <v>-12315.63</v>
      </c>
      <c r="BC119" s="31">
        <f t="shared" si="238"/>
        <v>-5598.64</v>
      </c>
      <c r="BD119" s="31">
        <f t="shared" si="239"/>
        <v>63346.05</v>
      </c>
      <c r="BE119" s="31">
        <f t="shared" si="240"/>
        <v>48515.06</v>
      </c>
      <c r="BF119" s="31">
        <f t="shared" si="241"/>
        <v>100003.35</v>
      </c>
      <c r="BG119" s="31">
        <f t="shared" si="242"/>
        <v>10690.26</v>
      </c>
      <c r="BH119" s="31">
        <f t="shared" si="243"/>
        <v>13715.27</v>
      </c>
      <c r="BI119" s="31">
        <f t="shared" si="244"/>
        <v>13920.36</v>
      </c>
      <c r="BJ119" s="31">
        <f t="shared" si="245"/>
        <v>-47578.15</v>
      </c>
      <c r="BK119" s="31">
        <f t="shared" si="246"/>
        <v>-79770.990000000005</v>
      </c>
      <c r="BL119" s="31">
        <f t="shared" si="247"/>
        <v>-40502.620000000003</v>
      </c>
      <c r="BM119" s="6">
        <v>4.8800000000000003E-2</v>
      </c>
      <c r="BN119" s="6">
        <v>4.8800000000000003E-2</v>
      </c>
      <c r="BO119" s="6">
        <v>4.8800000000000003E-2</v>
      </c>
      <c r="BP119" s="6">
        <v>4.8800000000000003E-2</v>
      </c>
      <c r="BQ119" s="6">
        <v>4.8800000000000003E-2</v>
      </c>
      <c r="BR119" s="6">
        <v>4.8800000000000003E-2</v>
      </c>
      <c r="BS119" s="6">
        <v>4.8800000000000003E-2</v>
      </c>
      <c r="BT119" s="6">
        <v>4.8800000000000003E-2</v>
      </c>
      <c r="BU119" s="6">
        <v>4.8800000000000003E-2</v>
      </c>
      <c r="BV119" s="6">
        <v>4.8800000000000003E-2</v>
      </c>
      <c r="BW119" s="6">
        <v>4.8800000000000003E-2</v>
      </c>
      <c r="BX119" s="6">
        <v>4.8800000000000003E-2</v>
      </c>
      <c r="BY119" s="31">
        <v>964771.51</v>
      </c>
      <c r="BZ119" s="31">
        <v>1502506.46</v>
      </c>
      <c r="CA119" s="31">
        <v>683033.77</v>
      </c>
      <c r="CB119" s="31">
        <v>532980.56000000006</v>
      </c>
      <c r="CC119" s="31">
        <v>408195.66</v>
      </c>
      <c r="CD119" s="31">
        <v>841407.51</v>
      </c>
      <c r="CE119" s="31">
        <v>745263.72</v>
      </c>
      <c r="CF119" s="31">
        <v>956149.91</v>
      </c>
      <c r="CG119" s="31">
        <v>970447.74</v>
      </c>
      <c r="CH119" s="31">
        <v>773937.88</v>
      </c>
      <c r="CI119" s="31">
        <v>1297608.04</v>
      </c>
      <c r="CJ119" s="31">
        <v>658842.55000000005</v>
      </c>
      <c r="CK119" s="32">
        <f t="shared" si="248"/>
        <v>29654.86</v>
      </c>
      <c r="CL119" s="32">
        <f t="shared" si="249"/>
        <v>46183.6</v>
      </c>
      <c r="CM119" s="32">
        <f t="shared" si="250"/>
        <v>20994.89</v>
      </c>
      <c r="CN119" s="32">
        <f t="shared" si="251"/>
        <v>16382.6</v>
      </c>
      <c r="CO119" s="32">
        <f t="shared" si="252"/>
        <v>12547</v>
      </c>
      <c r="CP119" s="32">
        <f t="shared" si="253"/>
        <v>25862.94</v>
      </c>
      <c r="CQ119" s="32">
        <f t="shared" si="254"/>
        <v>22907.7</v>
      </c>
      <c r="CR119" s="32">
        <f t="shared" si="255"/>
        <v>29389.85</v>
      </c>
      <c r="CS119" s="32">
        <f t="shared" si="256"/>
        <v>29829.34</v>
      </c>
      <c r="CT119" s="32">
        <f t="shared" si="257"/>
        <v>23789.07</v>
      </c>
      <c r="CU119" s="32">
        <f t="shared" si="258"/>
        <v>39885.49</v>
      </c>
      <c r="CV119" s="32">
        <f t="shared" si="259"/>
        <v>20251.310000000001</v>
      </c>
      <c r="CW119" s="31">
        <f t="shared" si="260"/>
        <v>-29654.869999999959</v>
      </c>
      <c r="CX119" s="31">
        <f t="shared" si="261"/>
        <v>-46183.599999999984</v>
      </c>
      <c r="CY119" s="31">
        <f t="shared" si="262"/>
        <v>-20994.889999999912</v>
      </c>
      <c r="CZ119" s="31">
        <f t="shared" si="263"/>
        <v>-84097.349999999933</v>
      </c>
      <c r="DA119" s="31">
        <f t="shared" si="264"/>
        <v>-64407.920000000042</v>
      </c>
      <c r="DB119" s="31">
        <f t="shared" si="265"/>
        <v>-132763.07000000009</v>
      </c>
      <c r="DC119" s="31">
        <f t="shared" si="266"/>
        <v>18326.159999999923</v>
      </c>
      <c r="DD119" s="31">
        <f t="shared" si="267"/>
        <v>23511.880000000023</v>
      </c>
      <c r="DE119" s="31">
        <f t="shared" si="268"/>
        <v>23863.469999999958</v>
      </c>
      <c r="DF119" s="31">
        <f t="shared" si="269"/>
        <v>77710.979999999952</v>
      </c>
      <c r="DG119" s="31">
        <f t="shared" si="270"/>
        <v>130292.61000000012</v>
      </c>
      <c r="DH119" s="31">
        <f t="shared" si="271"/>
        <v>66154.280000000144</v>
      </c>
      <c r="DI119" s="32">
        <f t="shared" si="200"/>
        <v>-1482.74</v>
      </c>
      <c r="DJ119" s="32">
        <f t="shared" si="201"/>
        <v>-2309.1799999999998</v>
      </c>
      <c r="DK119" s="32">
        <f t="shared" si="202"/>
        <v>-1049.74</v>
      </c>
      <c r="DL119" s="32">
        <f t="shared" si="203"/>
        <v>-4204.87</v>
      </c>
      <c r="DM119" s="32">
        <f t="shared" si="204"/>
        <v>-3220.4</v>
      </c>
      <c r="DN119" s="32">
        <f t="shared" si="205"/>
        <v>-6638.15</v>
      </c>
      <c r="DO119" s="32">
        <f t="shared" si="206"/>
        <v>916.31</v>
      </c>
      <c r="DP119" s="32">
        <f t="shared" si="207"/>
        <v>1175.5899999999999</v>
      </c>
      <c r="DQ119" s="32">
        <f t="shared" si="208"/>
        <v>1193.17</v>
      </c>
      <c r="DR119" s="32">
        <f t="shared" si="209"/>
        <v>3885.55</v>
      </c>
      <c r="DS119" s="32">
        <f t="shared" si="210"/>
        <v>6514.63</v>
      </c>
      <c r="DT119" s="32">
        <f t="shared" si="211"/>
        <v>3307.71</v>
      </c>
      <c r="DU119" s="31">
        <f t="shared" si="212"/>
        <v>-8075.23</v>
      </c>
      <c r="DV119" s="31">
        <f t="shared" si="213"/>
        <v>-12468.26</v>
      </c>
      <c r="DW119" s="31">
        <f t="shared" si="214"/>
        <v>-5623.73</v>
      </c>
      <c r="DX119" s="31">
        <f t="shared" si="215"/>
        <v>-22330.06</v>
      </c>
      <c r="DY119" s="31">
        <f t="shared" si="216"/>
        <v>-16956.419999999998</v>
      </c>
      <c r="DZ119" s="31">
        <f t="shared" si="217"/>
        <v>-34641.93</v>
      </c>
      <c r="EA119" s="31">
        <f t="shared" si="218"/>
        <v>4740.43</v>
      </c>
      <c r="EB119" s="31">
        <f t="shared" si="219"/>
        <v>6026.91</v>
      </c>
      <c r="EC119" s="31">
        <f t="shared" si="220"/>
        <v>6061.3</v>
      </c>
      <c r="ED119" s="31">
        <f t="shared" si="221"/>
        <v>19562.86</v>
      </c>
      <c r="EE119" s="31">
        <f t="shared" si="222"/>
        <v>32495.38</v>
      </c>
      <c r="EF119" s="31">
        <f t="shared" si="223"/>
        <v>16349.55</v>
      </c>
      <c r="EG119" s="32">
        <f t="shared" si="224"/>
        <v>-39212.83999999996</v>
      </c>
      <c r="EH119" s="32">
        <f t="shared" si="225"/>
        <v>-60961.039999999986</v>
      </c>
      <c r="EI119" s="32">
        <f t="shared" si="226"/>
        <v>-27668.359999999913</v>
      </c>
      <c r="EJ119" s="32">
        <f t="shared" si="227"/>
        <v>-110632.27999999993</v>
      </c>
      <c r="EK119" s="32">
        <f t="shared" si="228"/>
        <v>-84584.740000000034</v>
      </c>
      <c r="EL119" s="32">
        <f t="shared" si="229"/>
        <v>-174043.15000000008</v>
      </c>
      <c r="EM119" s="32">
        <f t="shared" si="230"/>
        <v>23982.899999999925</v>
      </c>
      <c r="EN119" s="32">
        <f t="shared" si="231"/>
        <v>30714.380000000023</v>
      </c>
      <c r="EO119" s="32">
        <f t="shared" si="232"/>
        <v>31117.939999999955</v>
      </c>
      <c r="EP119" s="32">
        <f t="shared" si="233"/>
        <v>101159.38999999996</v>
      </c>
      <c r="EQ119" s="32">
        <f t="shared" si="234"/>
        <v>169302.62000000011</v>
      </c>
      <c r="ER119" s="32">
        <f t="shared" si="235"/>
        <v>85811.540000000154</v>
      </c>
    </row>
    <row r="120" spans="1:148" x14ac:dyDescent="0.25">
      <c r="A120" t="s">
        <v>482</v>
      </c>
      <c r="B120" s="1" t="s">
        <v>28</v>
      </c>
      <c r="C120" t="str">
        <f t="shared" ca="1" si="274"/>
        <v>SD5</v>
      </c>
      <c r="D120" t="str">
        <f t="shared" ca="1" si="275"/>
        <v>Sundance #5</v>
      </c>
      <c r="E120" s="51">
        <v>271573.14127929998</v>
      </c>
      <c r="F120" s="51">
        <v>244124.93101</v>
      </c>
      <c r="G120" s="51">
        <v>269381.58078999998</v>
      </c>
      <c r="H120" s="51">
        <v>242738.44575099999</v>
      </c>
      <c r="I120" s="51">
        <v>267172.58851999999</v>
      </c>
      <c r="J120" s="51">
        <v>214112.1092304</v>
      </c>
      <c r="K120" s="51">
        <v>256673.80864100001</v>
      </c>
      <c r="L120" s="51">
        <v>200242.52811509999</v>
      </c>
      <c r="M120" s="51">
        <v>245706.49721999999</v>
      </c>
      <c r="N120" s="51">
        <v>241323.25075000001</v>
      </c>
      <c r="O120" s="51">
        <v>197656.12735200001</v>
      </c>
      <c r="P120" s="51">
        <v>227461.45045410001</v>
      </c>
      <c r="Q120" s="32">
        <v>22330240.18</v>
      </c>
      <c r="R120" s="32">
        <v>30229742.239999998</v>
      </c>
      <c r="S120" s="32">
        <v>13395932.07</v>
      </c>
      <c r="T120" s="32">
        <v>9517691.8399999999</v>
      </c>
      <c r="U120" s="32">
        <v>8789686.3100000005</v>
      </c>
      <c r="V120" s="32">
        <v>13452428.789999999</v>
      </c>
      <c r="W120" s="32">
        <v>16711292.24</v>
      </c>
      <c r="X120" s="32">
        <v>24625009.59</v>
      </c>
      <c r="Y120" s="32">
        <v>25222649.23</v>
      </c>
      <c r="Z120" s="32">
        <v>16877720.25</v>
      </c>
      <c r="AA120" s="32">
        <v>14887381.23</v>
      </c>
      <c r="AB120" s="32">
        <v>8624059.0899999999</v>
      </c>
      <c r="AC120" s="2">
        <v>5.22</v>
      </c>
      <c r="AD120" s="2">
        <v>5.22</v>
      </c>
      <c r="AE120" s="2">
        <v>5.22</v>
      </c>
      <c r="AF120" s="2">
        <v>5.22</v>
      </c>
      <c r="AG120" s="2">
        <v>5.22</v>
      </c>
      <c r="AH120" s="2">
        <v>5.22</v>
      </c>
      <c r="AI120" s="2">
        <v>4.84</v>
      </c>
      <c r="AJ120" s="2">
        <v>4.84</v>
      </c>
      <c r="AK120" s="2">
        <v>4.84</v>
      </c>
      <c r="AL120" s="2">
        <v>4.84</v>
      </c>
      <c r="AM120" s="2">
        <v>4.84</v>
      </c>
      <c r="AN120" s="2">
        <v>4.84</v>
      </c>
      <c r="AO120" s="33">
        <v>1165638.54</v>
      </c>
      <c r="AP120" s="33">
        <v>1577992.54</v>
      </c>
      <c r="AQ120" s="33">
        <v>699267.65</v>
      </c>
      <c r="AR120" s="33">
        <v>496823.51</v>
      </c>
      <c r="AS120" s="33">
        <v>458821.63</v>
      </c>
      <c r="AT120" s="33">
        <v>702216.78</v>
      </c>
      <c r="AU120" s="33">
        <v>808826.54</v>
      </c>
      <c r="AV120" s="33">
        <v>1191850.46</v>
      </c>
      <c r="AW120" s="33">
        <v>1220776.22</v>
      </c>
      <c r="AX120" s="33">
        <v>816881.66</v>
      </c>
      <c r="AY120" s="33">
        <v>720549.25</v>
      </c>
      <c r="AZ120" s="33">
        <v>417404.46</v>
      </c>
      <c r="BA120" s="31">
        <f t="shared" si="236"/>
        <v>-8932.1</v>
      </c>
      <c r="BB120" s="31">
        <f t="shared" si="237"/>
        <v>-12091.9</v>
      </c>
      <c r="BC120" s="31">
        <f t="shared" si="238"/>
        <v>-5358.37</v>
      </c>
      <c r="BD120" s="31">
        <f t="shared" si="239"/>
        <v>55202.61</v>
      </c>
      <c r="BE120" s="31">
        <f t="shared" si="240"/>
        <v>50980.18</v>
      </c>
      <c r="BF120" s="31">
        <f t="shared" si="241"/>
        <v>78024.09</v>
      </c>
      <c r="BG120" s="31">
        <f t="shared" si="242"/>
        <v>11697.9</v>
      </c>
      <c r="BH120" s="31">
        <f t="shared" si="243"/>
        <v>17237.509999999998</v>
      </c>
      <c r="BI120" s="31">
        <f t="shared" si="244"/>
        <v>17655.849999999999</v>
      </c>
      <c r="BJ120" s="31">
        <f t="shared" si="245"/>
        <v>-50633.16</v>
      </c>
      <c r="BK120" s="31">
        <f t="shared" si="246"/>
        <v>-44662.14</v>
      </c>
      <c r="BL120" s="31">
        <f t="shared" si="247"/>
        <v>-25872.18</v>
      </c>
      <c r="BM120" s="6">
        <v>4.8500000000000001E-2</v>
      </c>
      <c r="BN120" s="6">
        <v>4.8500000000000001E-2</v>
      </c>
      <c r="BO120" s="6">
        <v>4.8500000000000001E-2</v>
      </c>
      <c r="BP120" s="6">
        <v>4.8500000000000001E-2</v>
      </c>
      <c r="BQ120" s="6">
        <v>4.8500000000000001E-2</v>
      </c>
      <c r="BR120" s="6">
        <v>4.8500000000000001E-2</v>
      </c>
      <c r="BS120" s="6">
        <v>4.8500000000000001E-2</v>
      </c>
      <c r="BT120" s="6">
        <v>4.8500000000000001E-2</v>
      </c>
      <c r="BU120" s="6">
        <v>4.8500000000000001E-2</v>
      </c>
      <c r="BV120" s="6">
        <v>4.8500000000000001E-2</v>
      </c>
      <c r="BW120" s="6">
        <v>4.8500000000000001E-2</v>
      </c>
      <c r="BX120" s="6">
        <v>4.8500000000000001E-2</v>
      </c>
      <c r="BY120" s="31">
        <v>1083016.6499999999</v>
      </c>
      <c r="BZ120" s="31">
        <v>1466142.5</v>
      </c>
      <c r="CA120" s="31">
        <v>649702.71</v>
      </c>
      <c r="CB120" s="31">
        <v>461608.05</v>
      </c>
      <c r="CC120" s="31">
        <v>426299.79</v>
      </c>
      <c r="CD120" s="31">
        <v>652442.80000000005</v>
      </c>
      <c r="CE120" s="31">
        <v>810497.67</v>
      </c>
      <c r="CF120" s="31">
        <v>1194312.97</v>
      </c>
      <c r="CG120" s="31">
        <v>1223298.49</v>
      </c>
      <c r="CH120" s="31">
        <v>818569.43</v>
      </c>
      <c r="CI120" s="31">
        <v>722037.99</v>
      </c>
      <c r="CJ120" s="31">
        <v>418266.87</v>
      </c>
      <c r="CK120" s="32">
        <f t="shared" si="248"/>
        <v>33495.360000000001</v>
      </c>
      <c r="CL120" s="32">
        <f t="shared" si="249"/>
        <v>45344.61</v>
      </c>
      <c r="CM120" s="32">
        <f t="shared" si="250"/>
        <v>20093.900000000001</v>
      </c>
      <c r="CN120" s="32">
        <f t="shared" si="251"/>
        <v>14276.54</v>
      </c>
      <c r="CO120" s="32">
        <f t="shared" si="252"/>
        <v>13184.53</v>
      </c>
      <c r="CP120" s="32">
        <f t="shared" si="253"/>
        <v>20178.64</v>
      </c>
      <c r="CQ120" s="32">
        <f t="shared" si="254"/>
        <v>25066.94</v>
      </c>
      <c r="CR120" s="32">
        <f t="shared" si="255"/>
        <v>36937.51</v>
      </c>
      <c r="CS120" s="32">
        <f t="shared" si="256"/>
        <v>37833.97</v>
      </c>
      <c r="CT120" s="32">
        <f t="shared" si="257"/>
        <v>25316.58</v>
      </c>
      <c r="CU120" s="32">
        <f t="shared" si="258"/>
        <v>22331.07</v>
      </c>
      <c r="CV120" s="32">
        <f t="shared" si="259"/>
        <v>12936.09</v>
      </c>
      <c r="CW120" s="31">
        <f t="shared" si="260"/>
        <v>-40194.430000000029</v>
      </c>
      <c r="CX120" s="31">
        <f t="shared" si="261"/>
        <v>-54413.529999999933</v>
      </c>
      <c r="CY120" s="31">
        <f t="shared" si="262"/>
        <v>-24112.670000000038</v>
      </c>
      <c r="CZ120" s="31">
        <f t="shared" si="263"/>
        <v>-76141.530000000042</v>
      </c>
      <c r="DA120" s="31">
        <f t="shared" si="264"/>
        <v>-70317.489999999991</v>
      </c>
      <c r="DB120" s="31">
        <f t="shared" si="265"/>
        <v>-107619.42999999996</v>
      </c>
      <c r="DC120" s="31">
        <f t="shared" si="266"/>
        <v>15040.169999999949</v>
      </c>
      <c r="DD120" s="31">
        <f t="shared" si="267"/>
        <v>22162.51000000002</v>
      </c>
      <c r="DE120" s="31">
        <f t="shared" si="268"/>
        <v>22700.389999999992</v>
      </c>
      <c r="DF120" s="31">
        <f t="shared" si="269"/>
        <v>77637.50999999998</v>
      </c>
      <c r="DG120" s="31">
        <f t="shared" si="270"/>
        <v>68481.949999999939</v>
      </c>
      <c r="DH120" s="31">
        <f t="shared" si="271"/>
        <v>39670.68</v>
      </c>
      <c r="DI120" s="32">
        <f t="shared" si="200"/>
        <v>-2009.72</v>
      </c>
      <c r="DJ120" s="32">
        <f t="shared" si="201"/>
        <v>-2720.68</v>
      </c>
      <c r="DK120" s="32">
        <f t="shared" si="202"/>
        <v>-1205.6300000000001</v>
      </c>
      <c r="DL120" s="32">
        <f t="shared" si="203"/>
        <v>-3807.08</v>
      </c>
      <c r="DM120" s="32">
        <f t="shared" si="204"/>
        <v>-3515.87</v>
      </c>
      <c r="DN120" s="32">
        <f t="shared" si="205"/>
        <v>-5380.97</v>
      </c>
      <c r="DO120" s="32">
        <f t="shared" si="206"/>
        <v>752.01</v>
      </c>
      <c r="DP120" s="32">
        <f t="shared" si="207"/>
        <v>1108.1300000000001</v>
      </c>
      <c r="DQ120" s="32">
        <f t="shared" si="208"/>
        <v>1135.02</v>
      </c>
      <c r="DR120" s="32">
        <f t="shared" si="209"/>
        <v>3881.88</v>
      </c>
      <c r="DS120" s="32">
        <f t="shared" si="210"/>
        <v>3424.1</v>
      </c>
      <c r="DT120" s="32">
        <f t="shared" si="211"/>
        <v>1983.53</v>
      </c>
      <c r="DU120" s="31">
        <f t="shared" si="212"/>
        <v>-10945.23</v>
      </c>
      <c r="DV120" s="31">
        <f t="shared" si="213"/>
        <v>-14690.11</v>
      </c>
      <c r="DW120" s="31">
        <f t="shared" si="214"/>
        <v>-6458.87</v>
      </c>
      <c r="DX120" s="31">
        <f t="shared" si="215"/>
        <v>-20217.580000000002</v>
      </c>
      <c r="DY120" s="31">
        <f t="shared" si="216"/>
        <v>-18512.21</v>
      </c>
      <c r="DZ120" s="31">
        <f t="shared" si="217"/>
        <v>-28081.19</v>
      </c>
      <c r="EA120" s="31">
        <f t="shared" si="218"/>
        <v>3890.44</v>
      </c>
      <c r="EB120" s="31">
        <f t="shared" si="219"/>
        <v>5681.02</v>
      </c>
      <c r="EC120" s="31">
        <f t="shared" si="220"/>
        <v>5765.88</v>
      </c>
      <c r="ED120" s="31">
        <f t="shared" si="221"/>
        <v>19544.36</v>
      </c>
      <c r="EE120" s="31">
        <f t="shared" si="222"/>
        <v>17079.61</v>
      </c>
      <c r="EF120" s="31">
        <f t="shared" si="223"/>
        <v>9804.32</v>
      </c>
      <c r="EG120" s="32">
        <f t="shared" si="224"/>
        <v>-53149.380000000034</v>
      </c>
      <c r="EH120" s="32">
        <f t="shared" si="225"/>
        <v>-71824.319999999934</v>
      </c>
      <c r="EI120" s="32">
        <f t="shared" si="226"/>
        <v>-31777.170000000038</v>
      </c>
      <c r="EJ120" s="32">
        <f t="shared" si="227"/>
        <v>-100166.19000000005</v>
      </c>
      <c r="EK120" s="32">
        <f t="shared" si="228"/>
        <v>-92345.569999999978</v>
      </c>
      <c r="EL120" s="32">
        <f t="shared" si="229"/>
        <v>-141081.58999999997</v>
      </c>
      <c r="EM120" s="32">
        <f t="shared" si="230"/>
        <v>19682.619999999948</v>
      </c>
      <c r="EN120" s="32">
        <f t="shared" si="231"/>
        <v>28951.660000000022</v>
      </c>
      <c r="EO120" s="32">
        <f t="shared" si="232"/>
        <v>29601.289999999994</v>
      </c>
      <c r="EP120" s="32">
        <f t="shared" si="233"/>
        <v>101063.74999999999</v>
      </c>
      <c r="EQ120" s="32">
        <f t="shared" si="234"/>
        <v>88985.659999999945</v>
      </c>
      <c r="ER120" s="32">
        <f t="shared" si="235"/>
        <v>51458.53</v>
      </c>
    </row>
    <row r="121" spans="1:148" x14ac:dyDescent="0.25">
      <c r="A121" t="s">
        <v>482</v>
      </c>
      <c r="B121" s="1" t="s">
        <v>29</v>
      </c>
      <c r="C121" t="str">
        <f t="shared" ca="1" si="274"/>
        <v>SD6</v>
      </c>
      <c r="D121" t="str">
        <f t="shared" ca="1" si="275"/>
        <v>Sundance #6</v>
      </c>
      <c r="E121" s="51">
        <v>286591.14513000002</v>
      </c>
      <c r="F121" s="51">
        <v>244428.16276000001</v>
      </c>
      <c r="G121" s="51">
        <v>251384.16388090001</v>
      </c>
      <c r="H121" s="51">
        <v>199714.36903199999</v>
      </c>
      <c r="I121" s="51">
        <v>267965.31401500001</v>
      </c>
      <c r="J121" s="51">
        <v>238350.31238280001</v>
      </c>
      <c r="K121" s="51">
        <v>253494.35983999999</v>
      </c>
      <c r="L121" s="51">
        <v>143748.41626</v>
      </c>
      <c r="M121" s="51">
        <v>0</v>
      </c>
      <c r="N121" s="51">
        <v>124400.66042070001</v>
      </c>
      <c r="O121" s="51">
        <v>169061.40283820001</v>
      </c>
      <c r="P121" s="51">
        <v>263566.88032579998</v>
      </c>
      <c r="Q121" s="32">
        <v>23147460.539999999</v>
      </c>
      <c r="R121" s="32">
        <v>30522208.75</v>
      </c>
      <c r="S121" s="32">
        <v>12580453.09</v>
      </c>
      <c r="T121" s="32">
        <v>12079056.880000001</v>
      </c>
      <c r="U121" s="32">
        <v>8943393.1999999993</v>
      </c>
      <c r="V121" s="32">
        <v>11996045.369999999</v>
      </c>
      <c r="W121" s="32">
        <v>16118819.630000001</v>
      </c>
      <c r="X121" s="32">
        <v>10525466.310000001</v>
      </c>
      <c r="Y121" s="32">
        <v>0</v>
      </c>
      <c r="Z121" s="32">
        <v>3731216.65</v>
      </c>
      <c r="AA121" s="32">
        <v>13616564.779999999</v>
      </c>
      <c r="AB121" s="32">
        <v>13276520.85</v>
      </c>
      <c r="AC121" s="2">
        <v>5.22</v>
      </c>
      <c r="AD121" s="2">
        <v>5.22</v>
      </c>
      <c r="AE121" s="2">
        <v>5.22</v>
      </c>
      <c r="AF121" s="2">
        <v>5.22</v>
      </c>
      <c r="AG121" s="2">
        <v>5.22</v>
      </c>
      <c r="AH121" s="2">
        <v>5.22</v>
      </c>
      <c r="AI121" s="2">
        <v>4.84</v>
      </c>
      <c r="AJ121" s="2">
        <v>4.84</v>
      </c>
      <c r="AK121" s="2">
        <v>4.84</v>
      </c>
      <c r="AL121" s="2">
        <v>4.84</v>
      </c>
      <c r="AM121" s="2">
        <v>4.84</v>
      </c>
      <c r="AN121" s="2">
        <v>4.84</v>
      </c>
      <c r="AO121" s="33">
        <v>1208297.44</v>
      </c>
      <c r="AP121" s="33">
        <v>1593259.3</v>
      </c>
      <c r="AQ121" s="33">
        <v>656699.65</v>
      </c>
      <c r="AR121" s="33">
        <v>630526.77</v>
      </c>
      <c r="AS121" s="33">
        <v>466845.12</v>
      </c>
      <c r="AT121" s="33">
        <v>626193.56999999995</v>
      </c>
      <c r="AU121" s="33">
        <v>780150.87</v>
      </c>
      <c r="AV121" s="33">
        <v>509432.57</v>
      </c>
      <c r="AW121" s="33">
        <v>0</v>
      </c>
      <c r="AX121" s="33">
        <v>180590.89</v>
      </c>
      <c r="AY121" s="33">
        <v>659041.74</v>
      </c>
      <c r="AZ121" s="33">
        <v>642583.61</v>
      </c>
      <c r="BA121" s="31">
        <f t="shared" si="236"/>
        <v>-9258.98</v>
      </c>
      <c r="BB121" s="31">
        <f t="shared" si="237"/>
        <v>-12208.88</v>
      </c>
      <c r="BC121" s="31">
        <f t="shared" si="238"/>
        <v>-5032.18</v>
      </c>
      <c r="BD121" s="31">
        <f t="shared" si="239"/>
        <v>70058.53</v>
      </c>
      <c r="BE121" s="31">
        <f t="shared" si="240"/>
        <v>51871.68</v>
      </c>
      <c r="BF121" s="31">
        <f t="shared" si="241"/>
        <v>69577.06</v>
      </c>
      <c r="BG121" s="31">
        <f t="shared" si="242"/>
        <v>11283.17</v>
      </c>
      <c r="BH121" s="31">
        <f t="shared" si="243"/>
        <v>7367.83</v>
      </c>
      <c r="BI121" s="31">
        <f t="shared" si="244"/>
        <v>0</v>
      </c>
      <c r="BJ121" s="31">
        <f t="shared" si="245"/>
        <v>-11193.65</v>
      </c>
      <c r="BK121" s="31">
        <f t="shared" si="246"/>
        <v>-40849.69</v>
      </c>
      <c r="BL121" s="31">
        <f t="shared" si="247"/>
        <v>-39829.56</v>
      </c>
      <c r="BM121" s="6">
        <v>5.04E-2</v>
      </c>
      <c r="BN121" s="6">
        <v>5.04E-2</v>
      </c>
      <c r="BO121" s="6">
        <v>5.04E-2</v>
      </c>
      <c r="BP121" s="6">
        <v>5.04E-2</v>
      </c>
      <c r="BQ121" s="6">
        <v>5.04E-2</v>
      </c>
      <c r="BR121" s="6">
        <v>5.04E-2</v>
      </c>
      <c r="BS121" s="6">
        <v>5.04E-2</v>
      </c>
      <c r="BT121" s="6">
        <v>5.04E-2</v>
      </c>
      <c r="BU121" s="6">
        <v>5.04E-2</v>
      </c>
      <c r="BV121" s="6">
        <v>5.04E-2</v>
      </c>
      <c r="BW121" s="6">
        <v>5.04E-2</v>
      </c>
      <c r="BX121" s="6">
        <v>5.04E-2</v>
      </c>
      <c r="BY121" s="31">
        <v>1166632.01</v>
      </c>
      <c r="BZ121" s="31">
        <v>1538319.32</v>
      </c>
      <c r="CA121" s="31">
        <v>634054.84</v>
      </c>
      <c r="CB121" s="31">
        <v>608784.47</v>
      </c>
      <c r="CC121" s="31">
        <v>450747.02</v>
      </c>
      <c r="CD121" s="31">
        <v>604600.68999999994</v>
      </c>
      <c r="CE121" s="31">
        <v>812388.51</v>
      </c>
      <c r="CF121" s="31">
        <v>530483.5</v>
      </c>
      <c r="CG121" s="31">
        <v>0</v>
      </c>
      <c r="CH121" s="31">
        <v>188053.32</v>
      </c>
      <c r="CI121" s="31">
        <v>686274.86</v>
      </c>
      <c r="CJ121" s="31">
        <v>669136.65</v>
      </c>
      <c r="CK121" s="32">
        <f t="shared" si="248"/>
        <v>34721.19</v>
      </c>
      <c r="CL121" s="32">
        <f t="shared" si="249"/>
        <v>45783.31</v>
      </c>
      <c r="CM121" s="32">
        <f t="shared" si="250"/>
        <v>18870.68</v>
      </c>
      <c r="CN121" s="32">
        <f t="shared" si="251"/>
        <v>18118.59</v>
      </c>
      <c r="CO121" s="32">
        <f t="shared" si="252"/>
        <v>13415.09</v>
      </c>
      <c r="CP121" s="32">
        <f t="shared" si="253"/>
        <v>17994.07</v>
      </c>
      <c r="CQ121" s="32">
        <f t="shared" si="254"/>
        <v>24178.23</v>
      </c>
      <c r="CR121" s="32">
        <f t="shared" si="255"/>
        <v>15788.2</v>
      </c>
      <c r="CS121" s="32">
        <f t="shared" si="256"/>
        <v>0</v>
      </c>
      <c r="CT121" s="32">
        <f t="shared" si="257"/>
        <v>5596.82</v>
      </c>
      <c r="CU121" s="32">
        <f t="shared" si="258"/>
        <v>20424.849999999999</v>
      </c>
      <c r="CV121" s="32">
        <f t="shared" si="259"/>
        <v>19914.78</v>
      </c>
      <c r="CW121" s="31">
        <f t="shared" si="260"/>
        <v>2314.7400000000089</v>
      </c>
      <c r="CX121" s="31">
        <f t="shared" si="261"/>
        <v>3052.2100000000737</v>
      </c>
      <c r="CY121" s="31">
        <f t="shared" si="262"/>
        <v>1258.0499999999956</v>
      </c>
      <c r="CZ121" s="31">
        <f t="shared" si="263"/>
        <v>-73682.240000000078</v>
      </c>
      <c r="DA121" s="31">
        <f t="shared" si="264"/>
        <v>-54554.689999999951</v>
      </c>
      <c r="DB121" s="31">
        <f t="shared" si="265"/>
        <v>-73175.870000000054</v>
      </c>
      <c r="DC121" s="31">
        <f t="shared" si="266"/>
        <v>45132.7</v>
      </c>
      <c r="DD121" s="31">
        <f t="shared" si="267"/>
        <v>29471.299999999945</v>
      </c>
      <c r="DE121" s="31">
        <f t="shared" si="268"/>
        <v>0</v>
      </c>
      <c r="DF121" s="31">
        <f t="shared" si="269"/>
        <v>24252.9</v>
      </c>
      <c r="DG121" s="31">
        <f t="shared" si="270"/>
        <v>88507.659999999974</v>
      </c>
      <c r="DH121" s="31">
        <f t="shared" si="271"/>
        <v>86297.380000000063</v>
      </c>
      <c r="DI121" s="32">
        <f t="shared" si="200"/>
        <v>115.74</v>
      </c>
      <c r="DJ121" s="32">
        <f t="shared" si="201"/>
        <v>152.61000000000001</v>
      </c>
      <c r="DK121" s="32">
        <f t="shared" si="202"/>
        <v>62.9</v>
      </c>
      <c r="DL121" s="32">
        <f t="shared" si="203"/>
        <v>-3684.11</v>
      </c>
      <c r="DM121" s="32">
        <f t="shared" si="204"/>
        <v>-2727.73</v>
      </c>
      <c r="DN121" s="32">
        <f t="shared" si="205"/>
        <v>-3658.79</v>
      </c>
      <c r="DO121" s="32">
        <f t="shared" si="206"/>
        <v>2256.64</v>
      </c>
      <c r="DP121" s="32">
        <f t="shared" si="207"/>
        <v>1473.57</v>
      </c>
      <c r="DQ121" s="32">
        <f t="shared" si="208"/>
        <v>0</v>
      </c>
      <c r="DR121" s="32">
        <f t="shared" si="209"/>
        <v>1212.6500000000001</v>
      </c>
      <c r="DS121" s="32">
        <f t="shared" si="210"/>
        <v>4425.38</v>
      </c>
      <c r="DT121" s="32">
        <f t="shared" si="211"/>
        <v>4314.87</v>
      </c>
      <c r="DU121" s="31">
        <f t="shared" si="212"/>
        <v>630.32000000000005</v>
      </c>
      <c r="DV121" s="31">
        <f t="shared" si="213"/>
        <v>824.01</v>
      </c>
      <c r="DW121" s="31">
        <f t="shared" si="214"/>
        <v>336.98</v>
      </c>
      <c r="DX121" s="31">
        <f t="shared" si="215"/>
        <v>-19564.580000000002</v>
      </c>
      <c r="DY121" s="31">
        <f t="shared" si="216"/>
        <v>-14362.4</v>
      </c>
      <c r="DZ121" s="31">
        <f t="shared" si="217"/>
        <v>-19093.810000000001</v>
      </c>
      <c r="EA121" s="31">
        <f t="shared" si="218"/>
        <v>11674.48</v>
      </c>
      <c r="EB121" s="31">
        <f t="shared" si="219"/>
        <v>7554.51</v>
      </c>
      <c r="EC121" s="31">
        <f t="shared" si="220"/>
        <v>0</v>
      </c>
      <c r="ED121" s="31">
        <f t="shared" si="221"/>
        <v>6105.39</v>
      </c>
      <c r="EE121" s="31">
        <f t="shared" si="222"/>
        <v>22074.080000000002</v>
      </c>
      <c r="EF121" s="31">
        <f t="shared" si="223"/>
        <v>21327.78</v>
      </c>
      <c r="EG121" s="32">
        <f t="shared" si="224"/>
        <v>3060.8000000000088</v>
      </c>
      <c r="EH121" s="32">
        <f t="shared" si="225"/>
        <v>4028.8300000000736</v>
      </c>
      <c r="EI121" s="32">
        <f t="shared" si="226"/>
        <v>1657.9299999999957</v>
      </c>
      <c r="EJ121" s="32">
        <f t="shared" si="227"/>
        <v>-96930.93000000008</v>
      </c>
      <c r="EK121" s="32">
        <f t="shared" si="228"/>
        <v>-71644.819999999949</v>
      </c>
      <c r="EL121" s="32">
        <f t="shared" si="229"/>
        <v>-95928.470000000045</v>
      </c>
      <c r="EM121" s="32">
        <f t="shared" si="230"/>
        <v>59063.819999999992</v>
      </c>
      <c r="EN121" s="32">
        <f t="shared" si="231"/>
        <v>38499.379999999946</v>
      </c>
      <c r="EO121" s="32">
        <f t="shared" si="232"/>
        <v>0</v>
      </c>
      <c r="EP121" s="32">
        <f t="shared" si="233"/>
        <v>31570.940000000002</v>
      </c>
      <c r="EQ121" s="32">
        <f t="shared" si="234"/>
        <v>115007.11999999998</v>
      </c>
      <c r="ER121" s="32">
        <f t="shared" si="235"/>
        <v>111940.03000000006</v>
      </c>
    </row>
    <row r="122" spans="1:148" x14ac:dyDescent="0.25">
      <c r="A122" t="s">
        <v>445</v>
      </c>
      <c r="B122" s="1" t="s">
        <v>30</v>
      </c>
      <c r="C122" t="str">
        <f t="shared" ca="1" si="274"/>
        <v>SH1</v>
      </c>
      <c r="D122" t="str">
        <f t="shared" ca="1" si="275"/>
        <v>Sheerness #1</v>
      </c>
      <c r="E122" s="51">
        <v>278162.16252040002</v>
      </c>
      <c r="F122" s="51">
        <v>242861.5129188</v>
      </c>
      <c r="G122" s="51">
        <v>232443.83672399999</v>
      </c>
      <c r="H122" s="51">
        <v>211911.47542140001</v>
      </c>
      <c r="I122" s="51">
        <v>200574.76050130001</v>
      </c>
      <c r="J122" s="51">
        <v>189657.5207508</v>
      </c>
      <c r="K122" s="51">
        <v>226417.28985279999</v>
      </c>
      <c r="L122" s="51">
        <v>251267.82096750001</v>
      </c>
      <c r="M122" s="51">
        <v>242163.7906792</v>
      </c>
      <c r="N122" s="51">
        <v>239652.80937080001</v>
      </c>
      <c r="O122" s="51">
        <v>248127.72614099999</v>
      </c>
      <c r="P122" s="51">
        <v>251479.63134630001</v>
      </c>
      <c r="Q122" s="32">
        <v>22055643.239999998</v>
      </c>
      <c r="R122" s="32">
        <v>30579107.120000001</v>
      </c>
      <c r="S122" s="32">
        <v>11475363.26</v>
      </c>
      <c r="T122" s="32">
        <v>10739078.720000001</v>
      </c>
      <c r="U122" s="32">
        <v>7154538.2000000002</v>
      </c>
      <c r="V122" s="32">
        <v>15507718.6</v>
      </c>
      <c r="W122" s="32">
        <v>15967571.539999999</v>
      </c>
      <c r="X122" s="32">
        <v>32210489.219999999</v>
      </c>
      <c r="Y122" s="32">
        <v>24711672.129999999</v>
      </c>
      <c r="Z122" s="32">
        <v>16592984.58</v>
      </c>
      <c r="AA122" s="32">
        <v>27506454.91</v>
      </c>
      <c r="AB122" s="32">
        <v>13366131.619999999</v>
      </c>
      <c r="AC122" s="2">
        <v>3.07</v>
      </c>
      <c r="AD122" s="2">
        <v>3.07</v>
      </c>
      <c r="AE122" s="2">
        <v>3.07</v>
      </c>
      <c r="AF122" s="2">
        <v>3.07</v>
      </c>
      <c r="AG122" s="2">
        <v>3.07</v>
      </c>
      <c r="AH122" s="2">
        <v>3.07</v>
      </c>
      <c r="AI122" s="2">
        <v>4.76</v>
      </c>
      <c r="AJ122" s="2">
        <v>4.76</v>
      </c>
      <c r="AK122" s="2">
        <v>4.76</v>
      </c>
      <c r="AL122" s="2">
        <v>4.76</v>
      </c>
      <c r="AM122" s="2">
        <v>4.76</v>
      </c>
      <c r="AN122" s="2">
        <v>4.76</v>
      </c>
      <c r="AO122" s="33">
        <v>677108.25</v>
      </c>
      <c r="AP122" s="33">
        <v>938778.59</v>
      </c>
      <c r="AQ122" s="33">
        <v>352293.65</v>
      </c>
      <c r="AR122" s="33">
        <v>329689.71999999997</v>
      </c>
      <c r="AS122" s="33">
        <v>219644.32</v>
      </c>
      <c r="AT122" s="33">
        <v>476086.96</v>
      </c>
      <c r="AU122" s="33">
        <v>760056.41</v>
      </c>
      <c r="AV122" s="33">
        <v>1533219.29</v>
      </c>
      <c r="AW122" s="33">
        <v>1176275.5900000001</v>
      </c>
      <c r="AX122" s="33">
        <v>789826.07</v>
      </c>
      <c r="AY122" s="33">
        <v>1309307.25</v>
      </c>
      <c r="AZ122" s="33">
        <v>636227.87</v>
      </c>
      <c r="BA122" s="31">
        <f t="shared" si="236"/>
        <v>-8822.26</v>
      </c>
      <c r="BB122" s="31">
        <f t="shared" si="237"/>
        <v>-12231.64</v>
      </c>
      <c r="BC122" s="31">
        <f t="shared" si="238"/>
        <v>-4590.1499999999996</v>
      </c>
      <c r="BD122" s="31">
        <f t="shared" si="239"/>
        <v>62286.66</v>
      </c>
      <c r="BE122" s="31">
        <f t="shared" si="240"/>
        <v>41496.32</v>
      </c>
      <c r="BF122" s="31">
        <f t="shared" si="241"/>
        <v>89944.77</v>
      </c>
      <c r="BG122" s="31">
        <f t="shared" si="242"/>
        <v>11177.3</v>
      </c>
      <c r="BH122" s="31">
        <f t="shared" si="243"/>
        <v>22547.34</v>
      </c>
      <c r="BI122" s="31">
        <f t="shared" si="244"/>
        <v>17298.169999999998</v>
      </c>
      <c r="BJ122" s="31">
        <f t="shared" si="245"/>
        <v>-49778.95</v>
      </c>
      <c r="BK122" s="31">
        <f t="shared" si="246"/>
        <v>-82519.360000000001</v>
      </c>
      <c r="BL122" s="31">
        <f t="shared" si="247"/>
        <v>-40098.39</v>
      </c>
      <c r="BM122" s="6">
        <v>6.59E-2</v>
      </c>
      <c r="BN122" s="6">
        <v>6.59E-2</v>
      </c>
      <c r="BO122" s="6">
        <v>6.59E-2</v>
      </c>
      <c r="BP122" s="6">
        <v>6.59E-2</v>
      </c>
      <c r="BQ122" s="6">
        <v>6.59E-2</v>
      </c>
      <c r="BR122" s="6">
        <v>6.59E-2</v>
      </c>
      <c r="BS122" s="6">
        <v>6.59E-2</v>
      </c>
      <c r="BT122" s="6">
        <v>6.59E-2</v>
      </c>
      <c r="BU122" s="6">
        <v>6.59E-2</v>
      </c>
      <c r="BV122" s="6">
        <v>6.59E-2</v>
      </c>
      <c r="BW122" s="6">
        <v>6.59E-2</v>
      </c>
      <c r="BX122" s="6">
        <v>6.59E-2</v>
      </c>
      <c r="BY122" s="31">
        <v>1453466.89</v>
      </c>
      <c r="BZ122" s="31">
        <v>2015163.16</v>
      </c>
      <c r="CA122" s="31">
        <v>756226.44</v>
      </c>
      <c r="CB122" s="31">
        <v>707705.29</v>
      </c>
      <c r="CC122" s="31">
        <v>471484.07</v>
      </c>
      <c r="CD122" s="31">
        <v>1021958.66</v>
      </c>
      <c r="CE122" s="31">
        <v>1052262.96</v>
      </c>
      <c r="CF122" s="31">
        <v>2122671.2400000002</v>
      </c>
      <c r="CG122" s="31">
        <v>1628499.19</v>
      </c>
      <c r="CH122" s="31">
        <v>1093477.68</v>
      </c>
      <c r="CI122" s="31">
        <v>1812675.38</v>
      </c>
      <c r="CJ122" s="31">
        <v>880828.07</v>
      </c>
      <c r="CK122" s="32">
        <f t="shared" si="248"/>
        <v>33083.46</v>
      </c>
      <c r="CL122" s="32">
        <f t="shared" si="249"/>
        <v>45868.66</v>
      </c>
      <c r="CM122" s="32">
        <f t="shared" si="250"/>
        <v>17213.04</v>
      </c>
      <c r="CN122" s="32">
        <f t="shared" si="251"/>
        <v>16108.62</v>
      </c>
      <c r="CO122" s="32">
        <f t="shared" si="252"/>
        <v>10731.81</v>
      </c>
      <c r="CP122" s="32">
        <f t="shared" si="253"/>
        <v>23261.58</v>
      </c>
      <c r="CQ122" s="32">
        <f t="shared" si="254"/>
        <v>23951.360000000001</v>
      </c>
      <c r="CR122" s="32">
        <f t="shared" si="255"/>
        <v>48315.73</v>
      </c>
      <c r="CS122" s="32">
        <f t="shared" si="256"/>
        <v>37067.51</v>
      </c>
      <c r="CT122" s="32">
        <f t="shared" si="257"/>
        <v>24889.48</v>
      </c>
      <c r="CU122" s="32">
        <f t="shared" si="258"/>
        <v>41259.68</v>
      </c>
      <c r="CV122" s="32">
        <f t="shared" si="259"/>
        <v>20049.2</v>
      </c>
      <c r="CW122" s="31">
        <f t="shared" si="260"/>
        <v>818264.35999999987</v>
      </c>
      <c r="CX122" s="31">
        <f t="shared" si="261"/>
        <v>1134484.8699999999</v>
      </c>
      <c r="CY122" s="31">
        <f t="shared" si="262"/>
        <v>425735.98</v>
      </c>
      <c r="CZ122" s="31">
        <f t="shared" si="263"/>
        <v>331837.53000000003</v>
      </c>
      <c r="DA122" s="31">
        <f t="shared" si="264"/>
        <v>221075.24</v>
      </c>
      <c r="DB122" s="31">
        <f t="shared" si="265"/>
        <v>479188.51</v>
      </c>
      <c r="DC122" s="31">
        <f t="shared" si="266"/>
        <v>304980.61000000004</v>
      </c>
      <c r="DD122" s="31">
        <f t="shared" si="267"/>
        <v>615220.3400000002</v>
      </c>
      <c r="DE122" s="31">
        <f t="shared" si="268"/>
        <v>471992.93999999989</v>
      </c>
      <c r="DF122" s="31">
        <f t="shared" si="269"/>
        <v>378320.04</v>
      </c>
      <c r="DG122" s="31">
        <f t="shared" si="270"/>
        <v>627147.16999999981</v>
      </c>
      <c r="DH122" s="31">
        <f t="shared" si="271"/>
        <v>304747.78999999992</v>
      </c>
      <c r="DI122" s="32">
        <f t="shared" si="200"/>
        <v>40913.22</v>
      </c>
      <c r="DJ122" s="32">
        <f t="shared" si="201"/>
        <v>56724.24</v>
      </c>
      <c r="DK122" s="32">
        <f t="shared" si="202"/>
        <v>21286.799999999999</v>
      </c>
      <c r="DL122" s="32">
        <f t="shared" si="203"/>
        <v>16591.88</v>
      </c>
      <c r="DM122" s="32">
        <f t="shared" si="204"/>
        <v>11053.76</v>
      </c>
      <c r="DN122" s="32">
        <f t="shared" si="205"/>
        <v>23959.43</v>
      </c>
      <c r="DO122" s="32">
        <f t="shared" si="206"/>
        <v>15249.03</v>
      </c>
      <c r="DP122" s="32">
        <f t="shared" si="207"/>
        <v>30761.02</v>
      </c>
      <c r="DQ122" s="32">
        <f t="shared" si="208"/>
        <v>23599.65</v>
      </c>
      <c r="DR122" s="32">
        <f t="shared" si="209"/>
        <v>18916</v>
      </c>
      <c r="DS122" s="32">
        <f t="shared" si="210"/>
        <v>31357.360000000001</v>
      </c>
      <c r="DT122" s="32">
        <f t="shared" si="211"/>
        <v>15237.39</v>
      </c>
      <c r="DU122" s="31">
        <f t="shared" si="212"/>
        <v>222819.25</v>
      </c>
      <c r="DV122" s="31">
        <f t="shared" si="213"/>
        <v>306278.64</v>
      </c>
      <c r="DW122" s="31">
        <f t="shared" si="214"/>
        <v>114038.48</v>
      </c>
      <c r="DX122" s="31">
        <f t="shared" si="215"/>
        <v>88111.61</v>
      </c>
      <c r="DY122" s="31">
        <f t="shared" si="216"/>
        <v>58201.61</v>
      </c>
      <c r="DZ122" s="31">
        <f t="shared" si="217"/>
        <v>125034.88</v>
      </c>
      <c r="EA122" s="31">
        <f t="shared" si="218"/>
        <v>78889.39</v>
      </c>
      <c r="EB122" s="31">
        <f t="shared" si="219"/>
        <v>157702.24</v>
      </c>
      <c r="EC122" s="31">
        <f t="shared" si="220"/>
        <v>119885.71</v>
      </c>
      <c r="ED122" s="31">
        <f t="shared" si="221"/>
        <v>95237.79</v>
      </c>
      <c r="EE122" s="31">
        <f t="shared" si="222"/>
        <v>156412.42000000001</v>
      </c>
      <c r="EF122" s="31">
        <f t="shared" si="223"/>
        <v>75316.22</v>
      </c>
      <c r="EG122" s="32">
        <f t="shared" si="224"/>
        <v>1081996.8299999998</v>
      </c>
      <c r="EH122" s="32">
        <f t="shared" si="225"/>
        <v>1497487.75</v>
      </c>
      <c r="EI122" s="32">
        <f t="shared" si="226"/>
        <v>561061.26</v>
      </c>
      <c r="EJ122" s="32">
        <f t="shared" si="227"/>
        <v>436541.02</v>
      </c>
      <c r="EK122" s="32">
        <f t="shared" si="228"/>
        <v>290330.61</v>
      </c>
      <c r="EL122" s="32">
        <f t="shared" si="229"/>
        <v>628182.82000000007</v>
      </c>
      <c r="EM122" s="32">
        <f t="shared" si="230"/>
        <v>399119.03000000009</v>
      </c>
      <c r="EN122" s="32">
        <f t="shared" si="231"/>
        <v>803683.60000000021</v>
      </c>
      <c r="EO122" s="32">
        <f t="shared" si="232"/>
        <v>615478.29999999993</v>
      </c>
      <c r="EP122" s="32">
        <f t="shared" si="233"/>
        <v>492473.82999999996</v>
      </c>
      <c r="EQ122" s="32">
        <f t="shared" si="234"/>
        <v>814916.94999999984</v>
      </c>
      <c r="ER122" s="32">
        <f t="shared" si="235"/>
        <v>395301.39999999991</v>
      </c>
    </row>
    <row r="123" spans="1:148" x14ac:dyDescent="0.25">
      <c r="A123" t="s">
        <v>445</v>
      </c>
      <c r="B123" s="1" t="s">
        <v>31</v>
      </c>
      <c r="C123" t="str">
        <f t="shared" ca="1" si="274"/>
        <v>SH2</v>
      </c>
      <c r="D123" t="str">
        <f t="shared" ca="1" si="275"/>
        <v>Sheerness #2</v>
      </c>
      <c r="E123" s="51">
        <v>276340.8532821</v>
      </c>
      <c r="F123" s="51">
        <v>235004.4396437</v>
      </c>
      <c r="G123" s="51">
        <v>234782.31731889999</v>
      </c>
      <c r="H123" s="51">
        <v>208087.31713740001</v>
      </c>
      <c r="I123" s="51">
        <v>209451.64101709999</v>
      </c>
      <c r="J123" s="51">
        <v>184236.6538032</v>
      </c>
      <c r="K123" s="51">
        <v>213376.1041192</v>
      </c>
      <c r="L123" s="51">
        <v>253869.90824970001</v>
      </c>
      <c r="M123" s="51">
        <v>246808.3780384</v>
      </c>
      <c r="N123" s="51">
        <v>68898.974602200004</v>
      </c>
      <c r="O123" s="51">
        <v>221991.0835256</v>
      </c>
      <c r="P123" s="51">
        <v>259596.2704904</v>
      </c>
      <c r="Q123" s="32">
        <v>21866215.609999999</v>
      </c>
      <c r="R123" s="32">
        <v>28355441.23</v>
      </c>
      <c r="S123" s="32">
        <v>11702910.869999999</v>
      </c>
      <c r="T123" s="32">
        <v>10566511.41</v>
      </c>
      <c r="U123" s="32">
        <v>7522922.2000000002</v>
      </c>
      <c r="V123" s="32">
        <v>16655707.73</v>
      </c>
      <c r="W123" s="32">
        <v>15180133.01</v>
      </c>
      <c r="X123" s="32">
        <v>32368156.039999999</v>
      </c>
      <c r="Y123" s="32">
        <v>24791623.649999999</v>
      </c>
      <c r="Z123" s="32">
        <v>11516562.539999999</v>
      </c>
      <c r="AA123" s="32">
        <v>26471644.75</v>
      </c>
      <c r="AB123" s="32">
        <v>13608840.640000001</v>
      </c>
      <c r="AC123" s="2">
        <v>3.07</v>
      </c>
      <c r="AD123" s="2">
        <v>3.07</v>
      </c>
      <c r="AE123" s="2">
        <v>3.07</v>
      </c>
      <c r="AF123" s="2">
        <v>3.07</v>
      </c>
      <c r="AG123" s="2">
        <v>3.07</v>
      </c>
      <c r="AH123" s="2">
        <v>3.07</v>
      </c>
      <c r="AI123" s="2">
        <v>4.76</v>
      </c>
      <c r="AJ123" s="2">
        <v>4.76</v>
      </c>
      <c r="AK123" s="2">
        <v>4.76</v>
      </c>
      <c r="AL123" s="2">
        <v>4.76</v>
      </c>
      <c r="AM123" s="2">
        <v>4.76</v>
      </c>
      <c r="AN123" s="2">
        <v>4.76</v>
      </c>
      <c r="AO123" s="33">
        <v>671292.82</v>
      </c>
      <c r="AP123" s="33">
        <v>870512.05</v>
      </c>
      <c r="AQ123" s="33">
        <v>359279.35999999999</v>
      </c>
      <c r="AR123" s="33">
        <v>324391.90000000002</v>
      </c>
      <c r="AS123" s="33">
        <v>230953.71</v>
      </c>
      <c r="AT123" s="33">
        <v>511330.23</v>
      </c>
      <c r="AU123" s="33">
        <v>722574.33</v>
      </c>
      <c r="AV123" s="33">
        <v>1540724.23</v>
      </c>
      <c r="AW123" s="33">
        <v>1180081.29</v>
      </c>
      <c r="AX123" s="33">
        <v>548188.38</v>
      </c>
      <c r="AY123" s="33">
        <v>1260050.29</v>
      </c>
      <c r="AZ123" s="33">
        <v>647780.81000000006</v>
      </c>
      <c r="BA123" s="31">
        <f t="shared" si="236"/>
        <v>-8746.49</v>
      </c>
      <c r="BB123" s="31">
        <f t="shared" si="237"/>
        <v>-11342.18</v>
      </c>
      <c r="BC123" s="31">
        <f t="shared" si="238"/>
        <v>-4681.16</v>
      </c>
      <c r="BD123" s="31">
        <f t="shared" si="239"/>
        <v>61285.77</v>
      </c>
      <c r="BE123" s="31">
        <f t="shared" si="240"/>
        <v>43632.95</v>
      </c>
      <c r="BF123" s="31">
        <f t="shared" si="241"/>
        <v>96603.1</v>
      </c>
      <c r="BG123" s="31">
        <f t="shared" si="242"/>
        <v>10626.09</v>
      </c>
      <c r="BH123" s="31">
        <f t="shared" si="243"/>
        <v>22657.71</v>
      </c>
      <c r="BI123" s="31">
        <f t="shared" si="244"/>
        <v>17354.14</v>
      </c>
      <c r="BJ123" s="31">
        <f t="shared" si="245"/>
        <v>-34549.69</v>
      </c>
      <c r="BK123" s="31">
        <f t="shared" si="246"/>
        <v>-79414.929999999993</v>
      </c>
      <c r="BL123" s="31">
        <f t="shared" si="247"/>
        <v>-40826.519999999997</v>
      </c>
      <c r="BM123" s="6">
        <v>7.0499999999999993E-2</v>
      </c>
      <c r="BN123" s="6">
        <v>7.0499999999999993E-2</v>
      </c>
      <c r="BO123" s="6">
        <v>7.0499999999999993E-2</v>
      </c>
      <c r="BP123" s="6">
        <v>7.0499999999999993E-2</v>
      </c>
      <c r="BQ123" s="6">
        <v>7.0499999999999993E-2</v>
      </c>
      <c r="BR123" s="6">
        <v>7.0499999999999993E-2</v>
      </c>
      <c r="BS123" s="6">
        <v>7.0499999999999993E-2</v>
      </c>
      <c r="BT123" s="6">
        <v>7.0499999999999993E-2</v>
      </c>
      <c r="BU123" s="6">
        <v>7.0499999999999993E-2</v>
      </c>
      <c r="BV123" s="6">
        <v>7.0499999999999993E-2</v>
      </c>
      <c r="BW123" s="6">
        <v>7.0499999999999993E-2</v>
      </c>
      <c r="BX123" s="6">
        <v>7.0499999999999993E-2</v>
      </c>
      <c r="BY123" s="31">
        <v>1541568.2</v>
      </c>
      <c r="BZ123" s="31">
        <v>1999058.61</v>
      </c>
      <c r="CA123" s="31">
        <v>825055.22</v>
      </c>
      <c r="CB123" s="31">
        <v>744939.05</v>
      </c>
      <c r="CC123" s="31">
        <v>530366.02</v>
      </c>
      <c r="CD123" s="31">
        <v>1174227.3899999999</v>
      </c>
      <c r="CE123" s="31">
        <v>1070199.3799999999</v>
      </c>
      <c r="CF123" s="31">
        <v>2281955</v>
      </c>
      <c r="CG123" s="31">
        <v>1747809.47</v>
      </c>
      <c r="CH123" s="31">
        <v>811917.66</v>
      </c>
      <c r="CI123" s="31">
        <v>1866250.95</v>
      </c>
      <c r="CJ123" s="31">
        <v>959423.27</v>
      </c>
      <c r="CK123" s="32">
        <f t="shared" si="248"/>
        <v>32799.32</v>
      </c>
      <c r="CL123" s="32">
        <f t="shared" si="249"/>
        <v>42533.16</v>
      </c>
      <c r="CM123" s="32">
        <f t="shared" si="250"/>
        <v>17554.37</v>
      </c>
      <c r="CN123" s="32">
        <f t="shared" si="251"/>
        <v>15849.77</v>
      </c>
      <c r="CO123" s="32">
        <f t="shared" si="252"/>
        <v>11284.38</v>
      </c>
      <c r="CP123" s="32">
        <f t="shared" si="253"/>
        <v>24983.56</v>
      </c>
      <c r="CQ123" s="32">
        <f t="shared" si="254"/>
        <v>22770.2</v>
      </c>
      <c r="CR123" s="32">
        <f t="shared" si="255"/>
        <v>48552.23</v>
      </c>
      <c r="CS123" s="32">
        <f t="shared" si="256"/>
        <v>37187.440000000002</v>
      </c>
      <c r="CT123" s="32">
        <f t="shared" si="257"/>
        <v>17274.84</v>
      </c>
      <c r="CU123" s="32">
        <f t="shared" si="258"/>
        <v>39707.47</v>
      </c>
      <c r="CV123" s="32">
        <f t="shared" si="259"/>
        <v>20413.259999999998</v>
      </c>
      <c r="CW123" s="31">
        <f t="shared" si="260"/>
        <v>911821.19000000006</v>
      </c>
      <c r="CX123" s="31">
        <f t="shared" si="261"/>
        <v>1182421.8999999999</v>
      </c>
      <c r="CY123" s="31">
        <f t="shared" si="262"/>
        <v>488011.38999999996</v>
      </c>
      <c r="CZ123" s="31">
        <f t="shared" si="263"/>
        <v>375111.15</v>
      </c>
      <c r="DA123" s="31">
        <f t="shared" si="264"/>
        <v>267063.74000000005</v>
      </c>
      <c r="DB123" s="31">
        <f t="shared" si="265"/>
        <v>591277.62</v>
      </c>
      <c r="DC123" s="31">
        <f t="shared" si="266"/>
        <v>359769.15999999986</v>
      </c>
      <c r="DD123" s="31">
        <f t="shared" si="267"/>
        <v>767125.29</v>
      </c>
      <c r="DE123" s="31">
        <f t="shared" si="268"/>
        <v>587561.47999999986</v>
      </c>
      <c r="DF123" s="31">
        <f t="shared" si="269"/>
        <v>315553.81</v>
      </c>
      <c r="DG123" s="31">
        <f t="shared" si="270"/>
        <v>725323.05999999982</v>
      </c>
      <c r="DH123" s="31">
        <f t="shared" si="271"/>
        <v>372882.24</v>
      </c>
      <c r="DI123" s="32">
        <f t="shared" si="200"/>
        <v>45591.06</v>
      </c>
      <c r="DJ123" s="32">
        <f t="shared" si="201"/>
        <v>59121.1</v>
      </c>
      <c r="DK123" s="32">
        <f t="shared" si="202"/>
        <v>24400.57</v>
      </c>
      <c r="DL123" s="32">
        <f t="shared" si="203"/>
        <v>18755.560000000001</v>
      </c>
      <c r="DM123" s="32">
        <f t="shared" si="204"/>
        <v>13353.19</v>
      </c>
      <c r="DN123" s="32">
        <f t="shared" si="205"/>
        <v>29563.88</v>
      </c>
      <c r="DO123" s="32">
        <f t="shared" si="206"/>
        <v>17988.46</v>
      </c>
      <c r="DP123" s="32">
        <f t="shared" si="207"/>
        <v>38356.26</v>
      </c>
      <c r="DQ123" s="32">
        <f t="shared" si="208"/>
        <v>29378.07</v>
      </c>
      <c r="DR123" s="32">
        <f t="shared" si="209"/>
        <v>15777.69</v>
      </c>
      <c r="DS123" s="32">
        <f t="shared" si="210"/>
        <v>36266.15</v>
      </c>
      <c r="DT123" s="32">
        <f t="shared" si="211"/>
        <v>18644.11</v>
      </c>
      <c r="DU123" s="31">
        <f t="shared" si="212"/>
        <v>248295.45</v>
      </c>
      <c r="DV123" s="31">
        <f t="shared" si="213"/>
        <v>319220.28000000003</v>
      </c>
      <c r="DW123" s="31">
        <f t="shared" si="214"/>
        <v>130719.69</v>
      </c>
      <c r="DX123" s="31">
        <f t="shared" si="215"/>
        <v>99601.89</v>
      </c>
      <c r="DY123" s="31">
        <f t="shared" si="216"/>
        <v>70308.820000000007</v>
      </c>
      <c r="DZ123" s="31">
        <f t="shared" si="217"/>
        <v>154282.34</v>
      </c>
      <c r="EA123" s="31">
        <f t="shared" si="218"/>
        <v>93061.56</v>
      </c>
      <c r="EB123" s="31">
        <f t="shared" si="219"/>
        <v>196640.73</v>
      </c>
      <c r="EC123" s="31">
        <f t="shared" si="220"/>
        <v>149240</v>
      </c>
      <c r="ED123" s="31">
        <f t="shared" si="221"/>
        <v>79437.100000000006</v>
      </c>
      <c r="EE123" s="31">
        <f t="shared" si="222"/>
        <v>180897.79</v>
      </c>
      <c r="EF123" s="31">
        <f t="shared" si="223"/>
        <v>92155.16</v>
      </c>
      <c r="EG123" s="32">
        <f t="shared" si="224"/>
        <v>1205707.7</v>
      </c>
      <c r="EH123" s="32">
        <f t="shared" si="225"/>
        <v>1560763.28</v>
      </c>
      <c r="EI123" s="32">
        <f t="shared" si="226"/>
        <v>643131.64999999991</v>
      </c>
      <c r="EJ123" s="32">
        <f t="shared" si="227"/>
        <v>493468.60000000003</v>
      </c>
      <c r="EK123" s="32">
        <f t="shared" si="228"/>
        <v>350725.75000000006</v>
      </c>
      <c r="EL123" s="32">
        <f t="shared" si="229"/>
        <v>775123.84</v>
      </c>
      <c r="EM123" s="32">
        <f t="shared" si="230"/>
        <v>470819.17999999988</v>
      </c>
      <c r="EN123" s="32">
        <f t="shared" si="231"/>
        <v>1002122.28</v>
      </c>
      <c r="EO123" s="32">
        <f t="shared" si="232"/>
        <v>766179.54999999981</v>
      </c>
      <c r="EP123" s="32">
        <f t="shared" si="233"/>
        <v>410768.6</v>
      </c>
      <c r="EQ123" s="32">
        <f t="shared" si="234"/>
        <v>942486.99999999988</v>
      </c>
      <c r="ER123" s="32">
        <f t="shared" si="235"/>
        <v>483681.51</v>
      </c>
    </row>
    <row r="124" spans="1:148" x14ac:dyDescent="0.25">
      <c r="A124" t="s">
        <v>549</v>
      </c>
      <c r="B124" s="1" t="s">
        <v>41</v>
      </c>
      <c r="C124" t="str">
        <f t="shared" ca="1" si="274"/>
        <v>BCHIMP</v>
      </c>
      <c r="D124" t="str">
        <f t="shared" ca="1" si="275"/>
        <v>Alberta-BC Intertie - Import</v>
      </c>
      <c r="E124" s="51">
        <v>126</v>
      </c>
      <c r="Q124" s="32">
        <v>1369.12</v>
      </c>
      <c r="R124" s="32"/>
      <c r="S124" s="32"/>
      <c r="T124" s="32"/>
      <c r="U124" s="32"/>
      <c r="V124" s="32"/>
      <c r="W124" s="32"/>
      <c r="X124" s="32"/>
      <c r="Y124" s="32"/>
      <c r="Z124" s="32"/>
      <c r="AA124" s="32"/>
      <c r="AB124" s="32"/>
      <c r="AC124" s="2">
        <v>0.53</v>
      </c>
      <c r="AO124" s="33">
        <v>7.26</v>
      </c>
      <c r="AP124" s="33"/>
      <c r="AQ124" s="33"/>
      <c r="AR124" s="33"/>
      <c r="AS124" s="33"/>
      <c r="AT124" s="33"/>
      <c r="AU124" s="33"/>
      <c r="AV124" s="33"/>
      <c r="AW124" s="33"/>
      <c r="AX124" s="33"/>
      <c r="AY124" s="33"/>
      <c r="AZ124" s="33"/>
      <c r="BA124" s="31">
        <f t="shared" si="236"/>
        <v>-0.55000000000000004</v>
      </c>
      <c r="BB124" s="31">
        <f t="shared" si="237"/>
        <v>0</v>
      </c>
      <c r="BC124" s="31">
        <f t="shared" si="238"/>
        <v>0</v>
      </c>
      <c r="BD124" s="31">
        <f t="shared" si="239"/>
        <v>0</v>
      </c>
      <c r="BE124" s="31">
        <f t="shared" si="240"/>
        <v>0</v>
      </c>
      <c r="BF124" s="31">
        <f t="shared" si="241"/>
        <v>0</v>
      </c>
      <c r="BG124" s="31">
        <f t="shared" si="242"/>
        <v>0</v>
      </c>
      <c r="BH124" s="31">
        <f t="shared" si="243"/>
        <v>0</v>
      </c>
      <c r="BI124" s="31">
        <f t="shared" si="244"/>
        <v>0</v>
      </c>
      <c r="BJ124" s="31">
        <f t="shared" si="245"/>
        <v>0</v>
      </c>
      <c r="BK124" s="31">
        <f t="shared" si="246"/>
        <v>0</v>
      </c>
      <c r="BL124" s="31">
        <f t="shared" si="247"/>
        <v>0</v>
      </c>
      <c r="BM124" s="6">
        <v>1.09E-2</v>
      </c>
      <c r="BN124" s="6">
        <v>1.09E-2</v>
      </c>
      <c r="BO124" s="6">
        <v>1.09E-2</v>
      </c>
      <c r="BP124" s="6">
        <v>1.09E-2</v>
      </c>
      <c r="BQ124" s="6">
        <v>1.09E-2</v>
      </c>
      <c r="BR124" s="6">
        <v>1.09E-2</v>
      </c>
      <c r="BS124" s="6">
        <v>1.09E-2</v>
      </c>
      <c r="BT124" s="6">
        <v>1.09E-2</v>
      </c>
      <c r="BU124" s="6">
        <v>1.09E-2</v>
      </c>
      <c r="BV124" s="6">
        <v>1.09E-2</v>
      </c>
      <c r="BW124" s="6">
        <v>1.09E-2</v>
      </c>
      <c r="BX124" s="6">
        <v>1.09E-2</v>
      </c>
      <c r="BY124" s="31">
        <v>14.92</v>
      </c>
      <c r="BZ124" s="31">
        <v>0</v>
      </c>
      <c r="CA124" s="31">
        <v>0</v>
      </c>
      <c r="CB124" s="31">
        <v>0</v>
      </c>
      <c r="CC124" s="31">
        <v>0</v>
      </c>
      <c r="CD124" s="31">
        <v>0</v>
      </c>
      <c r="CE124" s="31">
        <v>0</v>
      </c>
      <c r="CF124" s="31">
        <v>0</v>
      </c>
      <c r="CG124" s="31">
        <v>0</v>
      </c>
      <c r="CH124" s="31">
        <v>0</v>
      </c>
      <c r="CI124" s="31">
        <v>0</v>
      </c>
      <c r="CJ124" s="31">
        <v>0</v>
      </c>
      <c r="CK124" s="32">
        <f t="shared" si="248"/>
        <v>2.0499999999999998</v>
      </c>
      <c r="CL124" s="32">
        <f t="shared" si="249"/>
        <v>0</v>
      </c>
      <c r="CM124" s="32">
        <f t="shared" si="250"/>
        <v>0</v>
      </c>
      <c r="CN124" s="32">
        <f t="shared" si="251"/>
        <v>0</v>
      </c>
      <c r="CO124" s="32">
        <f t="shared" si="252"/>
        <v>0</v>
      </c>
      <c r="CP124" s="32">
        <f t="shared" si="253"/>
        <v>0</v>
      </c>
      <c r="CQ124" s="32">
        <f t="shared" si="254"/>
        <v>0</v>
      </c>
      <c r="CR124" s="32">
        <f t="shared" si="255"/>
        <v>0</v>
      </c>
      <c r="CS124" s="32">
        <f t="shared" si="256"/>
        <v>0</v>
      </c>
      <c r="CT124" s="32">
        <f t="shared" si="257"/>
        <v>0</v>
      </c>
      <c r="CU124" s="32">
        <f t="shared" si="258"/>
        <v>0</v>
      </c>
      <c r="CV124" s="32">
        <f t="shared" si="259"/>
        <v>0</v>
      </c>
      <c r="CW124" s="31">
        <f t="shared" si="260"/>
        <v>10.26</v>
      </c>
      <c r="CX124" s="31">
        <f t="shared" si="261"/>
        <v>0</v>
      </c>
      <c r="CY124" s="31">
        <f t="shared" si="262"/>
        <v>0</v>
      </c>
      <c r="CZ124" s="31">
        <f t="shared" si="263"/>
        <v>0</v>
      </c>
      <c r="DA124" s="31">
        <f t="shared" si="264"/>
        <v>0</v>
      </c>
      <c r="DB124" s="31">
        <f t="shared" si="265"/>
        <v>0</v>
      </c>
      <c r="DC124" s="31">
        <f t="shared" si="266"/>
        <v>0</v>
      </c>
      <c r="DD124" s="31">
        <f t="shared" si="267"/>
        <v>0</v>
      </c>
      <c r="DE124" s="31">
        <f t="shared" si="268"/>
        <v>0</v>
      </c>
      <c r="DF124" s="31">
        <f t="shared" si="269"/>
        <v>0</v>
      </c>
      <c r="DG124" s="31">
        <f t="shared" si="270"/>
        <v>0</v>
      </c>
      <c r="DH124" s="31">
        <f t="shared" si="271"/>
        <v>0</v>
      </c>
      <c r="DI124" s="32">
        <f t="shared" si="200"/>
        <v>0.51</v>
      </c>
      <c r="DJ124" s="32">
        <f t="shared" si="201"/>
        <v>0</v>
      </c>
      <c r="DK124" s="32">
        <f t="shared" si="202"/>
        <v>0</v>
      </c>
      <c r="DL124" s="32">
        <f t="shared" si="203"/>
        <v>0</v>
      </c>
      <c r="DM124" s="32">
        <f t="shared" si="204"/>
        <v>0</v>
      </c>
      <c r="DN124" s="32">
        <f t="shared" si="205"/>
        <v>0</v>
      </c>
      <c r="DO124" s="32">
        <f t="shared" si="206"/>
        <v>0</v>
      </c>
      <c r="DP124" s="32">
        <f t="shared" si="207"/>
        <v>0</v>
      </c>
      <c r="DQ124" s="32">
        <f t="shared" si="208"/>
        <v>0</v>
      </c>
      <c r="DR124" s="32">
        <f t="shared" si="209"/>
        <v>0</v>
      </c>
      <c r="DS124" s="32">
        <f t="shared" si="210"/>
        <v>0</v>
      </c>
      <c r="DT124" s="32">
        <f t="shared" si="211"/>
        <v>0</v>
      </c>
      <c r="DU124" s="31">
        <f t="shared" si="212"/>
        <v>2.79</v>
      </c>
      <c r="DV124" s="31">
        <f t="shared" si="213"/>
        <v>0</v>
      </c>
      <c r="DW124" s="31">
        <f t="shared" si="214"/>
        <v>0</v>
      </c>
      <c r="DX124" s="31">
        <f t="shared" si="215"/>
        <v>0</v>
      </c>
      <c r="DY124" s="31">
        <f t="shared" si="216"/>
        <v>0</v>
      </c>
      <c r="DZ124" s="31">
        <f t="shared" si="217"/>
        <v>0</v>
      </c>
      <c r="EA124" s="31">
        <f t="shared" si="218"/>
        <v>0</v>
      </c>
      <c r="EB124" s="31">
        <f t="shared" si="219"/>
        <v>0</v>
      </c>
      <c r="EC124" s="31">
        <f t="shared" si="220"/>
        <v>0</v>
      </c>
      <c r="ED124" s="31">
        <f t="shared" si="221"/>
        <v>0</v>
      </c>
      <c r="EE124" s="31">
        <f t="shared" si="222"/>
        <v>0</v>
      </c>
      <c r="EF124" s="31">
        <f t="shared" si="223"/>
        <v>0</v>
      </c>
      <c r="EG124" s="32">
        <f t="shared" si="224"/>
        <v>13.559999999999999</v>
      </c>
      <c r="EH124" s="32">
        <f t="shared" si="225"/>
        <v>0</v>
      </c>
      <c r="EI124" s="32">
        <f t="shared" si="226"/>
        <v>0</v>
      </c>
      <c r="EJ124" s="32">
        <f t="shared" si="227"/>
        <v>0</v>
      </c>
      <c r="EK124" s="32">
        <f t="shared" si="228"/>
        <v>0</v>
      </c>
      <c r="EL124" s="32">
        <f t="shared" si="229"/>
        <v>0</v>
      </c>
      <c r="EM124" s="32">
        <f t="shared" si="230"/>
        <v>0</v>
      </c>
      <c r="EN124" s="32">
        <f t="shared" si="231"/>
        <v>0</v>
      </c>
      <c r="EO124" s="32">
        <f t="shared" si="232"/>
        <v>0</v>
      </c>
      <c r="EP124" s="32">
        <f t="shared" si="233"/>
        <v>0</v>
      </c>
      <c r="EQ124" s="32">
        <f t="shared" si="234"/>
        <v>0</v>
      </c>
      <c r="ER124" s="32">
        <f t="shared" si="235"/>
        <v>0</v>
      </c>
    </row>
    <row r="125" spans="1:148" x14ac:dyDescent="0.25">
      <c r="A125" t="s">
        <v>480</v>
      </c>
      <c r="B125" s="1" t="s">
        <v>117</v>
      </c>
      <c r="C125" t="str">
        <f t="shared" ca="1" si="274"/>
        <v>SHCG</v>
      </c>
      <c r="D125" t="str">
        <f t="shared" ca="1" si="275"/>
        <v>Shell Caroline</v>
      </c>
      <c r="E125" s="51">
        <v>90.341099999999997</v>
      </c>
      <c r="F125" s="51">
        <v>921.17619999999999</v>
      </c>
      <c r="G125" s="51">
        <v>4465.9087</v>
      </c>
      <c r="H125" s="51">
        <v>4301.5879000000004</v>
      </c>
      <c r="I125" s="51">
        <v>3462.9157</v>
      </c>
      <c r="J125" s="51">
        <v>1190.6738</v>
      </c>
      <c r="K125" s="51">
        <v>846.08199999999999</v>
      </c>
      <c r="L125" s="51">
        <v>855.49670000000003</v>
      </c>
      <c r="M125" s="51">
        <v>765.40380000000005</v>
      </c>
      <c r="N125" s="51">
        <v>2469.3665000000001</v>
      </c>
      <c r="O125" s="51">
        <v>3156.0518999999999</v>
      </c>
      <c r="P125" s="51">
        <v>3744.7334000000001</v>
      </c>
      <c r="Q125" s="32">
        <v>15012.57</v>
      </c>
      <c r="R125" s="32">
        <v>100689.52</v>
      </c>
      <c r="S125" s="32">
        <v>219999.55</v>
      </c>
      <c r="T125" s="32">
        <v>182484.44</v>
      </c>
      <c r="U125" s="32">
        <v>100282.3</v>
      </c>
      <c r="V125" s="32">
        <v>40668.81</v>
      </c>
      <c r="W125" s="32">
        <v>18754.46</v>
      </c>
      <c r="X125" s="32">
        <v>63288.41</v>
      </c>
      <c r="Y125" s="32">
        <v>30710.47</v>
      </c>
      <c r="Z125" s="32">
        <v>142844.69</v>
      </c>
      <c r="AA125" s="32">
        <v>340133.11</v>
      </c>
      <c r="AB125" s="32">
        <v>196486.33</v>
      </c>
      <c r="AC125" s="2">
        <v>-0.91</v>
      </c>
      <c r="AD125" s="2">
        <v>-0.91</v>
      </c>
      <c r="AE125" s="2">
        <v>-0.91</v>
      </c>
      <c r="AF125" s="2">
        <v>-0.91</v>
      </c>
      <c r="AG125" s="2">
        <v>-0.91</v>
      </c>
      <c r="AH125" s="2">
        <v>-0.91</v>
      </c>
      <c r="AI125" s="2">
        <v>0.14000000000000001</v>
      </c>
      <c r="AJ125" s="2">
        <v>0.14000000000000001</v>
      </c>
      <c r="AK125" s="2">
        <v>0.14000000000000001</v>
      </c>
      <c r="AL125" s="2">
        <v>0.14000000000000001</v>
      </c>
      <c r="AM125" s="2">
        <v>0.14000000000000001</v>
      </c>
      <c r="AN125" s="2">
        <v>0.14000000000000001</v>
      </c>
      <c r="AO125" s="33">
        <v>-136.61000000000001</v>
      </c>
      <c r="AP125" s="33">
        <v>-916.27</v>
      </c>
      <c r="AQ125" s="33">
        <v>-2002</v>
      </c>
      <c r="AR125" s="33">
        <v>-1660.61</v>
      </c>
      <c r="AS125" s="33">
        <v>-912.57</v>
      </c>
      <c r="AT125" s="33">
        <v>-370.09</v>
      </c>
      <c r="AU125" s="33">
        <v>26.26</v>
      </c>
      <c r="AV125" s="33">
        <v>88.6</v>
      </c>
      <c r="AW125" s="33">
        <v>42.99</v>
      </c>
      <c r="AX125" s="33">
        <v>199.98</v>
      </c>
      <c r="AY125" s="33">
        <v>476.19</v>
      </c>
      <c r="AZ125" s="33">
        <v>275.08</v>
      </c>
      <c r="BA125" s="31">
        <f t="shared" si="236"/>
        <v>-6.01</v>
      </c>
      <c r="BB125" s="31">
        <f t="shared" si="237"/>
        <v>-40.28</v>
      </c>
      <c r="BC125" s="31">
        <f t="shared" si="238"/>
        <v>-88</v>
      </c>
      <c r="BD125" s="31">
        <f t="shared" si="239"/>
        <v>1058.4100000000001</v>
      </c>
      <c r="BE125" s="31">
        <f t="shared" si="240"/>
        <v>581.64</v>
      </c>
      <c r="BF125" s="31">
        <f t="shared" si="241"/>
        <v>235.88</v>
      </c>
      <c r="BG125" s="31">
        <f t="shared" si="242"/>
        <v>13.13</v>
      </c>
      <c r="BH125" s="31">
        <f t="shared" si="243"/>
        <v>44.3</v>
      </c>
      <c r="BI125" s="31">
        <f t="shared" si="244"/>
        <v>21.5</v>
      </c>
      <c r="BJ125" s="31">
        <f t="shared" si="245"/>
        <v>-428.53</v>
      </c>
      <c r="BK125" s="31">
        <f t="shared" si="246"/>
        <v>-1020.4</v>
      </c>
      <c r="BL125" s="31">
        <f t="shared" si="247"/>
        <v>-589.46</v>
      </c>
      <c r="BM125" s="6">
        <v>-9.2999999999999992E-3</v>
      </c>
      <c r="BN125" s="6">
        <v>-9.2999999999999992E-3</v>
      </c>
      <c r="BO125" s="6">
        <v>-9.2999999999999992E-3</v>
      </c>
      <c r="BP125" s="6">
        <v>-9.2999999999999992E-3</v>
      </c>
      <c r="BQ125" s="6">
        <v>-9.2999999999999992E-3</v>
      </c>
      <c r="BR125" s="6">
        <v>-9.2999999999999992E-3</v>
      </c>
      <c r="BS125" s="6">
        <v>-9.2999999999999992E-3</v>
      </c>
      <c r="BT125" s="6">
        <v>-9.2999999999999992E-3</v>
      </c>
      <c r="BU125" s="6">
        <v>-9.2999999999999992E-3</v>
      </c>
      <c r="BV125" s="6">
        <v>-9.2999999999999992E-3</v>
      </c>
      <c r="BW125" s="6">
        <v>-9.2999999999999992E-3</v>
      </c>
      <c r="BX125" s="6">
        <v>-9.2999999999999992E-3</v>
      </c>
      <c r="BY125" s="31">
        <v>-139.62</v>
      </c>
      <c r="BZ125" s="31">
        <v>-936.41</v>
      </c>
      <c r="CA125" s="31">
        <v>-2046</v>
      </c>
      <c r="CB125" s="31">
        <v>-1697.11</v>
      </c>
      <c r="CC125" s="31">
        <v>-932.63</v>
      </c>
      <c r="CD125" s="31">
        <v>-378.22</v>
      </c>
      <c r="CE125" s="31">
        <v>-174.42</v>
      </c>
      <c r="CF125" s="31">
        <v>-588.58000000000004</v>
      </c>
      <c r="CG125" s="31">
        <v>-285.61</v>
      </c>
      <c r="CH125" s="31">
        <v>-1328.46</v>
      </c>
      <c r="CI125" s="31">
        <v>-3163.24</v>
      </c>
      <c r="CJ125" s="31">
        <v>-1827.32</v>
      </c>
      <c r="CK125" s="32">
        <f t="shared" si="248"/>
        <v>22.52</v>
      </c>
      <c r="CL125" s="32">
        <f t="shared" si="249"/>
        <v>151.03</v>
      </c>
      <c r="CM125" s="32">
        <f t="shared" si="250"/>
        <v>330</v>
      </c>
      <c r="CN125" s="32">
        <f t="shared" si="251"/>
        <v>273.73</v>
      </c>
      <c r="CO125" s="32">
        <f t="shared" si="252"/>
        <v>150.41999999999999</v>
      </c>
      <c r="CP125" s="32">
        <f t="shared" si="253"/>
        <v>61</v>
      </c>
      <c r="CQ125" s="32">
        <f t="shared" si="254"/>
        <v>28.13</v>
      </c>
      <c r="CR125" s="32">
        <f t="shared" si="255"/>
        <v>94.93</v>
      </c>
      <c r="CS125" s="32">
        <f t="shared" si="256"/>
        <v>46.07</v>
      </c>
      <c r="CT125" s="32">
        <f t="shared" si="257"/>
        <v>214.27</v>
      </c>
      <c r="CU125" s="32">
        <f t="shared" si="258"/>
        <v>510.2</v>
      </c>
      <c r="CV125" s="32">
        <f t="shared" si="259"/>
        <v>294.73</v>
      </c>
      <c r="CW125" s="31">
        <f t="shared" si="260"/>
        <v>25.520000000000003</v>
      </c>
      <c r="CX125" s="31">
        <f t="shared" si="261"/>
        <v>171.17</v>
      </c>
      <c r="CY125" s="31">
        <f t="shared" si="262"/>
        <v>374</v>
      </c>
      <c r="CZ125" s="31">
        <f t="shared" si="263"/>
        <v>-821.18000000000006</v>
      </c>
      <c r="DA125" s="31">
        <f t="shared" si="264"/>
        <v>-451.28</v>
      </c>
      <c r="DB125" s="31">
        <f t="shared" si="265"/>
        <v>-183.01000000000005</v>
      </c>
      <c r="DC125" s="31">
        <f t="shared" si="266"/>
        <v>-185.67999999999998</v>
      </c>
      <c r="DD125" s="31">
        <f t="shared" si="267"/>
        <v>-626.54999999999995</v>
      </c>
      <c r="DE125" s="31">
        <f t="shared" si="268"/>
        <v>-304.03000000000003</v>
      </c>
      <c r="DF125" s="31">
        <f t="shared" si="269"/>
        <v>-885.6400000000001</v>
      </c>
      <c r="DG125" s="31">
        <f t="shared" si="270"/>
        <v>-2108.83</v>
      </c>
      <c r="DH125" s="31">
        <f t="shared" si="271"/>
        <v>-1218.2099999999998</v>
      </c>
      <c r="DI125" s="32">
        <f t="shared" si="200"/>
        <v>1.28</v>
      </c>
      <c r="DJ125" s="32">
        <f t="shared" si="201"/>
        <v>8.56</v>
      </c>
      <c r="DK125" s="32">
        <f t="shared" si="202"/>
        <v>18.7</v>
      </c>
      <c r="DL125" s="32">
        <f t="shared" si="203"/>
        <v>-41.06</v>
      </c>
      <c r="DM125" s="32">
        <f t="shared" si="204"/>
        <v>-22.56</v>
      </c>
      <c r="DN125" s="32">
        <f t="shared" si="205"/>
        <v>-9.15</v>
      </c>
      <c r="DO125" s="32">
        <f t="shared" si="206"/>
        <v>-9.2799999999999994</v>
      </c>
      <c r="DP125" s="32">
        <f t="shared" si="207"/>
        <v>-31.33</v>
      </c>
      <c r="DQ125" s="32">
        <f t="shared" si="208"/>
        <v>-15.2</v>
      </c>
      <c r="DR125" s="32">
        <f t="shared" si="209"/>
        <v>-44.28</v>
      </c>
      <c r="DS125" s="32">
        <f t="shared" si="210"/>
        <v>-105.44</v>
      </c>
      <c r="DT125" s="32">
        <f t="shared" si="211"/>
        <v>-60.91</v>
      </c>
      <c r="DU125" s="31">
        <f t="shared" si="212"/>
        <v>6.95</v>
      </c>
      <c r="DV125" s="31">
        <f t="shared" si="213"/>
        <v>46.21</v>
      </c>
      <c r="DW125" s="31">
        <f t="shared" si="214"/>
        <v>100.18</v>
      </c>
      <c r="DX125" s="31">
        <f t="shared" si="215"/>
        <v>-218.04</v>
      </c>
      <c r="DY125" s="31">
        <f t="shared" si="216"/>
        <v>-118.81</v>
      </c>
      <c r="DZ125" s="31">
        <f t="shared" si="217"/>
        <v>-47.75</v>
      </c>
      <c r="EA125" s="31">
        <f t="shared" si="218"/>
        <v>-48.03</v>
      </c>
      <c r="EB125" s="31">
        <f t="shared" si="219"/>
        <v>-160.61000000000001</v>
      </c>
      <c r="EC125" s="31">
        <f t="shared" si="220"/>
        <v>-77.22</v>
      </c>
      <c r="ED125" s="31">
        <f t="shared" si="221"/>
        <v>-222.95</v>
      </c>
      <c r="EE125" s="31">
        <f t="shared" si="222"/>
        <v>-525.95000000000005</v>
      </c>
      <c r="EF125" s="31">
        <f t="shared" si="223"/>
        <v>-301.07</v>
      </c>
      <c r="EG125" s="32">
        <f t="shared" si="224"/>
        <v>33.750000000000007</v>
      </c>
      <c r="EH125" s="32">
        <f t="shared" si="225"/>
        <v>225.94</v>
      </c>
      <c r="EI125" s="32">
        <f t="shared" si="226"/>
        <v>492.88</v>
      </c>
      <c r="EJ125" s="32">
        <f t="shared" si="227"/>
        <v>-1080.28</v>
      </c>
      <c r="EK125" s="32">
        <f t="shared" si="228"/>
        <v>-592.65</v>
      </c>
      <c r="EL125" s="32">
        <f t="shared" si="229"/>
        <v>-239.91000000000005</v>
      </c>
      <c r="EM125" s="32">
        <f t="shared" si="230"/>
        <v>-242.98999999999998</v>
      </c>
      <c r="EN125" s="32">
        <f t="shared" si="231"/>
        <v>-818.49</v>
      </c>
      <c r="EO125" s="32">
        <f t="shared" si="232"/>
        <v>-396.45000000000005</v>
      </c>
      <c r="EP125" s="32">
        <f t="shared" si="233"/>
        <v>-1152.8700000000001</v>
      </c>
      <c r="EQ125" s="32">
        <f t="shared" si="234"/>
        <v>-2740.2200000000003</v>
      </c>
      <c r="ER125" s="32">
        <f t="shared" si="235"/>
        <v>-1580.1899999999998</v>
      </c>
    </row>
    <row r="126" spans="1:148" x14ac:dyDescent="0.25">
      <c r="A126" t="s">
        <v>549</v>
      </c>
      <c r="B126" s="1" t="s">
        <v>42</v>
      </c>
      <c r="C126" t="str">
        <f t="shared" ca="1" si="274"/>
        <v>BCHEXP</v>
      </c>
      <c r="D126" t="str">
        <f t="shared" ca="1" si="275"/>
        <v>Alberta-BC Intertie - Export</v>
      </c>
      <c r="E126" s="51">
        <v>1726</v>
      </c>
      <c r="Q126" s="32">
        <v>43733.89</v>
      </c>
      <c r="R126" s="32"/>
      <c r="S126" s="32"/>
      <c r="T126" s="32"/>
      <c r="U126" s="32"/>
      <c r="V126" s="32"/>
      <c r="W126" s="32"/>
      <c r="X126" s="32"/>
      <c r="Y126" s="32"/>
      <c r="Z126" s="32"/>
      <c r="AA126" s="32"/>
      <c r="AB126" s="32"/>
      <c r="AC126" s="2">
        <v>1.02</v>
      </c>
      <c r="AO126" s="33">
        <v>446.09</v>
      </c>
      <c r="AP126" s="33"/>
      <c r="AQ126" s="33"/>
      <c r="AR126" s="33"/>
      <c r="AS126" s="33"/>
      <c r="AT126" s="33"/>
      <c r="AU126" s="33"/>
      <c r="AV126" s="33"/>
      <c r="AW126" s="33"/>
      <c r="AX126" s="33"/>
      <c r="AY126" s="33"/>
      <c r="AZ126" s="33"/>
      <c r="BA126" s="31">
        <f t="shared" si="236"/>
        <v>-17.489999999999998</v>
      </c>
      <c r="BB126" s="31">
        <f t="shared" si="237"/>
        <v>0</v>
      </c>
      <c r="BC126" s="31">
        <f t="shared" si="238"/>
        <v>0</v>
      </c>
      <c r="BD126" s="31">
        <f t="shared" si="239"/>
        <v>0</v>
      </c>
      <c r="BE126" s="31">
        <f t="shared" si="240"/>
        <v>0</v>
      </c>
      <c r="BF126" s="31">
        <f t="shared" si="241"/>
        <v>0</v>
      </c>
      <c r="BG126" s="31">
        <f t="shared" si="242"/>
        <v>0</v>
      </c>
      <c r="BH126" s="31">
        <f t="shared" si="243"/>
        <v>0</v>
      </c>
      <c r="BI126" s="31">
        <f t="shared" si="244"/>
        <v>0</v>
      </c>
      <c r="BJ126" s="31">
        <f t="shared" si="245"/>
        <v>0</v>
      </c>
      <c r="BK126" s="31">
        <f t="shared" si="246"/>
        <v>0</v>
      </c>
      <c r="BL126" s="31">
        <f t="shared" si="247"/>
        <v>0</v>
      </c>
      <c r="BM126" s="6">
        <v>8.5000000000000006E-3</v>
      </c>
      <c r="BN126" s="6">
        <v>8.5000000000000006E-3</v>
      </c>
      <c r="BO126" s="6">
        <v>8.5000000000000006E-3</v>
      </c>
      <c r="BP126" s="6">
        <v>8.5000000000000006E-3</v>
      </c>
      <c r="BQ126" s="6">
        <v>8.5000000000000006E-3</v>
      </c>
      <c r="BR126" s="6">
        <v>8.5000000000000006E-3</v>
      </c>
      <c r="BS126" s="6">
        <v>8.5000000000000006E-3</v>
      </c>
      <c r="BT126" s="6">
        <v>8.5000000000000006E-3</v>
      </c>
      <c r="BU126" s="6">
        <v>8.5000000000000006E-3</v>
      </c>
      <c r="BV126" s="6">
        <v>8.5000000000000006E-3</v>
      </c>
      <c r="BW126" s="6">
        <v>8.5000000000000006E-3</v>
      </c>
      <c r="BX126" s="6">
        <v>8.5000000000000006E-3</v>
      </c>
      <c r="BY126" s="31">
        <v>371.74</v>
      </c>
      <c r="BZ126" s="31">
        <v>0</v>
      </c>
      <c r="CA126" s="31">
        <v>0</v>
      </c>
      <c r="CB126" s="31">
        <v>0</v>
      </c>
      <c r="CC126" s="31">
        <v>0</v>
      </c>
      <c r="CD126" s="31">
        <v>0</v>
      </c>
      <c r="CE126" s="31">
        <v>0</v>
      </c>
      <c r="CF126" s="31">
        <v>0</v>
      </c>
      <c r="CG126" s="31">
        <v>0</v>
      </c>
      <c r="CH126" s="31">
        <v>0</v>
      </c>
      <c r="CI126" s="31">
        <v>0</v>
      </c>
      <c r="CJ126" s="31">
        <v>0</v>
      </c>
      <c r="CK126" s="32">
        <f t="shared" si="248"/>
        <v>65.599999999999994</v>
      </c>
      <c r="CL126" s="32">
        <f t="shared" si="249"/>
        <v>0</v>
      </c>
      <c r="CM126" s="32">
        <f t="shared" si="250"/>
        <v>0</v>
      </c>
      <c r="CN126" s="32">
        <f t="shared" si="251"/>
        <v>0</v>
      </c>
      <c r="CO126" s="32">
        <f t="shared" si="252"/>
        <v>0</v>
      </c>
      <c r="CP126" s="32">
        <f t="shared" si="253"/>
        <v>0</v>
      </c>
      <c r="CQ126" s="32">
        <f t="shared" si="254"/>
        <v>0</v>
      </c>
      <c r="CR126" s="32">
        <f t="shared" si="255"/>
        <v>0</v>
      </c>
      <c r="CS126" s="32">
        <f t="shared" si="256"/>
        <v>0</v>
      </c>
      <c r="CT126" s="32">
        <f t="shared" si="257"/>
        <v>0</v>
      </c>
      <c r="CU126" s="32">
        <f t="shared" si="258"/>
        <v>0</v>
      </c>
      <c r="CV126" s="32">
        <f t="shared" si="259"/>
        <v>0</v>
      </c>
      <c r="CW126" s="31">
        <f t="shared" si="260"/>
        <v>8.7400000000000553</v>
      </c>
      <c r="CX126" s="31">
        <f t="shared" si="261"/>
        <v>0</v>
      </c>
      <c r="CY126" s="31">
        <f t="shared" si="262"/>
        <v>0</v>
      </c>
      <c r="CZ126" s="31">
        <f t="shared" si="263"/>
        <v>0</v>
      </c>
      <c r="DA126" s="31">
        <f t="shared" si="264"/>
        <v>0</v>
      </c>
      <c r="DB126" s="31">
        <f t="shared" si="265"/>
        <v>0</v>
      </c>
      <c r="DC126" s="31">
        <f t="shared" si="266"/>
        <v>0</v>
      </c>
      <c r="DD126" s="31">
        <f t="shared" si="267"/>
        <v>0</v>
      </c>
      <c r="DE126" s="31">
        <f t="shared" si="268"/>
        <v>0</v>
      </c>
      <c r="DF126" s="31">
        <f t="shared" si="269"/>
        <v>0</v>
      </c>
      <c r="DG126" s="31">
        <f t="shared" si="270"/>
        <v>0</v>
      </c>
      <c r="DH126" s="31">
        <f t="shared" si="271"/>
        <v>0</v>
      </c>
      <c r="DI126" s="32">
        <f t="shared" si="200"/>
        <v>0.44</v>
      </c>
      <c r="DJ126" s="32">
        <f t="shared" si="201"/>
        <v>0</v>
      </c>
      <c r="DK126" s="32">
        <f t="shared" si="202"/>
        <v>0</v>
      </c>
      <c r="DL126" s="32">
        <f t="shared" si="203"/>
        <v>0</v>
      </c>
      <c r="DM126" s="32">
        <f t="shared" si="204"/>
        <v>0</v>
      </c>
      <c r="DN126" s="32">
        <f t="shared" si="205"/>
        <v>0</v>
      </c>
      <c r="DO126" s="32">
        <f t="shared" si="206"/>
        <v>0</v>
      </c>
      <c r="DP126" s="32">
        <f t="shared" si="207"/>
        <v>0</v>
      </c>
      <c r="DQ126" s="32">
        <f t="shared" si="208"/>
        <v>0</v>
      </c>
      <c r="DR126" s="32">
        <f t="shared" si="209"/>
        <v>0</v>
      </c>
      <c r="DS126" s="32">
        <f t="shared" si="210"/>
        <v>0</v>
      </c>
      <c r="DT126" s="32">
        <f t="shared" si="211"/>
        <v>0</v>
      </c>
      <c r="DU126" s="31">
        <f t="shared" si="212"/>
        <v>2.38</v>
      </c>
      <c r="DV126" s="31">
        <f t="shared" si="213"/>
        <v>0</v>
      </c>
      <c r="DW126" s="31">
        <f t="shared" si="214"/>
        <v>0</v>
      </c>
      <c r="DX126" s="31">
        <f t="shared" si="215"/>
        <v>0</v>
      </c>
      <c r="DY126" s="31">
        <f t="shared" si="216"/>
        <v>0</v>
      </c>
      <c r="DZ126" s="31">
        <f t="shared" si="217"/>
        <v>0</v>
      </c>
      <c r="EA126" s="31">
        <f t="shared" si="218"/>
        <v>0</v>
      </c>
      <c r="EB126" s="31">
        <f t="shared" si="219"/>
        <v>0</v>
      </c>
      <c r="EC126" s="31">
        <f t="shared" si="220"/>
        <v>0</v>
      </c>
      <c r="ED126" s="31">
        <f t="shared" si="221"/>
        <v>0</v>
      </c>
      <c r="EE126" s="31">
        <f t="shared" si="222"/>
        <v>0</v>
      </c>
      <c r="EF126" s="31">
        <f t="shared" si="223"/>
        <v>0</v>
      </c>
      <c r="EG126" s="32">
        <f t="shared" si="224"/>
        <v>11.560000000000056</v>
      </c>
      <c r="EH126" s="32">
        <f t="shared" si="225"/>
        <v>0</v>
      </c>
      <c r="EI126" s="32">
        <f t="shared" si="226"/>
        <v>0</v>
      </c>
      <c r="EJ126" s="32">
        <f t="shared" si="227"/>
        <v>0</v>
      </c>
      <c r="EK126" s="32">
        <f t="shared" si="228"/>
        <v>0</v>
      </c>
      <c r="EL126" s="32">
        <f t="shared" si="229"/>
        <v>0</v>
      </c>
      <c r="EM126" s="32">
        <f t="shared" si="230"/>
        <v>0</v>
      </c>
      <c r="EN126" s="32">
        <f t="shared" si="231"/>
        <v>0</v>
      </c>
      <c r="EO126" s="32">
        <f t="shared" si="232"/>
        <v>0</v>
      </c>
      <c r="EP126" s="32">
        <f t="shared" si="233"/>
        <v>0</v>
      </c>
      <c r="EQ126" s="32">
        <f t="shared" si="234"/>
        <v>0</v>
      </c>
      <c r="ER126" s="32">
        <f t="shared" si="235"/>
        <v>0</v>
      </c>
    </row>
    <row r="127" spans="1:148" x14ac:dyDescent="0.25">
      <c r="A127" t="s">
        <v>483</v>
      </c>
      <c r="B127" s="1" t="s">
        <v>97</v>
      </c>
      <c r="C127" t="str">
        <f t="shared" ca="1" si="274"/>
        <v>BCHIMP</v>
      </c>
      <c r="D127" t="str">
        <f t="shared" ca="1" si="275"/>
        <v>Alberta-BC Intertie - Import</v>
      </c>
      <c r="E127" s="51">
        <v>17274</v>
      </c>
      <c r="F127" s="51">
        <v>21567</v>
      </c>
      <c r="G127" s="51">
        <v>33564</v>
      </c>
      <c r="H127" s="51">
        <v>30774</v>
      </c>
      <c r="I127" s="51">
        <v>36421</v>
      </c>
      <c r="J127" s="51">
        <v>32574</v>
      </c>
      <c r="K127" s="51">
        <v>37148</v>
      </c>
      <c r="L127" s="51">
        <v>25617</v>
      </c>
      <c r="M127" s="51">
        <v>23953</v>
      </c>
      <c r="N127" s="51">
        <v>25902</v>
      </c>
      <c r="O127" s="51">
        <v>25762</v>
      </c>
      <c r="P127" s="51">
        <v>23793</v>
      </c>
      <c r="Q127" s="32">
        <v>1679226.25</v>
      </c>
      <c r="R127" s="32">
        <v>3700417.48</v>
      </c>
      <c r="S127" s="32">
        <v>1595052.3</v>
      </c>
      <c r="T127" s="32">
        <v>1710577.88</v>
      </c>
      <c r="U127" s="32">
        <v>1179486.18</v>
      </c>
      <c r="V127" s="32">
        <v>2149837.7999999998</v>
      </c>
      <c r="W127" s="32">
        <v>2253357.7799999998</v>
      </c>
      <c r="X127" s="32">
        <v>4273631.8</v>
      </c>
      <c r="Y127" s="32">
        <v>3183918.96</v>
      </c>
      <c r="Z127" s="32">
        <v>2246859.2799999998</v>
      </c>
      <c r="AA127" s="32">
        <v>3636551.19</v>
      </c>
      <c r="AB127" s="32">
        <v>1580824.5</v>
      </c>
      <c r="AC127" s="2">
        <v>0.53</v>
      </c>
      <c r="AD127" s="2">
        <v>0.53</v>
      </c>
      <c r="AE127" s="2">
        <v>0.53</v>
      </c>
      <c r="AF127" s="2">
        <v>0.53</v>
      </c>
      <c r="AG127" s="2">
        <v>0.53</v>
      </c>
      <c r="AH127" s="2">
        <v>0.53</v>
      </c>
      <c r="AI127" s="2">
        <v>1.92</v>
      </c>
      <c r="AJ127" s="2">
        <v>1.92</v>
      </c>
      <c r="AK127" s="2">
        <v>1.92</v>
      </c>
      <c r="AL127" s="2">
        <v>1.92</v>
      </c>
      <c r="AM127" s="2">
        <v>1.92</v>
      </c>
      <c r="AN127" s="2">
        <v>1.92</v>
      </c>
      <c r="AO127" s="33">
        <v>8899.9</v>
      </c>
      <c r="AP127" s="33">
        <v>19612.21</v>
      </c>
      <c r="AQ127" s="33">
        <v>8453.7800000000007</v>
      </c>
      <c r="AR127" s="33">
        <v>9066.06</v>
      </c>
      <c r="AS127" s="33">
        <v>6251.28</v>
      </c>
      <c r="AT127" s="33">
        <v>11394.14</v>
      </c>
      <c r="AU127" s="33">
        <v>43264.47</v>
      </c>
      <c r="AV127" s="33">
        <v>82053.73</v>
      </c>
      <c r="AW127" s="33">
        <v>61131.24</v>
      </c>
      <c r="AX127" s="33">
        <v>43139.7</v>
      </c>
      <c r="AY127" s="33">
        <v>69821.78</v>
      </c>
      <c r="AZ127" s="33">
        <v>30351.83</v>
      </c>
      <c r="BA127" s="31">
        <f t="shared" si="236"/>
        <v>-671.69</v>
      </c>
      <c r="BB127" s="31">
        <f t="shared" si="237"/>
        <v>-1480.17</v>
      </c>
      <c r="BC127" s="31">
        <f t="shared" si="238"/>
        <v>-638.02</v>
      </c>
      <c r="BD127" s="31">
        <f t="shared" si="239"/>
        <v>9921.35</v>
      </c>
      <c r="BE127" s="31">
        <f t="shared" si="240"/>
        <v>6841.02</v>
      </c>
      <c r="BF127" s="31">
        <f t="shared" si="241"/>
        <v>12469.06</v>
      </c>
      <c r="BG127" s="31">
        <f t="shared" si="242"/>
        <v>1577.35</v>
      </c>
      <c r="BH127" s="31">
        <f t="shared" si="243"/>
        <v>2991.54</v>
      </c>
      <c r="BI127" s="31">
        <f t="shared" si="244"/>
        <v>2228.7399999999998</v>
      </c>
      <c r="BJ127" s="31">
        <f t="shared" si="245"/>
        <v>-6740.58</v>
      </c>
      <c r="BK127" s="31">
        <f t="shared" si="246"/>
        <v>-10909.65</v>
      </c>
      <c r="BL127" s="31">
        <f t="shared" si="247"/>
        <v>-4742.47</v>
      </c>
      <c r="BM127" s="6">
        <v>1.09E-2</v>
      </c>
      <c r="BN127" s="6">
        <v>1.09E-2</v>
      </c>
      <c r="BO127" s="6">
        <v>1.09E-2</v>
      </c>
      <c r="BP127" s="6">
        <v>1.09E-2</v>
      </c>
      <c r="BQ127" s="6">
        <v>1.09E-2</v>
      </c>
      <c r="BR127" s="6">
        <v>1.09E-2</v>
      </c>
      <c r="BS127" s="6">
        <v>1.09E-2</v>
      </c>
      <c r="BT127" s="6">
        <v>1.09E-2</v>
      </c>
      <c r="BU127" s="6">
        <v>1.09E-2</v>
      </c>
      <c r="BV127" s="6">
        <v>1.09E-2</v>
      </c>
      <c r="BW127" s="6">
        <v>1.09E-2</v>
      </c>
      <c r="BX127" s="6">
        <v>1.09E-2</v>
      </c>
      <c r="BY127" s="31">
        <v>18303.57</v>
      </c>
      <c r="BZ127" s="31">
        <v>40334.550000000003</v>
      </c>
      <c r="CA127" s="31">
        <v>17386.07</v>
      </c>
      <c r="CB127" s="31">
        <v>18645.3</v>
      </c>
      <c r="CC127" s="31">
        <v>12856.4</v>
      </c>
      <c r="CD127" s="31">
        <v>23433.23</v>
      </c>
      <c r="CE127" s="31">
        <v>24561.599999999999</v>
      </c>
      <c r="CF127" s="31">
        <v>46582.59</v>
      </c>
      <c r="CG127" s="31">
        <v>34704.720000000001</v>
      </c>
      <c r="CH127" s="31">
        <v>24490.77</v>
      </c>
      <c r="CI127" s="31">
        <v>39638.410000000003</v>
      </c>
      <c r="CJ127" s="31">
        <v>17230.990000000002</v>
      </c>
      <c r="CK127" s="32">
        <f t="shared" si="248"/>
        <v>2518.84</v>
      </c>
      <c r="CL127" s="32">
        <f t="shared" si="249"/>
        <v>5550.63</v>
      </c>
      <c r="CM127" s="32">
        <f t="shared" si="250"/>
        <v>2392.58</v>
      </c>
      <c r="CN127" s="32">
        <f t="shared" si="251"/>
        <v>2565.87</v>
      </c>
      <c r="CO127" s="32">
        <f t="shared" si="252"/>
        <v>1769.23</v>
      </c>
      <c r="CP127" s="32">
        <f t="shared" si="253"/>
        <v>3224.76</v>
      </c>
      <c r="CQ127" s="32">
        <f t="shared" si="254"/>
        <v>3380.04</v>
      </c>
      <c r="CR127" s="32">
        <f t="shared" si="255"/>
        <v>6410.45</v>
      </c>
      <c r="CS127" s="32">
        <f t="shared" si="256"/>
        <v>4775.88</v>
      </c>
      <c r="CT127" s="32">
        <f t="shared" si="257"/>
        <v>3370.29</v>
      </c>
      <c r="CU127" s="32">
        <f t="shared" si="258"/>
        <v>5454.83</v>
      </c>
      <c r="CV127" s="32">
        <f t="shared" si="259"/>
        <v>2371.2399999999998</v>
      </c>
      <c r="CW127" s="31">
        <f t="shared" si="260"/>
        <v>12594.2</v>
      </c>
      <c r="CX127" s="31">
        <f t="shared" si="261"/>
        <v>27753.14</v>
      </c>
      <c r="CY127" s="31">
        <f t="shared" si="262"/>
        <v>11962.890000000001</v>
      </c>
      <c r="CZ127" s="31">
        <f t="shared" si="263"/>
        <v>2223.7599999999984</v>
      </c>
      <c r="DA127" s="31">
        <f t="shared" si="264"/>
        <v>1533.3299999999981</v>
      </c>
      <c r="DB127" s="31">
        <f t="shared" si="265"/>
        <v>2794.7899999999991</v>
      </c>
      <c r="DC127" s="31">
        <f t="shared" si="266"/>
        <v>-16900.18</v>
      </c>
      <c r="DD127" s="31">
        <f t="shared" si="267"/>
        <v>-32052.230000000003</v>
      </c>
      <c r="DE127" s="31">
        <f t="shared" si="268"/>
        <v>-23879.379999999997</v>
      </c>
      <c r="DF127" s="31">
        <f t="shared" si="269"/>
        <v>-8538.0599999999959</v>
      </c>
      <c r="DG127" s="31">
        <f t="shared" si="270"/>
        <v>-13818.889999999994</v>
      </c>
      <c r="DH127" s="31">
        <f t="shared" si="271"/>
        <v>-6007.1299999999983</v>
      </c>
      <c r="DI127" s="32">
        <f t="shared" si="200"/>
        <v>629.71</v>
      </c>
      <c r="DJ127" s="32">
        <f t="shared" si="201"/>
        <v>1387.66</v>
      </c>
      <c r="DK127" s="32">
        <f t="shared" si="202"/>
        <v>598.14</v>
      </c>
      <c r="DL127" s="32">
        <f t="shared" si="203"/>
        <v>111.19</v>
      </c>
      <c r="DM127" s="32">
        <f t="shared" si="204"/>
        <v>76.67</v>
      </c>
      <c r="DN127" s="32">
        <f t="shared" si="205"/>
        <v>139.74</v>
      </c>
      <c r="DO127" s="32">
        <f t="shared" si="206"/>
        <v>-845.01</v>
      </c>
      <c r="DP127" s="32">
        <f t="shared" si="207"/>
        <v>-1602.61</v>
      </c>
      <c r="DQ127" s="32">
        <f t="shared" si="208"/>
        <v>-1193.97</v>
      </c>
      <c r="DR127" s="32">
        <f t="shared" si="209"/>
        <v>-426.9</v>
      </c>
      <c r="DS127" s="32">
        <f t="shared" si="210"/>
        <v>-690.94</v>
      </c>
      <c r="DT127" s="32">
        <f t="shared" si="211"/>
        <v>-300.36</v>
      </c>
      <c r="DU127" s="31">
        <f t="shared" si="212"/>
        <v>3429.49</v>
      </c>
      <c r="DV127" s="31">
        <f t="shared" si="213"/>
        <v>7492.56</v>
      </c>
      <c r="DW127" s="31">
        <f t="shared" si="214"/>
        <v>3204.4</v>
      </c>
      <c r="DX127" s="31">
        <f t="shared" si="215"/>
        <v>590.47</v>
      </c>
      <c r="DY127" s="31">
        <f t="shared" si="216"/>
        <v>403.67</v>
      </c>
      <c r="DZ127" s="31">
        <f t="shared" si="217"/>
        <v>729.25</v>
      </c>
      <c r="EA127" s="31">
        <f t="shared" si="218"/>
        <v>-4371.57</v>
      </c>
      <c r="EB127" s="31">
        <f t="shared" si="219"/>
        <v>-8216.09</v>
      </c>
      <c r="EC127" s="31">
        <f t="shared" si="220"/>
        <v>-6065.34</v>
      </c>
      <c r="ED127" s="31">
        <f t="shared" si="221"/>
        <v>-2149.36</v>
      </c>
      <c r="EE127" s="31">
        <f t="shared" si="222"/>
        <v>-3446.47</v>
      </c>
      <c r="EF127" s="31">
        <f t="shared" si="223"/>
        <v>-1484.62</v>
      </c>
      <c r="EG127" s="32">
        <f t="shared" si="224"/>
        <v>16653.400000000001</v>
      </c>
      <c r="EH127" s="32">
        <f t="shared" si="225"/>
        <v>36633.360000000001</v>
      </c>
      <c r="EI127" s="32">
        <f t="shared" si="226"/>
        <v>15765.43</v>
      </c>
      <c r="EJ127" s="32">
        <f t="shared" si="227"/>
        <v>2925.4199999999983</v>
      </c>
      <c r="EK127" s="32">
        <f t="shared" si="228"/>
        <v>2013.6699999999983</v>
      </c>
      <c r="EL127" s="32">
        <f t="shared" si="229"/>
        <v>3663.7799999999988</v>
      </c>
      <c r="EM127" s="32">
        <f t="shared" si="230"/>
        <v>-22116.76</v>
      </c>
      <c r="EN127" s="32">
        <f t="shared" si="231"/>
        <v>-41870.930000000008</v>
      </c>
      <c r="EO127" s="32">
        <f t="shared" si="232"/>
        <v>-31138.69</v>
      </c>
      <c r="EP127" s="32">
        <f t="shared" si="233"/>
        <v>-11114.319999999996</v>
      </c>
      <c r="EQ127" s="32">
        <f t="shared" si="234"/>
        <v>-17956.299999999996</v>
      </c>
      <c r="ER127" s="32">
        <f t="shared" si="235"/>
        <v>-7792.1099999999979</v>
      </c>
    </row>
    <row r="128" spans="1:148" x14ac:dyDescent="0.25">
      <c r="A128" t="s">
        <v>444</v>
      </c>
      <c r="B128" s="1" t="s">
        <v>133</v>
      </c>
      <c r="C128" t="str">
        <f t="shared" ca="1" si="274"/>
        <v>SPR</v>
      </c>
      <c r="D128" t="str">
        <f t="shared" ca="1" si="275"/>
        <v>Spray Hydro Facility</v>
      </c>
      <c r="E128" s="51">
        <v>24148.682183199999</v>
      </c>
      <c r="F128" s="51">
        <v>23368.013564000001</v>
      </c>
      <c r="G128" s="51">
        <v>23352.834846000002</v>
      </c>
      <c r="H128" s="51">
        <v>20414.480878400002</v>
      </c>
      <c r="I128" s="51">
        <v>8707.2350478000008</v>
      </c>
      <c r="J128" s="51">
        <v>0</v>
      </c>
      <c r="K128" s="51">
        <v>0</v>
      </c>
      <c r="L128" s="51">
        <v>0</v>
      </c>
      <c r="M128" s="51">
        <v>16647.960875799999</v>
      </c>
      <c r="N128" s="51">
        <v>19235.7138973</v>
      </c>
      <c r="O128" s="51">
        <v>16326.5895289</v>
      </c>
      <c r="P128" s="51">
        <v>20495.5165935</v>
      </c>
      <c r="Q128" s="32">
        <v>2309834.6</v>
      </c>
      <c r="R128" s="32">
        <v>3283680.56</v>
      </c>
      <c r="S128" s="32">
        <v>1237581.76</v>
      </c>
      <c r="T128" s="32">
        <v>1229409.05</v>
      </c>
      <c r="U128" s="32">
        <v>385556.51</v>
      </c>
      <c r="V128" s="32">
        <v>0</v>
      </c>
      <c r="W128" s="32">
        <v>0</v>
      </c>
      <c r="X128" s="32">
        <v>0</v>
      </c>
      <c r="Y128" s="32">
        <v>834379.28</v>
      </c>
      <c r="Z128" s="32">
        <v>1781412.25</v>
      </c>
      <c r="AA128" s="32">
        <v>2239872.9700000002</v>
      </c>
      <c r="AB128" s="32">
        <v>1190732.45</v>
      </c>
      <c r="AC128" s="2">
        <v>-1.76</v>
      </c>
      <c r="AD128" s="2">
        <v>-1.76</v>
      </c>
      <c r="AE128" s="2">
        <v>-1.76</v>
      </c>
      <c r="AF128" s="2">
        <v>-1.76</v>
      </c>
      <c r="AG128" s="2">
        <v>-1.76</v>
      </c>
      <c r="AH128" s="2">
        <v>-1.76</v>
      </c>
      <c r="AI128" s="2">
        <v>-0.32</v>
      </c>
      <c r="AJ128" s="2">
        <v>-0.32</v>
      </c>
      <c r="AK128" s="2">
        <v>-0.32</v>
      </c>
      <c r="AL128" s="2">
        <v>-0.32</v>
      </c>
      <c r="AM128" s="2">
        <v>-0.32</v>
      </c>
      <c r="AN128" s="2">
        <v>-0.32</v>
      </c>
      <c r="AO128" s="33">
        <v>-40653.089999999997</v>
      </c>
      <c r="AP128" s="33">
        <v>-57792.78</v>
      </c>
      <c r="AQ128" s="33">
        <v>-21781.439999999999</v>
      </c>
      <c r="AR128" s="33">
        <v>-21637.599999999999</v>
      </c>
      <c r="AS128" s="33">
        <v>-6785.79</v>
      </c>
      <c r="AT128" s="33">
        <v>0</v>
      </c>
      <c r="AU128" s="33">
        <v>0</v>
      </c>
      <c r="AV128" s="33">
        <v>0</v>
      </c>
      <c r="AW128" s="33">
        <v>-2670.01</v>
      </c>
      <c r="AX128" s="33">
        <v>-5700.52</v>
      </c>
      <c r="AY128" s="33">
        <v>-7167.59</v>
      </c>
      <c r="AZ128" s="33">
        <v>-3810.34</v>
      </c>
      <c r="BA128" s="31">
        <f t="shared" si="236"/>
        <v>-923.93</v>
      </c>
      <c r="BB128" s="31">
        <f t="shared" si="237"/>
        <v>-1313.47</v>
      </c>
      <c r="BC128" s="31">
        <f t="shared" si="238"/>
        <v>-495.03</v>
      </c>
      <c r="BD128" s="31">
        <f t="shared" si="239"/>
        <v>7130.57</v>
      </c>
      <c r="BE128" s="31">
        <f t="shared" si="240"/>
        <v>2236.23</v>
      </c>
      <c r="BF128" s="31">
        <f t="shared" si="241"/>
        <v>0</v>
      </c>
      <c r="BG128" s="31">
        <f t="shared" si="242"/>
        <v>0</v>
      </c>
      <c r="BH128" s="31">
        <f t="shared" si="243"/>
        <v>0</v>
      </c>
      <c r="BI128" s="31">
        <f t="shared" si="244"/>
        <v>584.07000000000005</v>
      </c>
      <c r="BJ128" s="31">
        <f t="shared" si="245"/>
        <v>-5344.24</v>
      </c>
      <c r="BK128" s="31">
        <f t="shared" si="246"/>
        <v>-6719.62</v>
      </c>
      <c r="BL128" s="31">
        <f t="shared" si="247"/>
        <v>-3572.2</v>
      </c>
      <c r="BM128" s="6">
        <v>-1.7500000000000002E-2</v>
      </c>
      <c r="BN128" s="6">
        <v>-1.7500000000000002E-2</v>
      </c>
      <c r="BO128" s="6">
        <v>-1.7500000000000002E-2</v>
      </c>
      <c r="BP128" s="6">
        <v>-1.7500000000000002E-2</v>
      </c>
      <c r="BQ128" s="6">
        <v>-1.7500000000000002E-2</v>
      </c>
      <c r="BR128" s="6">
        <v>-1.7500000000000002E-2</v>
      </c>
      <c r="BS128" s="6">
        <v>-1.7500000000000002E-2</v>
      </c>
      <c r="BT128" s="6">
        <v>-1.7500000000000002E-2</v>
      </c>
      <c r="BU128" s="6">
        <v>-1.7500000000000002E-2</v>
      </c>
      <c r="BV128" s="6">
        <v>-1.7500000000000002E-2</v>
      </c>
      <c r="BW128" s="6">
        <v>-1.7500000000000002E-2</v>
      </c>
      <c r="BX128" s="6">
        <v>-1.7500000000000002E-2</v>
      </c>
      <c r="BY128" s="31">
        <v>-40422.11</v>
      </c>
      <c r="BZ128" s="31">
        <v>-57464.41</v>
      </c>
      <c r="CA128" s="31">
        <v>-21657.68</v>
      </c>
      <c r="CB128" s="31">
        <v>-21514.66</v>
      </c>
      <c r="CC128" s="31">
        <v>-6747.24</v>
      </c>
      <c r="CD128" s="31">
        <v>0</v>
      </c>
      <c r="CE128" s="31">
        <v>0</v>
      </c>
      <c r="CF128" s="31">
        <v>0</v>
      </c>
      <c r="CG128" s="31">
        <v>-14601.64</v>
      </c>
      <c r="CH128" s="31">
        <v>-31174.71</v>
      </c>
      <c r="CI128" s="31">
        <v>-39197.78</v>
      </c>
      <c r="CJ128" s="31">
        <v>-20837.82</v>
      </c>
      <c r="CK128" s="32">
        <f t="shared" si="248"/>
        <v>3464.75</v>
      </c>
      <c r="CL128" s="32">
        <f t="shared" si="249"/>
        <v>4925.5200000000004</v>
      </c>
      <c r="CM128" s="32">
        <f t="shared" si="250"/>
        <v>1856.37</v>
      </c>
      <c r="CN128" s="32">
        <f t="shared" si="251"/>
        <v>1844.11</v>
      </c>
      <c r="CO128" s="32">
        <f t="shared" si="252"/>
        <v>578.33000000000004</v>
      </c>
      <c r="CP128" s="32">
        <f t="shared" si="253"/>
        <v>0</v>
      </c>
      <c r="CQ128" s="32">
        <f t="shared" si="254"/>
        <v>0</v>
      </c>
      <c r="CR128" s="32">
        <f t="shared" si="255"/>
        <v>0</v>
      </c>
      <c r="CS128" s="32">
        <f t="shared" si="256"/>
        <v>1251.57</v>
      </c>
      <c r="CT128" s="32">
        <f t="shared" si="257"/>
        <v>2672.12</v>
      </c>
      <c r="CU128" s="32">
        <f t="shared" si="258"/>
        <v>3359.81</v>
      </c>
      <c r="CV128" s="32">
        <f t="shared" si="259"/>
        <v>1786.1</v>
      </c>
      <c r="CW128" s="31">
        <f t="shared" si="260"/>
        <v>4619.6599999999962</v>
      </c>
      <c r="CX128" s="31">
        <f t="shared" si="261"/>
        <v>6567.36</v>
      </c>
      <c r="CY128" s="31">
        <f t="shared" si="262"/>
        <v>2475.1599999999971</v>
      </c>
      <c r="CZ128" s="31">
        <f t="shared" si="263"/>
        <v>-5163.5200000000004</v>
      </c>
      <c r="DA128" s="31">
        <f t="shared" si="264"/>
        <v>-1619.35</v>
      </c>
      <c r="DB128" s="31">
        <f t="shared" si="265"/>
        <v>0</v>
      </c>
      <c r="DC128" s="31">
        <f t="shared" si="266"/>
        <v>0</v>
      </c>
      <c r="DD128" s="31">
        <f t="shared" si="267"/>
        <v>0</v>
      </c>
      <c r="DE128" s="31">
        <f t="shared" si="268"/>
        <v>-11264.13</v>
      </c>
      <c r="DF128" s="31">
        <f t="shared" si="269"/>
        <v>-17457.830000000002</v>
      </c>
      <c r="DG128" s="31">
        <f t="shared" si="270"/>
        <v>-21950.760000000002</v>
      </c>
      <c r="DH128" s="31">
        <f t="shared" si="271"/>
        <v>-11669.18</v>
      </c>
      <c r="DI128" s="32">
        <f t="shared" si="200"/>
        <v>230.98</v>
      </c>
      <c r="DJ128" s="32">
        <f t="shared" si="201"/>
        <v>328.37</v>
      </c>
      <c r="DK128" s="32">
        <f t="shared" si="202"/>
        <v>123.76</v>
      </c>
      <c r="DL128" s="32">
        <f t="shared" si="203"/>
        <v>-258.18</v>
      </c>
      <c r="DM128" s="32">
        <f t="shared" si="204"/>
        <v>-80.97</v>
      </c>
      <c r="DN128" s="32">
        <f t="shared" si="205"/>
        <v>0</v>
      </c>
      <c r="DO128" s="32">
        <f t="shared" si="206"/>
        <v>0</v>
      </c>
      <c r="DP128" s="32">
        <f t="shared" si="207"/>
        <v>0</v>
      </c>
      <c r="DQ128" s="32">
        <f t="shared" si="208"/>
        <v>-563.21</v>
      </c>
      <c r="DR128" s="32">
        <f t="shared" si="209"/>
        <v>-872.89</v>
      </c>
      <c r="DS128" s="32">
        <f t="shared" si="210"/>
        <v>-1097.54</v>
      </c>
      <c r="DT128" s="32">
        <f t="shared" si="211"/>
        <v>-583.46</v>
      </c>
      <c r="DU128" s="31">
        <f t="shared" si="212"/>
        <v>1257.97</v>
      </c>
      <c r="DV128" s="31">
        <f t="shared" si="213"/>
        <v>1773</v>
      </c>
      <c r="DW128" s="31">
        <f t="shared" si="214"/>
        <v>663</v>
      </c>
      <c r="DX128" s="31">
        <f t="shared" si="215"/>
        <v>-1371.05</v>
      </c>
      <c r="DY128" s="31">
        <f t="shared" si="216"/>
        <v>-426.32</v>
      </c>
      <c r="DZ128" s="31">
        <f t="shared" si="217"/>
        <v>0</v>
      </c>
      <c r="EA128" s="31">
        <f t="shared" si="218"/>
        <v>0</v>
      </c>
      <c r="EB128" s="31">
        <f t="shared" si="219"/>
        <v>0</v>
      </c>
      <c r="EC128" s="31">
        <f t="shared" si="220"/>
        <v>-2861.08</v>
      </c>
      <c r="ED128" s="31">
        <f t="shared" si="221"/>
        <v>-4394.8100000000004</v>
      </c>
      <c r="EE128" s="31">
        <f t="shared" si="222"/>
        <v>-5474.59</v>
      </c>
      <c r="EF128" s="31">
        <f t="shared" si="223"/>
        <v>-2883.95</v>
      </c>
      <c r="EG128" s="32">
        <f t="shared" si="224"/>
        <v>6108.609999999996</v>
      </c>
      <c r="EH128" s="32">
        <f t="shared" si="225"/>
        <v>8668.73</v>
      </c>
      <c r="EI128" s="32">
        <f t="shared" si="226"/>
        <v>3261.9199999999973</v>
      </c>
      <c r="EJ128" s="32">
        <f t="shared" si="227"/>
        <v>-6792.7500000000009</v>
      </c>
      <c r="EK128" s="32">
        <f t="shared" si="228"/>
        <v>-2126.64</v>
      </c>
      <c r="EL128" s="32">
        <f t="shared" si="229"/>
        <v>0</v>
      </c>
      <c r="EM128" s="32">
        <f t="shared" si="230"/>
        <v>0</v>
      </c>
      <c r="EN128" s="32">
        <f t="shared" si="231"/>
        <v>0</v>
      </c>
      <c r="EO128" s="32">
        <f t="shared" si="232"/>
        <v>-14688.42</v>
      </c>
      <c r="EP128" s="32">
        <f t="shared" si="233"/>
        <v>-22725.530000000002</v>
      </c>
      <c r="EQ128" s="32">
        <f t="shared" si="234"/>
        <v>-28522.890000000003</v>
      </c>
      <c r="ER128" s="32">
        <f t="shared" si="235"/>
        <v>-15136.59</v>
      </c>
    </row>
    <row r="129" spans="1:148" x14ac:dyDescent="0.25">
      <c r="A129" t="s">
        <v>483</v>
      </c>
      <c r="B129" s="1" t="s">
        <v>98</v>
      </c>
      <c r="C129" t="str">
        <f t="shared" ca="1" si="274"/>
        <v>SPCIMP</v>
      </c>
      <c r="D129" t="str">
        <f t="shared" ca="1" si="275"/>
        <v>Alberta-Saskatchewan Intertie - Import</v>
      </c>
      <c r="E129" s="51">
        <v>20468</v>
      </c>
      <c r="F129" s="51">
        <v>26431</v>
      </c>
      <c r="G129" s="51">
        <v>38291</v>
      </c>
      <c r="H129" s="51">
        <v>29440</v>
      </c>
      <c r="I129" s="51">
        <v>25254</v>
      </c>
      <c r="K129" s="51">
        <v>20058</v>
      </c>
      <c r="L129" s="51">
        <v>22051</v>
      </c>
      <c r="M129" s="51">
        <v>51071</v>
      </c>
      <c r="N129" s="51">
        <v>53641</v>
      </c>
      <c r="O129" s="51">
        <v>41562</v>
      </c>
      <c r="P129" s="51">
        <v>43438</v>
      </c>
      <c r="Q129" s="32">
        <v>2523036.04</v>
      </c>
      <c r="R129" s="32">
        <v>5776218.9699999997</v>
      </c>
      <c r="S129" s="32">
        <v>2114412.09</v>
      </c>
      <c r="T129" s="32">
        <v>2049080.87</v>
      </c>
      <c r="U129" s="32">
        <v>824442.28</v>
      </c>
      <c r="V129" s="32"/>
      <c r="W129" s="32">
        <v>892715.26</v>
      </c>
      <c r="X129" s="32">
        <v>2775617.89</v>
      </c>
      <c r="Y129" s="32">
        <v>4271733</v>
      </c>
      <c r="Z129" s="32">
        <v>5119305.75</v>
      </c>
      <c r="AA129" s="32">
        <v>6921757.9100000001</v>
      </c>
      <c r="AB129" s="32">
        <v>3291810.58</v>
      </c>
      <c r="AC129" s="2">
        <v>3.41</v>
      </c>
      <c r="AD129" s="2">
        <v>3.41</v>
      </c>
      <c r="AE129" s="2">
        <v>3.41</v>
      </c>
      <c r="AF129" s="2">
        <v>3.41</v>
      </c>
      <c r="AG129" s="2">
        <v>3.41</v>
      </c>
      <c r="AI129" s="2">
        <v>5.17</v>
      </c>
      <c r="AJ129" s="2">
        <v>5.17</v>
      </c>
      <c r="AK129" s="2">
        <v>5.17</v>
      </c>
      <c r="AL129" s="2">
        <v>5.17</v>
      </c>
      <c r="AM129" s="2">
        <v>5.17</v>
      </c>
      <c r="AN129" s="2">
        <v>5.17</v>
      </c>
      <c r="AO129" s="33">
        <v>86035.53</v>
      </c>
      <c r="AP129" s="33">
        <v>196969.07</v>
      </c>
      <c r="AQ129" s="33">
        <v>72101.45</v>
      </c>
      <c r="AR129" s="33">
        <v>69873.66</v>
      </c>
      <c r="AS129" s="33">
        <v>28113.48</v>
      </c>
      <c r="AT129" s="33"/>
      <c r="AU129" s="33">
        <v>46153.38</v>
      </c>
      <c r="AV129" s="33">
        <v>143499.44</v>
      </c>
      <c r="AW129" s="33">
        <v>220848.6</v>
      </c>
      <c r="AX129" s="33">
        <v>264668.11</v>
      </c>
      <c r="AY129" s="33">
        <v>357854.88</v>
      </c>
      <c r="AZ129" s="33">
        <v>170186.61</v>
      </c>
      <c r="BA129" s="31">
        <f t="shared" ref="BA129:BA144" si="276">ROUND(Q129*BA$3,2)</f>
        <v>-1009.21</v>
      </c>
      <c r="BB129" s="31">
        <f t="shared" ref="BB129:BB144" si="277">ROUND(R129*BB$3,2)</f>
        <v>-2310.4899999999998</v>
      </c>
      <c r="BC129" s="31">
        <f t="shared" ref="BC129:BC144" si="278">ROUND(S129*BC$3,2)</f>
        <v>-845.76</v>
      </c>
      <c r="BD129" s="31">
        <f t="shared" ref="BD129:BD144" si="279">ROUND(T129*BD$3,2)</f>
        <v>11884.67</v>
      </c>
      <c r="BE129" s="31">
        <f t="shared" ref="BE129:BE144" si="280">ROUND(U129*BE$3,2)</f>
        <v>4781.7700000000004</v>
      </c>
      <c r="BF129" s="31">
        <f t="shared" ref="BF129:BF144" si="281">ROUND(V129*BF$3,2)</f>
        <v>0</v>
      </c>
      <c r="BG129" s="31">
        <f t="shared" ref="BG129:BG144" si="282">ROUND(W129*BG$3,2)</f>
        <v>624.9</v>
      </c>
      <c r="BH129" s="31">
        <f t="shared" ref="BH129:BH144" si="283">ROUND(X129*BH$3,2)</f>
        <v>1942.93</v>
      </c>
      <c r="BI129" s="31">
        <f t="shared" ref="BI129:BI144" si="284">ROUND(Y129*BI$3,2)</f>
        <v>2990.21</v>
      </c>
      <c r="BJ129" s="31">
        <f t="shared" ref="BJ129:BJ144" si="285">ROUND(Z129*BJ$3,2)</f>
        <v>-15357.92</v>
      </c>
      <c r="BK129" s="31">
        <f t="shared" ref="BK129:BK144" si="286">ROUND(AA129*BK$3,2)</f>
        <v>-20765.27</v>
      </c>
      <c r="BL129" s="31">
        <f t="shared" ref="BL129:BL144" si="287">ROUND(AB129*BL$3,2)</f>
        <v>-9875.43</v>
      </c>
      <c r="BM129" s="6">
        <v>6.7100000000000007E-2</v>
      </c>
      <c r="BN129" s="6">
        <v>6.7100000000000007E-2</v>
      </c>
      <c r="BO129" s="6">
        <v>6.7100000000000007E-2</v>
      </c>
      <c r="BP129" s="6">
        <v>6.7100000000000007E-2</v>
      </c>
      <c r="BQ129" s="6">
        <v>6.7100000000000007E-2</v>
      </c>
      <c r="BR129" s="6">
        <v>6.7100000000000007E-2</v>
      </c>
      <c r="BS129" s="6">
        <v>6.7100000000000007E-2</v>
      </c>
      <c r="BT129" s="6">
        <v>6.7100000000000007E-2</v>
      </c>
      <c r="BU129" s="6">
        <v>6.7100000000000007E-2</v>
      </c>
      <c r="BV129" s="6">
        <v>6.7100000000000007E-2</v>
      </c>
      <c r="BW129" s="6">
        <v>6.7100000000000007E-2</v>
      </c>
      <c r="BX129" s="6">
        <v>6.7100000000000007E-2</v>
      </c>
      <c r="BY129" s="31">
        <v>169295.72</v>
      </c>
      <c r="BZ129" s="31">
        <v>387584.29</v>
      </c>
      <c r="CA129" s="31">
        <v>141877.04999999999</v>
      </c>
      <c r="CB129" s="31">
        <v>137493.32999999999</v>
      </c>
      <c r="CC129" s="31">
        <v>55320.08</v>
      </c>
      <c r="CD129" s="31">
        <v>0</v>
      </c>
      <c r="CE129" s="31">
        <v>59901.19</v>
      </c>
      <c r="CF129" s="31">
        <v>186243.96</v>
      </c>
      <c r="CG129" s="31">
        <v>286633.28000000003</v>
      </c>
      <c r="CH129" s="31">
        <v>343505.42</v>
      </c>
      <c r="CI129" s="31">
        <v>464449.96</v>
      </c>
      <c r="CJ129" s="31">
        <v>220880.49</v>
      </c>
      <c r="CK129" s="32">
        <f t="shared" ref="CK129:CK144" si="288">ROUND(Q129*$CV$3,2)</f>
        <v>3784.55</v>
      </c>
      <c r="CL129" s="32">
        <f t="shared" ref="CL129:CL144" si="289">ROUND(R129*$CV$3,2)</f>
        <v>8664.33</v>
      </c>
      <c r="CM129" s="32">
        <f t="shared" ref="CM129:CM144" si="290">ROUND(S129*$CV$3,2)</f>
        <v>3171.62</v>
      </c>
      <c r="CN129" s="32">
        <f t="shared" ref="CN129:CN144" si="291">ROUND(T129*$CV$3,2)</f>
        <v>3073.62</v>
      </c>
      <c r="CO129" s="32">
        <f t="shared" ref="CO129:CO144" si="292">ROUND(U129*$CV$3,2)</f>
        <v>1236.6600000000001</v>
      </c>
      <c r="CP129" s="32">
        <f t="shared" ref="CP129:CP144" si="293">ROUND(V129*$CV$3,2)</f>
        <v>0</v>
      </c>
      <c r="CQ129" s="32">
        <f t="shared" ref="CQ129:CQ144" si="294">ROUND(W129*$CV$3,2)</f>
        <v>1339.07</v>
      </c>
      <c r="CR129" s="32">
        <f t="shared" ref="CR129:CR144" si="295">ROUND(X129*$CV$3,2)</f>
        <v>4163.43</v>
      </c>
      <c r="CS129" s="32">
        <f t="shared" ref="CS129:CS144" si="296">ROUND(Y129*$CV$3,2)</f>
        <v>6407.6</v>
      </c>
      <c r="CT129" s="32">
        <f t="shared" ref="CT129:CT144" si="297">ROUND(Z129*$CV$3,2)</f>
        <v>7678.96</v>
      </c>
      <c r="CU129" s="32">
        <f t="shared" ref="CU129:CU144" si="298">ROUND(AA129*$CV$3,2)</f>
        <v>10382.64</v>
      </c>
      <c r="CV129" s="32">
        <f t="shared" ref="CV129:CV144" si="299">ROUND(AB129*$CV$3,2)</f>
        <v>4937.72</v>
      </c>
      <c r="CW129" s="31">
        <f t="shared" ref="CW129:CW144" si="300">BY129+CK129-AO129-BA129</f>
        <v>88053.95</v>
      </c>
      <c r="CX129" s="31">
        <f t="shared" ref="CX129:CX144" si="301">BZ129+CL129-AP129-BB129</f>
        <v>201590.03999999998</v>
      </c>
      <c r="CY129" s="31">
        <f t="shared" ref="CY129:CY144" si="302">CA129+CM129-AQ129-BC129</f>
        <v>73792.979999999981</v>
      </c>
      <c r="CZ129" s="31">
        <f t="shared" ref="CZ129:CZ144" si="303">CB129+CN129-AR129-BD129</f>
        <v>58808.619999999981</v>
      </c>
      <c r="DA129" s="31">
        <f t="shared" ref="DA129:DA144" si="304">CC129+CO129-AS129-BE129</f>
        <v>23661.490000000005</v>
      </c>
      <c r="DB129" s="31">
        <f t="shared" ref="DB129:DB144" si="305">CD129+CP129-AT129-BF129</f>
        <v>0</v>
      </c>
      <c r="DC129" s="31">
        <f t="shared" ref="DC129:DC144" si="306">CE129+CQ129-AU129-BG129</f>
        <v>14461.980000000005</v>
      </c>
      <c r="DD129" s="31">
        <f t="shared" ref="DD129:DD144" si="307">CF129+CR129-AV129-BH129</f>
        <v>44965.019999999982</v>
      </c>
      <c r="DE129" s="31">
        <f t="shared" ref="DE129:DE144" si="308">CG129+CS129-AW129-BI129</f>
        <v>69202.069999999992</v>
      </c>
      <c r="DF129" s="31">
        <f t="shared" ref="DF129:DF144" si="309">CH129+CT129-AX129-BJ129</f>
        <v>101874.19000000002</v>
      </c>
      <c r="DG129" s="31">
        <f t="shared" ref="DG129:DG144" si="310">CI129+CU129-AY129-BK129</f>
        <v>137742.99000000002</v>
      </c>
      <c r="DH129" s="31">
        <f t="shared" ref="DH129:DH144" si="311">CJ129+CV129-AZ129-BL129</f>
        <v>65507.030000000006</v>
      </c>
      <c r="DI129" s="32">
        <f t="shared" ref="DI129:DI144" si="312">ROUND(CW129*5%,2)</f>
        <v>4402.7</v>
      </c>
      <c r="DJ129" s="32">
        <f t="shared" ref="DJ129:DJ144" si="313">ROUND(CX129*5%,2)</f>
        <v>10079.5</v>
      </c>
      <c r="DK129" s="32">
        <f t="shared" ref="DK129:DK144" si="314">ROUND(CY129*5%,2)</f>
        <v>3689.65</v>
      </c>
      <c r="DL129" s="32">
        <f t="shared" ref="DL129:DL144" si="315">ROUND(CZ129*5%,2)</f>
        <v>2940.43</v>
      </c>
      <c r="DM129" s="32">
        <f t="shared" ref="DM129:DM144" si="316">ROUND(DA129*5%,2)</f>
        <v>1183.07</v>
      </c>
      <c r="DN129" s="32">
        <f t="shared" ref="DN129:DN144" si="317">ROUND(DB129*5%,2)</f>
        <v>0</v>
      </c>
      <c r="DO129" s="32">
        <f t="shared" ref="DO129:DO144" si="318">ROUND(DC129*5%,2)</f>
        <v>723.1</v>
      </c>
      <c r="DP129" s="32">
        <f t="shared" ref="DP129:DP144" si="319">ROUND(DD129*5%,2)</f>
        <v>2248.25</v>
      </c>
      <c r="DQ129" s="32">
        <f t="shared" ref="DQ129:DQ144" si="320">ROUND(DE129*5%,2)</f>
        <v>3460.1</v>
      </c>
      <c r="DR129" s="32">
        <f t="shared" ref="DR129:DR144" si="321">ROUND(DF129*5%,2)</f>
        <v>5093.71</v>
      </c>
      <c r="DS129" s="32">
        <f t="shared" ref="DS129:DS144" si="322">ROUND(DG129*5%,2)</f>
        <v>6887.15</v>
      </c>
      <c r="DT129" s="32">
        <f t="shared" ref="DT129:DT144" si="323">ROUND(DH129*5%,2)</f>
        <v>3275.35</v>
      </c>
      <c r="DU129" s="31">
        <f t="shared" ref="DU129:DU144" si="324">ROUND(CW129*DU$3,2)</f>
        <v>23977.72</v>
      </c>
      <c r="DV129" s="31">
        <f t="shared" ref="DV129:DV144" si="325">ROUND(CX129*DV$3,2)</f>
        <v>54423.58</v>
      </c>
      <c r="DW129" s="31">
        <f t="shared" ref="DW129:DW144" si="326">ROUND(CY129*DW$3,2)</f>
        <v>19766.330000000002</v>
      </c>
      <c r="DX129" s="31">
        <f t="shared" ref="DX129:DX144" si="327">ROUND(CZ129*DX$3,2)</f>
        <v>15615.24</v>
      </c>
      <c r="DY129" s="31">
        <f t="shared" ref="DY129:DY144" si="328">ROUND(DA129*DY$3,2)</f>
        <v>6229.27</v>
      </c>
      <c r="DZ129" s="31">
        <f t="shared" ref="DZ129:DZ144" si="329">ROUND(DB129*DZ$3,2)</f>
        <v>0</v>
      </c>
      <c r="EA129" s="31">
        <f t="shared" ref="EA129:EA144" si="330">ROUND(DC129*EA$3,2)</f>
        <v>3740.88</v>
      </c>
      <c r="EB129" s="31">
        <f t="shared" ref="EB129:EB144" si="331">ROUND(DD129*EB$3,2)</f>
        <v>11526.09</v>
      </c>
      <c r="EC129" s="31">
        <f t="shared" ref="EC129:EC144" si="332">ROUND(DE129*EC$3,2)</f>
        <v>17577.25</v>
      </c>
      <c r="ED129" s="31">
        <f t="shared" ref="ED129:ED144" si="333">ROUND(DF129*ED$3,2)</f>
        <v>25645.67</v>
      </c>
      <c r="EE129" s="31">
        <f t="shared" ref="EE129:EE144" si="334">ROUND(DG129*EE$3,2)</f>
        <v>34353.519999999997</v>
      </c>
      <c r="EF129" s="31">
        <f t="shared" ref="EF129:EF144" si="335">ROUND(DH129*EF$3,2)</f>
        <v>16189.59</v>
      </c>
      <c r="EG129" s="32">
        <f t="shared" ref="EG129:EG144" si="336">CW129+DI129+DU129</f>
        <v>116434.37</v>
      </c>
      <c r="EH129" s="32">
        <f t="shared" ref="EH129:EH144" si="337">CX129+DJ129+DV129</f>
        <v>266093.12</v>
      </c>
      <c r="EI129" s="32">
        <f t="shared" ref="EI129:EI144" si="338">CY129+DK129+DW129</f>
        <v>97248.959999999977</v>
      </c>
      <c r="EJ129" s="32">
        <f t="shared" ref="EJ129:EJ144" si="339">CZ129+DL129+DX129</f>
        <v>77364.289999999979</v>
      </c>
      <c r="EK129" s="32">
        <f t="shared" ref="EK129:EK144" si="340">DA129+DM129+DY129</f>
        <v>31073.830000000005</v>
      </c>
      <c r="EL129" s="32">
        <f t="shared" ref="EL129:EL144" si="341">DB129+DN129+DZ129</f>
        <v>0</v>
      </c>
      <c r="EM129" s="32">
        <f t="shared" ref="EM129:EM144" si="342">DC129+DO129+EA129</f>
        <v>18925.960000000006</v>
      </c>
      <c r="EN129" s="32">
        <f t="shared" ref="EN129:EN144" si="343">DD129+DP129+EB129</f>
        <v>58739.359999999986</v>
      </c>
      <c r="EO129" s="32">
        <f t="shared" ref="EO129:EO144" si="344">DE129+DQ129+EC129</f>
        <v>90239.42</v>
      </c>
      <c r="EP129" s="32">
        <f t="shared" ref="EP129:EP144" si="345">DF129+DR129+ED129</f>
        <v>132613.57</v>
      </c>
      <c r="EQ129" s="32">
        <f t="shared" ref="EQ129:EQ144" si="346">DG129+DS129+EE129</f>
        <v>178983.66</v>
      </c>
      <c r="ER129" s="32">
        <f t="shared" ref="ER129:ER144" si="347">DH129+DT129+EF129</f>
        <v>84971.97</v>
      </c>
    </row>
    <row r="130" spans="1:148" x14ac:dyDescent="0.25">
      <c r="A130" t="s">
        <v>483</v>
      </c>
      <c r="B130" s="1" t="s">
        <v>100</v>
      </c>
      <c r="C130" t="str">
        <f t="shared" ca="1" si="274"/>
        <v>SPCEXP</v>
      </c>
      <c r="D130" t="str">
        <f t="shared" ca="1" si="275"/>
        <v>Alberta-Saskatchewan Intertie - Export</v>
      </c>
      <c r="F130" s="51">
        <v>168.75</v>
      </c>
      <c r="G130" s="51">
        <v>651</v>
      </c>
      <c r="H130" s="51">
        <v>504.75</v>
      </c>
      <c r="I130" s="51">
        <v>3088.5</v>
      </c>
      <c r="J130" s="51">
        <v>37675.75</v>
      </c>
      <c r="K130" s="51">
        <v>881.25</v>
      </c>
      <c r="L130" s="51">
        <v>525</v>
      </c>
      <c r="M130" s="51">
        <v>150</v>
      </c>
      <c r="O130" s="51">
        <v>1350</v>
      </c>
      <c r="Q130" s="32"/>
      <c r="R130" s="32">
        <v>4127.0600000000004</v>
      </c>
      <c r="S130" s="32">
        <v>50825.02</v>
      </c>
      <c r="T130" s="32">
        <v>8776.82</v>
      </c>
      <c r="U130" s="32">
        <v>114902.2</v>
      </c>
      <c r="V130" s="32">
        <v>2667109.25</v>
      </c>
      <c r="W130" s="32">
        <v>46285.5</v>
      </c>
      <c r="X130" s="32">
        <v>34073.69</v>
      </c>
      <c r="Y130" s="32">
        <v>104678.25</v>
      </c>
      <c r="Z130" s="32"/>
      <c r="AA130" s="32">
        <v>221761.5</v>
      </c>
      <c r="AB130" s="32"/>
      <c r="AD130" s="2">
        <v>2.2999999999999998</v>
      </c>
      <c r="AE130" s="2">
        <v>2.2999999999999998</v>
      </c>
      <c r="AF130" s="2">
        <v>2.2999999999999998</v>
      </c>
      <c r="AG130" s="2">
        <v>2.2999999999999998</v>
      </c>
      <c r="AH130" s="2">
        <v>2.2999999999999998</v>
      </c>
      <c r="AI130" s="2">
        <v>2.2999999999999998</v>
      </c>
      <c r="AJ130" s="2">
        <v>2.2999999999999998</v>
      </c>
      <c r="AK130" s="2">
        <v>2.2999999999999998</v>
      </c>
      <c r="AM130" s="2">
        <v>2.2999999999999998</v>
      </c>
      <c r="AO130" s="33"/>
      <c r="AP130" s="33">
        <v>94.92</v>
      </c>
      <c r="AQ130" s="33">
        <v>1168.98</v>
      </c>
      <c r="AR130" s="33">
        <v>201.87</v>
      </c>
      <c r="AS130" s="33">
        <v>2642.75</v>
      </c>
      <c r="AT130" s="33">
        <v>61343.51</v>
      </c>
      <c r="AU130" s="33">
        <v>1064.57</v>
      </c>
      <c r="AV130" s="33">
        <v>783.69</v>
      </c>
      <c r="AW130" s="33">
        <v>2407.6</v>
      </c>
      <c r="AX130" s="33"/>
      <c r="AY130" s="33">
        <v>5100.51</v>
      </c>
      <c r="AZ130" s="33"/>
      <c r="BA130" s="31">
        <f t="shared" si="276"/>
        <v>0</v>
      </c>
      <c r="BB130" s="31">
        <f t="shared" si="277"/>
        <v>-1.65</v>
      </c>
      <c r="BC130" s="31">
        <f t="shared" si="278"/>
        <v>-20.329999999999998</v>
      </c>
      <c r="BD130" s="31">
        <f t="shared" si="279"/>
        <v>50.91</v>
      </c>
      <c r="BE130" s="31">
        <f t="shared" si="280"/>
        <v>666.43</v>
      </c>
      <c r="BF130" s="31">
        <f t="shared" si="281"/>
        <v>15469.23</v>
      </c>
      <c r="BG130" s="31">
        <f t="shared" si="282"/>
        <v>32.4</v>
      </c>
      <c r="BH130" s="31">
        <f t="shared" si="283"/>
        <v>23.85</v>
      </c>
      <c r="BI130" s="31">
        <f t="shared" si="284"/>
        <v>73.27</v>
      </c>
      <c r="BJ130" s="31">
        <f t="shared" si="285"/>
        <v>0</v>
      </c>
      <c r="BK130" s="31">
        <f t="shared" si="286"/>
        <v>-665.28</v>
      </c>
      <c r="BL130" s="31">
        <f t="shared" si="287"/>
        <v>0</v>
      </c>
      <c r="BM130" s="6">
        <v>2.29E-2</v>
      </c>
      <c r="BN130" s="6">
        <v>2.29E-2</v>
      </c>
      <c r="BO130" s="6">
        <v>2.29E-2</v>
      </c>
      <c r="BP130" s="6">
        <v>2.29E-2</v>
      </c>
      <c r="BQ130" s="6">
        <v>2.29E-2</v>
      </c>
      <c r="BR130" s="6">
        <v>2.29E-2</v>
      </c>
      <c r="BS130" s="6">
        <v>2.29E-2</v>
      </c>
      <c r="BT130" s="6">
        <v>2.29E-2</v>
      </c>
      <c r="BU130" s="6">
        <v>2.29E-2</v>
      </c>
      <c r="BV130" s="6">
        <v>2.29E-2</v>
      </c>
      <c r="BW130" s="6">
        <v>2.29E-2</v>
      </c>
      <c r="BX130" s="6">
        <v>2.29E-2</v>
      </c>
      <c r="BY130" s="31">
        <v>0</v>
      </c>
      <c r="BZ130" s="31">
        <v>94.51</v>
      </c>
      <c r="CA130" s="31">
        <v>1163.8900000000001</v>
      </c>
      <c r="CB130" s="31">
        <v>200.99</v>
      </c>
      <c r="CC130" s="31">
        <v>2631.26</v>
      </c>
      <c r="CD130" s="31">
        <v>61076.800000000003</v>
      </c>
      <c r="CE130" s="31">
        <v>1059.94</v>
      </c>
      <c r="CF130" s="31">
        <v>780.29</v>
      </c>
      <c r="CG130" s="31">
        <v>2397.13</v>
      </c>
      <c r="CH130" s="31">
        <v>0</v>
      </c>
      <c r="CI130" s="31">
        <v>5078.34</v>
      </c>
      <c r="CJ130" s="31">
        <v>0</v>
      </c>
      <c r="CK130" s="32">
        <f t="shared" si="288"/>
        <v>0</v>
      </c>
      <c r="CL130" s="32">
        <f t="shared" si="289"/>
        <v>6.19</v>
      </c>
      <c r="CM130" s="32">
        <f t="shared" si="290"/>
        <v>76.239999999999995</v>
      </c>
      <c r="CN130" s="32">
        <f t="shared" si="291"/>
        <v>13.17</v>
      </c>
      <c r="CO130" s="32">
        <f t="shared" si="292"/>
        <v>172.35</v>
      </c>
      <c r="CP130" s="32">
        <f t="shared" si="293"/>
        <v>4000.66</v>
      </c>
      <c r="CQ130" s="32">
        <f t="shared" si="294"/>
        <v>69.430000000000007</v>
      </c>
      <c r="CR130" s="32">
        <f t="shared" si="295"/>
        <v>51.11</v>
      </c>
      <c r="CS130" s="32">
        <f t="shared" si="296"/>
        <v>157.02000000000001</v>
      </c>
      <c r="CT130" s="32">
        <f t="shared" si="297"/>
        <v>0</v>
      </c>
      <c r="CU130" s="32">
        <f t="shared" si="298"/>
        <v>332.64</v>
      </c>
      <c r="CV130" s="32">
        <f t="shared" si="299"/>
        <v>0</v>
      </c>
      <c r="CW130" s="31">
        <f t="shared" si="300"/>
        <v>0</v>
      </c>
      <c r="CX130" s="31">
        <f t="shared" si="301"/>
        <v>7.4300000000000015</v>
      </c>
      <c r="CY130" s="31">
        <f t="shared" si="302"/>
        <v>91.480000000000089</v>
      </c>
      <c r="CZ130" s="31">
        <f t="shared" si="303"/>
        <v>-38.620000000000005</v>
      </c>
      <c r="DA130" s="31">
        <f t="shared" si="304"/>
        <v>-505.56999999999982</v>
      </c>
      <c r="DB130" s="31">
        <f t="shared" si="305"/>
        <v>-11735.279999999995</v>
      </c>
      <c r="DC130" s="31">
        <f t="shared" si="306"/>
        <v>32.400000000000183</v>
      </c>
      <c r="DD130" s="31">
        <f t="shared" si="307"/>
        <v>23.859999999999921</v>
      </c>
      <c r="DE130" s="31">
        <f t="shared" si="308"/>
        <v>73.280000000000186</v>
      </c>
      <c r="DF130" s="31">
        <f t="shared" si="309"/>
        <v>0</v>
      </c>
      <c r="DG130" s="31">
        <f t="shared" si="310"/>
        <v>975.75000000000023</v>
      </c>
      <c r="DH130" s="31">
        <f t="shared" si="311"/>
        <v>0</v>
      </c>
      <c r="DI130" s="32">
        <f t="shared" si="312"/>
        <v>0</v>
      </c>
      <c r="DJ130" s="32">
        <f t="shared" si="313"/>
        <v>0.37</v>
      </c>
      <c r="DK130" s="32">
        <f t="shared" si="314"/>
        <v>4.57</v>
      </c>
      <c r="DL130" s="32">
        <f t="shared" si="315"/>
        <v>-1.93</v>
      </c>
      <c r="DM130" s="32">
        <f t="shared" si="316"/>
        <v>-25.28</v>
      </c>
      <c r="DN130" s="32">
        <f t="shared" si="317"/>
        <v>-586.76</v>
      </c>
      <c r="DO130" s="32">
        <f t="shared" si="318"/>
        <v>1.62</v>
      </c>
      <c r="DP130" s="32">
        <f t="shared" si="319"/>
        <v>1.19</v>
      </c>
      <c r="DQ130" s="32">
        <f t="shared" si="320"/>
        <v>3.66</v>
      </c>
      <c r="DR130" s="32">
        <f t="shared" si="321"/>
        <v>0</v>
      </c>
      <c r="DS130" s="32">
        <f t="shared" si="322"/>
        <v>48.79</v>
      </c>
      <c r="DT130" s="32">
        <f t="shared" si="323"/>
        <v>0</v>
      </c>
      <c r="DU130" s="31">
        <f t="shared" si="324"/>
        <v>0</v>
      </c>
      <c r="DV130" s="31">
        <f t="shared" si="325"/>
        <v>2.0099999999999998</v>
      </c>
      <c r="DW130" s="31">
        <f t="shared" si="326"/>
        <v>24.5</v>
      </c>
      <c r="DX130" s="31">
        <f t="shared" si="327"/>
        <v>-10.25</v>
      </c>
      <c r="DY130" s="31">
        <f t="shared" si="328"/>
        <v>-133.1</v>
      </c>
      <c r="DZ130" s="31">
        <f t="shared" si="329"/>
        <v>-3062.09</v>
      </c>
      <c r="EA130" s="31">
        <f t="shared" si="330"/>
        <v>8.3800000000000008</v>
      </c>
      <c r="EB130" s="31">
        <f t="shared" si="331"/>
        <v>6.12</v>
      </c>
      <c r="EC130" s="31">
        <f t="shared" si="332"/>
        <v>18.61</v>
      </c>
      <c r="ED130" s="31">
        <f t="shared" si="333"/>
        <v>0</v>
      </c>
      <c r="EE130" s="31">
        <f t="shared" si="334"/>
        <v>243.36</v>
      </c>
      <c r="EF130" s="31">
        <f t="shared" si="335"/>
        <v>0</v>
      </c>
      <c r="EG130" s="32">
        <f t="shared" si="336"/>
        <v>0</v>
      </c>
      <c r="EH130" s="32">
        <f t="shared" si="337"/>
        <v>9.8100000000000023</v>
      </c>
      <c r="EI130" s="32">
        <f t="shared" si="338"/>
        <v>120.5500000000001</v>
      </c>
      <c r="EJ130" s="32">
        <f t="shared" si="339"/>
        <v>-50.800000000000004</v>
      </c>
      <c r="EK130" s="32">
        <f t="shared" si="340"/>
        <v>-663.94999999999982</v>
      </c>
      <c r="EL130" s="32">
        <f t="shared" si="341"/>
        <v>-15384.129999999996</v>
      </c>
      <c r="EM130" s="32">
        <f t="shared" si="342"/>
        <v>42.400000000000183</v>
      </c>
      <c r="EN130" s="32">
        <f t="shared" si="343"/>
        <v>31.169999999999924</v>
      </c>
      <c r="EO130" s="32">
        <f t="shared" si="344"/>
        <v>95.550000000000182</v>
      </c>
      <c r="EP130" s="32">
        <f t="shared" si="345"/>
        <v>0</v>
      </c>
      <c r="EQ130" s="32">
        <f t="shared" si="346"/>
        <v>1267.9000000000001</v>
      </c>
      <c r="ER130" s="32">
        <f t="shared" si="347"/>
        <v>0</v>
      </c>
    </row>
    <row r="131" spans="1:148" x14ac:dyDescent="0.25">
      <c r="A131" t="s">
        <v>550</v>
      </c>
      <c r="B131" s="1" t="s">
        <v>304</v>
      </c>
      <c r="C131" t="str">
        <f t="shared" ca="1" si="274"/>
        <v>ST1</v>
      </c>
      <c r="D131" t="str">
        <f t="shared" ca="1" si="275"/>
        <v>Sturgeon #1</v>
      </c>
      <c r="E131" s="51">
        <v>0</v>
      </c>
      <c r="F131" s="51">
        <v>0</v>
      </c>
      <c r="G131" s="51">
        <v>0</v>
      </c>
      <c r="H131" s="51">
        <v>0</v>
      </c>
      <c r="I131" s="51">
        <v>0</v>
      </c>
      <c r="J131" s="51">
        <v>0</v>
      </c>
      <c r="K131" s="51">
        <v>0</v>
      </c>
      <c r="L131" s="51">
        <v>0</v>
      </c>
      <c r="M131" s="51">
        <v>0</v>
      </c>
      <c r="N131" s="51">
        <v>0</v>
      </c>
      <c r="O131" s="51">
        <v>0</v>
      </c>
      <c r="P131" s="51">
        <v>0</v>
      </c>
      <c r="Q131" s="32">
        <v>0</v>
      </c>
      <c r="R131" s="32">
        <v>0</v>
      </c>
      <c r="S131" s="32">
        <v>0</v>
      </c>
      <c r="T131" s="32">
        <v>0</v>
      </c>
      <c r="U131" s="32">
        <v>0</v>
      </c>
      <c r="V131" s="32">
        <v>0</v>
      </c>
      <c r="W131" s="32">
        <v>0</v>
      </c>
      <c r="X131" s="32">
        <v>0</v>
      </c>
      <c r="Y131" s="32">
        <v>0</v>
      </c>
      <c r="Z131" s="32">
        <v>0</v>
      </c>
      <c r="AA131" s="32">
        <v>0</v>
      </c>
      <c r="AB131" s="32">
        <v>0</v>
      </c>
      <c r="AC131" s="2">
        <v>-0.26</v>
      </c>
      <c r="AD131" s="2">
        <v>-0.26</v>
      </c>
      <c r="AE131" s="2">
        <v>-0.26</v>
      </c>
      <c r="AF131" s="2">
        <v>-0.26</v>
      </c>
      <c r="AG131" s="2">
        <v>-0.26</v>
      </c>
      <c r="AH131" s="2">
        <v>-0.26</v>
      </c>
      <c r="AI131" s="2">
        <v>0.27</v>
      </c>
      <c r="AJ131" s="2">
        <v>0.27</v>
      </c>
      <c r="AK131" s="2">
        <v>0.27</v>
      </c>
      <c r="AL131" s="2">
        <v>0.27</v>
      </c>
      <c r="AM131" s="2">
        <v>0.27</v>
      </c>
      <c r="AN131" s="2">
        <v>0.27</v>
      </c>
      <c r="AO131" s="33">
        <v>0</v>
      </c>
      <c r="AP131" s="33">
        <v>0</v>
      </c>
      <c r="AQ131" s="33">
        <v>0</v>
      </c>
      <c r="AR131" s="33">
        <v>0</v>
      </c>
      <c r="AS131" s="33">
        <v>0</v>
      </c>
      <c r="AT131" s="33">
        <v>0</v>
      </c>
      <c r="AU131" s="33">
        <v>0</v>
      </c>
      <c r="AV131" s="33">
        <v>0</v>
      </c>
      <c r="AW131" s="33">
        <v>0</v>
      </c>
      <c r="AX131" s="33">
        <v>0</v>
      </c>
      <c r="AY131" s="33">
        <v>0</v>
      </c>
      <c r="AZ131" s="33">
        <v>0</v>
      </c>
      <c r="BA131" s="31">
        <f t="shared" si="276"/>
        <v>0</v>
      </c>
      <c r="BB131" s="31">
        <f t="shared" si="277"/>
        <v>0</v>
      </c>
      <c r="BC131" s="31">
        <f t="shared" si="278"/>
        <v>0</v>
      </c>
      <c r="BD131" s="31">
        <f t="shared" si="279"/>
        <v>0</v>
      </c>
      <c r="BE131" s="31">
        <f t="shared" si="280"/>
        <v>0</v>
      </c>
      <c r="BF131" s="31">
        <f t="shared" si="281"/>
        <v>0</v>
      </c>
      <c r="BG131" s="31">
        <f t="shared" si="282"/>
        <v>0</v>
      </c>
      <c r="BH131" s="31">
        <f t="shared" si="283"/>
        <v>0</v>
      </c>
      <c r="BI131" s="31">
        <f t="shared" si="284"/>
        <v>0</v>
      </c>
      <c r="BJ131" s="31">
        <f t="shared" si="285"/>
        <v>0</v>
      </c>
      <c r="BK131" s="31">
        <f t="shared" si="286"/>
        <v>0</v>
      </c>
      <c r="BL131" s="31">
        <f t="shared" si="287"/>
        <v>0</v>
      </c>
      <c r="BM131" s="6">
        <v>4.9500000000000002E-2</v>
      </c>
      <c r="BN131" s="6">
        <v>4.9500000000000002E-2</v>
      </c>
      <c r="BO131" s="6">
        <v>4.9500000000000002E-2</v>
      </c>
      <c r="BP131" s="6">
        <v>4.9500000000000002E-2</v>
      </c>
      <c r="BQ131" s="6">
        <v>4.9500000000000002E-2</v>
      </c>
      <c r="BR131" s="6">
        <v>4.9500000000000002E-2</v>
      </c>
      <c r="BS131" s="6">
        <v>4.9500000000000002E-2</v>
      </c>
      <c r="BT131" s="6">
        <v>4.9500000000000002E-2</v>
      </c>
      <c r="BU131" s="6">
        <v>4.9500000000000002E-2</v>
      </c>
      <c r="BV131" s="6">
        <v>4.9500000000000002E-2</v>
      </c>
      <c r="BW131" s="6">
        <v>4.9500000000000002E-2</v>
      </c>
      <c r="BX131" s="6">
        <v>4.9500000000000002E-2</v>
      </c>
      <c r="BY131" s="31">
        <v>0</v>
      </c>
      <c r="BZ131" s="31">
        <v>0</v>
      </c>
      <c r="CA131" s="31">
        <v>0</v>
      </c>
      <c r="CB131" s="31">
        <v>0</v>
      </c>
      <c r="CC131" s="31">
        <v>0</v>
      </c>
      <c r="CD131" s="31">
        <v>0</v>
      </c>
      <c r="CE131" s="31">
        <v>0</v>
      </c>
      <c r="CF131" s="31">
        <v>0</v>
      </c>
      <c r="CG131" s="31">
        <v>0</v>
      </c>
      <c r="CH131" s="31">
        <v>0</v>
      </c>
      <c r="CI131" s="31">
        <v>0</v>
      </c>
      <c r="CJ131" s="31">
        <v>0</v>
      </c>
      <c r="CK131" s="32">
        <f t="shared" si="288"/>
        <v>0</v>
      </c>
      <c r="CL131" s="32">
        <f t="shared" si="289"/>
        <v>0</v>
      </c>
      <c r="CM131" s="32">
        <f t="shared" si="290"/>
        <v>0</v>
      </c>
      <c r="CN131" s="32">
        <f t="shared" si="291"/>
        <v>0</v>
      </c>
      <c r="CO131" s="32">
        <f t="shared" si="292"/>
        <v>0</v>
      </c>
      <c r="CP131" s="32">
        <f t="shared" si="293"/>
        <v>0</v>
      </c>
      <c r="CQ131" s="32">
        <f t="shared" si="294"/>
        <v>0</v>
      </c>
      <c r="CR131" s="32">
        <f t="shared" si="295"/>
        <v>0</v>
      </c>
      <c r="CS131" s="32">
        <f t="shared" si="296"/>
        <v>0</v>
      </c>
      <c r="CT131" s="32">
        <f t="shared" si="297"/>
        <v>0</v>
      </c>
      <c r="CU131" s="32">
        <f t="shared" si="298"/>
        <v>0</v>
      </c>
      <c r="CV131" s="32">
        <f t="shared" si="299"/>
        <v>0</v>
      </c>
      <c r="CW131" s="31">
        <f t="shared" si="300"/>
        <v>0</v>
      </c>
      <c r="CX131" s="31">
        <f t="shared" si="301"/>
        <v>0</v>
      </c>
      <c r="CY131" s="31">
        <f t="shared" si="302"/>
        <v>0</v>
      </c>
      <c r="CZ131" s="31">
        <f t="shared" si="303"/>
        <v>0</v>
      </c>
      <c r="DA131" s="31">
        <f t="shared" si="304"/>
        <v>0</v>
      </c>
      <c r="DB131" s="31">
        <f t="shared" si="305"/>
        <v>0</v>
      </c>
      <c r="DC131" s="31">
        <f t="shared" si="306"/>
        <v>0</v>
      </c>
      <c r="DD131" s="31">
        <f t="shared" si="307"/>
        <v>0</v>
      </c>
      <c r="DE131" s="31">
        <f t="shared" si="308"/>
        <v>0</v>
      </c>
      <c r="DF131" s="31">
        <f t="shared" si="309"/>
        <v>0</v>
      </c>
      <c r="DG131" s="31">
        <f t="shared" si="310"/>
        <v>0</v>
      </c>
      <c r="DH131" s="31">
        <f t="shared" si="311"/>
        <v>0</v>
      </c>
      <c r="DI131" s="32">
        <f t="shared" si="312"/>
        <v>0</v>
      </c>
      <c r="DJ131" s="32">
        <f t="shared" si="313"/>
        <v>0</v>
      </c>
      <c r="DK131" s="32">
        <f t="shared" si="314"/>
        <v>0</v>
      </c>
      <c r="DL131" s="32">
        <f t="shared" si="315"/>
        <v>0</v>
      </c>
      <c r="DM131" s="32">
        <f t="shared" si="316"/>
        <v>0</v>
      </c>
      <c r="DN131" s="32">
        <f t="shared" si="317"/>
        <v>0</v>
      </c>
      <c r="DO131" s="32">
        <f t="shared" si="318"/>
        <v>0</v>
      </c>
      <c r="DP131" s="32">
        <f t="shared" si="319"/>
        <v>0</v>
      </c>
      <c r="DQ131" s="32">
        <f t="shared" si="320"/>
        <v>0</v>
      </c>
      <c r="DR131" s="32">
        <f t="shared" si="321"/>
        <v>0</v>
      </c>
      <c r="DS131" s="32">
        <f t="shared" si="322"/>
        <v>0</v>
      </c>
      <c r="DT131" s="32">
        <f t="shared" si="323"/>
        <v>0</v>
      </c>
      <c r="DU131" s="31">
        <f t="shared" si="324"/>
        <v>0</v>
      </c>
      <c r="DV131" s="31">
        <f t="shared" si="325"/>
        <v>0</v>
      </c>
      <c r="DW131" s="31">
        <f t="shared" si="326"/>
        <v>0</v>
      </c>
      <c r="DX131" s="31">
        <f t="shared" si="327"/>
        <v>0</v>
      </c>
      <c r="DY131" s="31">
        <f t="shared" si="328"/>
        <v>0</v>
      </c>
      <c r="DZ131" s="31">
        <f t="shared" si="329"/>
        <v>0</v>
      </c>
      <c r="EA131" s="31">
        <f t="shared" si="330"/>
        <v>0</v>
      </c>
      <c r="EB131" s="31">
        <f t="shared" si="331"/>
        <v>0</v>
      </c>
      <c r="EC131" s="31">
        <f t="shared" si="332"/>
        <v>0</v>
      </c>
      <c r="ED131" s="31">
        <f t="shared" si="333"/>
        <v>0</v>
      </c>
      <c r="EE131" s="31">
        <f t="shared" si="334"/>
        <v>0</v>
      </c>
      <c r="EF131" s="31">
        <f t="shared" si="335"/>
        <v>0</v>
      </c>
      <c r="EG131" s="32">
        <f t="shared" si="336"/>
        <v>0</v>
      </c>
      <c r="EH131" s="32">
        <f t="shared" si="337"/>
        <v>0</v>
      </c>
      <c r="EI131" s="32">
        <f t="shared" si="338"/>
        <v>0</v>
      </c>
      <c r="EJ131" s="32">
        <f t="shared" si="339"/>
        <v>0</v>
      </c>
      <c r="EK131" s="32">
        <f t="shared" si="340"/>
        <v>0</v>
      </c>
      <c r="EL131" s="32">
        <f t="shared" si="341"/>
        <v>0</v>
      </c>
      <c r="EM131" s="32">
        <f t="shared" si="342"/>
        <v>0</v>
      </c>
      <c r="EN131" s="32">
        <f t="shared" si="343"/>
        <v>0</v>
      </c>
      <c r="EO131" s="32">
        <f t="shared" si="344"/>
        <v>0</v>
      </c>
      <c r="EP131" s="32">
        <f t="shared" si="345"/>
        <v>0</v>
      </c>
      <c r="EQ131" s="32">
        <f t="shared" si="346"/>
        <v>0</v>
      </c>
      <c r="ER131" s="32">
        <f t="shared" si="347"/>
        <v>0</v>
      </c>
    </row>
    <row r="132" spans="1:148" x14ac:dyDescent="0.25">
      <c r="A132" t="s">
        <v>550</v>
      </c>
      <c r="B132" s="1" t="s">
        <v>305</v>
      </c>
      <c r="C132" t="str">
        <f t="shared" ca="1" si="274"/>
        <v>ST2</v>
      </c>
      <c r="D132" t="str">
        <f t="shared" ca="1" si="275"/>
        <v>Sturgeon #2</v>
      </c>
      <c r="E132" s="51">
        <v>0</v>
      </c>
      <c r="F132" s="51">
        <v>0</v>
      </c>
      <c r="G132" s="51">
        <v>0</v>
      </c>
      <c r="H132" s="51">
        <v>0</v>
      </c>
      <c r="I132" s="51">
        <v>0</v>
      </c>
      <c r="J132" s="51">
        <v>0</v>
      </c>
      <c r="K132" s="51">
        <v>0</v>
      </c>
      <c r="L132" s="51">
        <v>0</v>
      </c>
      <c r="M132" s="51">
        <v>0</v>
      </c>
      <c r="N132" s="51">
        <v>0</v>
      </c>
      <c r="O132" s="51">
        <v>0</v>
      </c>
      <c r="P132" s="51">
        <v>0</v>
      </c>
      <c r="Q132" s="32">
        <v>0</v>
      </c>
      <c r="R132" s="32">
        <v>0</v>
      </c>
      <c r="S132" s="32">
        <v>0</v>
      </c>
      <c r="T132" s="32">
        <v>0</v>
      </c>
      <c r="U132" s="32">
        <v>0</v>
      </c>
      <c r="V132" s="32">
        <v>0</v>
      </c>
      <c r="W132" s="32">
        <v>0</v>
      </c>
      <c r="X132" s="32">
        <v>0</v>
      </c>
      <c r="Y132" s="32">
        <v>0</v>
      </c>
      <c r="Z132" s="32">
        <v>0</v>
      </c>
      <c r="AA132" s="32">
        <v>0</v>
      </c>
      <c r="AB132" s="32">
        <v>0</v>
      </c>
      <c r="AC132" s="2">
        <v>-0.26</v>
      </c>
      <c r="AD132" s="2">
        <v>-0.26</v>
      </c>
      <c r="AE132" s="2">
        <v>-0.26</v>
      </c>
      <c r="AF132" s="2">
        <v>-0.26</v>
      </c>
      <c r="AG132" s="2">
        <v>-0.26</v>
      </c>
      <c r="AH132" s="2">
        <v>-0.26</v>
      </c>
      <c r="AI132" s="2">
        <v>0.27</v>
      </c>
      <c r="AJ132" s="2">
        <v>0.27</v>
      </c>
      <c r="AK132" s="2">
        <v>0.27</v>
      </c>
      <c r="AL132" s="2">
        <v>0.27</v>
      </c>
      <c r="AM132" s="2">
        <v>0.27</v>
      </c>
      <c r="AN132" s="2">
        <v>0.27</v>
      </c>
      <c r="AO132" s="33">
        <v>0</v>
      </c>
      <c r="AP132" s="33">
        <v>0</v>
      </c>
      <c r="AQ132" s="33">
        <v>0</v>
      </c>
      <c r="AR132" s="33">
        <v>0</v>
      </c>
      <c r="AS132" s="33">
        <v>0</v>
      </c>
      <c r="AT132" s="33">
        <v>0</v>
      </c>
      <c r="AU132" s="33">
        <v>0</v>
      </c>
      <c r="AV132" s="33">
        <v>0</v>
      </c>
      <c r="AW132" s="33">
        <v>0</v>
      </c>
      <c r="AX132" s="33">
        <v>0</v>
      </c>
      <c r="AY132" s="33">
        <v>0</v>
      </c>
      <c r="AZ132" s="33">
        <v>0</v>
      </c>
      <c r="BA132" s="31">
        <f t="shared" si="276"/>
        <v>0</v>
      </c>
      <c r="BB132" s="31">
        <f t="shared" si="277"/>
        <v>0</v>
      </c>
      <c r="BC132" s="31">
        <f t="shared" si="278"/>
        <v>0</v>
      </c>
      <c r="BD132" s="31">
        <f t="shared" si="279"/>
        <v>0</v>
      </c>
      <c r="BE132" s="31">
        <f t="shared" si="280"/>
        <v>0</v>
      </c>
      <c r="BF132" s="31">
        <f t="shared" si="281"/>
        <v>0</v>
      </c>
      <c r="BG132" s="31">
        <f t="shared" si="282"/>
        <v>0</v>
      </c>
      <c r="BH132" s="31">
        <f t="shared" si="283"/>
        <v>0</v>
      </c>
      <c r="BI132" s="31">
        <f t="shared" si="284"/>
        <v>0</v>
      </c>
      <c r="BJ132" s="31">
        <f t="shared" si="285"/>
        <v>0</v>
      </c>
      <c r="BK132" s="31">
        <f t="shared" si="286"/>
        <v>0</v>
      </c>
      <c r="BL132" s="31">
        <f t="shared" si="287"/>
        <v>0</v>
      </c>
      <c r="BM132" s="6">
        <v>4.9500000000000002E-2</v>
      </c>
      <c r="BN132" s="6">
        <v>4.9500000000000002E-2</v>
      </c>
      <c r="BO132" s="6">
        <v>4.9500000000000002E-2</v>
      </c>
      <c r="BP132" s="6">
        <v>4.9500000000000002E-2</v>
      </c>
      <c r="BQ132" s="6">
        <v>4.9500000000000002E-2</v>
      </c>
      <c r="BR132" s="6">
        <v>4.9500000000000002E-2</v>
      </c>
      <c r="BS132" s="6">
        <v>4.9500000000000002E-2</v>
      </c>
      <c r="BT132" s="6">
        <v>4.9500000000000002E-2</v>
      </c>
      <c r="BU132" s="6">
        <v>4.9500000000000002E-2</v>
      </c>
      <c r="BV132" s="6">
        <v>4.9500000000000002E-2</v>
      </c>
      <c r="BW132" s="6">
        <v>4.9500000000000002E-2</v>
      </c>
      <c r="BX132" s="6">
        <v>4.9500000000000002E-2</v>
      </c>
      <c r="BY132" s="31">
        <v>0</v>
      </c>
      <c r="BZ132" s="31">
        <v>0</v>
      </c>
      <c r="CA132" s="31">
        <v>0</v>
      </c>
      <c r="CB132" s="31">
        <v>0</v>
      </c>
      <c r="CC132" s="31">
        <v>0</v>
      </c>
      <c r="CD132" s="31">
        <v>0</v>
      </c>
      <c r="CE132" s="31">
        <v>0</v>
      </c>
      <c r="CF132" s="31">
        <v>0</v>
      </c>
      <c r="CG132" s="31">
        <v>0</v>
      </c>
      <c r="CH132" s="31">
        <v>0</v>
      </c>
      <c r="CI132" s="31">
        <v>0</v>
      </c>
      <c r="CJ132" s="31">
        <v>0</v>
      </c>
      <c r="CK132" s="32">
        <f t="shared" si="288"/>
        <v>0</v>
      </c>
      <c r="CL132" s="32">
        <f t="shared" si="289"/>
        <v>0</v>
      </c>
      <c r="CM132" s="32">
        <f t="shared" si="290"/>
        <v>0</v>
      </c>
      <c r="CN132" s="32">
        <f t="shared" si="291"/>
        <v>0</v>
      </c>
      <c r="CO132" s="32">
        <f t="shared" si="292"/>
        <v>0</v>
      </c>
      <c r="CP132" s="32">
        <f t="shared" si="293"/>
        <v>0</v>
      </c>
      <c r="CQ132" s="32">
        <f t="shared" si="294"/>
        <v>0</v>
      </c>
      <c r="CR132" s="32">
        <f t="shared" si="295"/>
        <v>0</v>
      </c>
      <c r="CS132" s="32">
        <f t="shared" si="296"/>
        <v>0</v>
      </c>
      <c r="CT132" s="32">
        <f t="shared" si="297"/>
        <v>0</v>
      </c>
      <c r="CU132" s="32">
        <f t="shared" si="298"/>
        <v>0</v>
      </c>
      <c r="CV132" s="32">
        <f t="shared" si="299"/>
        <v>0</v>
      </c>
      <c r="CW132" s="31">
        <f t="shared" si="300"/>
        <v>0</v>
      </c>
      <c r="CX132" s="31">
        <f t="shared" si="301"/>
        <v>0</v>
      </c>
      <c r="CY132" s="31">
        <f t="shared" si="302"/>
        <v>0</v>
      </c>
      <c r="CZ132" s="31">
        <f t="shared" si="303"/>
        <v>0</v>
      </c>
      <c r="DA132" s="31">
        <f t="shared" si="304"/>
        <v>0</v>
      </c>
      <c r="DB132" s="31">
        <f t="shared" si="305"/>
        <v>0</v>
      </c>
      <c r="DC132" s="31">
        <f t="shared" si="306"/>
        <v>0</v>
      </c>
      <c r="DD132" s="31">
        <f t="shared" si="307"/>
        <v>0</v>
      </c>
      <c r="DE132" s="31">
        <f t="shared" si="308"/>
        <v>0</v>
      </c>
      <c r="DF132" s="31">
        <f t="shared" si="309"/>
        <v>0</v>
      </c>
      <c r="DG132" s="31">
        <f t="shared" si="310"/>
        <v>0</v>
      </c>
      <c r="DH132" s="31">
        <f t="shared" si="311"/>
        <v>0</v>
      </c>
      <c r="DI132" s="32">
        <f t="shared" si="312"/>
        <v>0</v>
      </c>
      <c r="DJ132" s="32">
        <f t="shared" si="313"/>
        <v>0</v>
      </c>
      <c r="DK132" s="32">
        <f t="shared" si="314"/>
        <v>0</v>
      </c>
      <c r="DL132" s="32">
        <f t="shared" si="315"/>
        <v>0</v>
      </c>
      <c r="DM132" s="32">
        <f t="shared" si="316"/>
        <v>0</v>
      </c>
      <c r="DN132" s="32">
        <f t="shared" si="317"/>
        <v>0</v>
      </c>
      <c r="DO132" s="32">
        <f t="shared" si="318"/>
        <v>0</v>
      </c>
      <c r="DP132" s="32">
        <f t="shared" si="319"/>
        <v>0</v>
      </c>
      <c r="DQ132" s="32">
        <f t="shared" si="320"/>
        <v>0</v>
      </c>
      <c r="DR132" s="32">
        <f t="shared" si="321"/>
        <v>0</v>
      </c>
      <c r="DS132" s="32">
        <f t="shared" si="322"/>
        <v>0</v>
      </c>
      <c r="DT132" s="32">
        <f t="shared" si="323"/>
        <v>0</v>
      </c>
      <c r="DU132" s="31">
        <f t="shared" si="324"/>
        <v>0</v>
      </c>
      <c r="DV132" s="31">
        <f t="shared" si="325"/>
        <v>0</v>
      </c>
      <c r="DW132" s="31">
        <f t="shared" si="326"/>
        <v>0</v>
      </c>
      <c r="DX132" s="31">
        <f t="shared" si="327"/>
        <v>0</v>
      </c>
      <c r="DY132" s="31">
        <f t="shared" si="328"/>
        <v>0</v>
      </c>
      <c r="DZ132" s="31">
        <f t="shared" si="329"/>
        <v>0</v>
      </c>
      <c r="EA132" s="31">
        <f t="shared" si="330"/>
        <v>0</v>
      </c>
      <c r="EB132" s="31">
        <f t="shared" si="331"/>
        <v>0</v>
      </c>
      <c r="EC132" s="31">
        <f t="shared" si="332"/>
        <v>0</v>
      </c>
      <c r="ED132" s="31">
        <f t="shared" si="333"/>
        <v>0</v>
      </c>
      <c r="EE132" s="31">
        <f t="shared" si="334"/>
        <v>0</v>
      </c>
      <c r="EF132" s="31">
        <f t="shared" si="335"/>
        <v>0</v>
      </c>
      <c r="EG132" s="32">
        <f t="shared" si="336"/>
        <v>0</v>
      </c>
      <c r="EH132" s="32">
        <f t="shared" si="337"/>
        <v>0</v>
      </c>
      <c r="EI132" s="32">
        <f t="shared" si="338"/>
        <v>0</v>
      </c>
      <c r="EJ132" s="32">
        <f t="shared" si="339"/>
        <v>0</v>
      </c>
      <c r="EK132" s="32">
        <f t="shared" si="340"/>
        <v>0</v>
      </c>
      <c r="EL132" s="32">
        <f t="shared" si="341"/>
        <v>0</v>
      </c>
      <c r="EM132" s="32">
        <f t="shared" si="342"/>
        <v>0</v>
      </c>
      <c r="EN132" s="32">
        <f t="shared" si="343"/>
        <v>0</v>
      </c>
      <c r="EO132" s="32">
        <f t="shared" si="344"/>
        <v>0</v>
      </c>
      <c r="EP132" s="32">
        <f t="shared" si="345"/>
        <v>0</v>
      </c>
      <c r="EQ132" s="32">
        <f t="shared" si="346"/>
        <v>0</v>
      </c>
      <c r="ER132" s="32">
        <f t="shared" si="347"/>
        <v>0</v>
      </c>
    </row>
    <row r="133" spans="1:148" x14ac:dyDescent="0.25">
      <c r="A133" t="s">
        <v>442</v>
      </c>
      <c r="B133" s="1" t="s">
        <v>65</v>
      </c>
      <c r="C133" t="str">
        <f t="shared" ca="1" si="274"/>
        <v>TAB1</v>
      </c>
      <c r="D133" t="str">
        <f t="shared" ca="1" si="275"/>
        <v>Taber Wind Facility</v>
      </c>
      <c r="E133" s="51">
        <v>25771.952346999999</v>
      </c>
      <c r="F133" s="51">
        <v>23216.584093000001</v>
      </c>
      <c r="G133" s="51">
        <v>17886.515140200001</v>
      </c>
      <c r="H133" s="51">
        <v>20737.2903969</v>
      </c>
      <c r="I133" s="51">
        <v>16496.978744</v>
      </c>
      <c r="J133" s="51">
        <v>16437.636961</v>
      </c>
      <c r="K133" s="51">
        <v>12663.3320325</v>
      </c>
      <c r="L133" s="51">
        <v>10155.591797999999</v>
      </c>
      <c r="M133" s="51">
        <v>22918.854445100002</v>
      </c>
      <c r="N133" s="51">
        <v>20963.011028600002</v>
      </c>
      <c r="O133" s="51">
        <v>28560.4206218</v>
      </c>
      <c r="P133" s="51">
        <v>33408.1489038</v>
      </c>
      <c r="Q133" s="32">
        <v>1009730.22</v>
      </c>
      <c r="R133" s="32">
        <v>1219371.8700000001</v>
      </c>
      <c r="S133" s="32">
        <v>600774.15</v>
      </c>
      <c r="T133" s="32">
        <v>1100601.58</v>
      </c>
      <c r="U133" s="32">
        <v>357765.07</v>
      </c>
      <c r="V133" s="32">
        <v>779404.19</v>
      </c>
      <c r="W133" s="32">
        <v>341603.7</v>
      </c>
      <c r="X133" s="32">
        <v>946981.21</v>
      </c>
      <c r="Y133" s="32">
        <v>1033302.81</v>
      </c>
      <c r="Z133" s="32">
        <v>1205663.23</v>
      </c>
      <c r="AA133" s="32">
        <v>2278524.7599999998</v>
      </c>
      <c r="AB133" s="32">
        <v>1200734.44</v>
      </c>
      <c r="AC133" s="2">
        <v>-0.81</v>
      </c>
      <c r="AD133" s="2">
        <v>-0.81</v>
      </c>
      <c r="AE133" s="2">
        <v>-0.81</v>
      </c>
      <c r="AF133" s="2">
        <v>-0.81</v>
      </c>
      <c r="AG133" s="2">
        <v>-0.81</v>
      </c>
      <c r="AH133" s="2">
        <v>-0.81</v>
      </c>
      <c r="AI133" s="2">
        <v>1.1299999999999999</v>
      </c>
      <c r="AJ133" s="2">
        <v>1.1299999999999999</v>
      </c>
      <c r="AK133" s="2">
        <v>1.1299999999999999</v>
      </c>
      <c r="AL133" s="2">
        <v>1.1299999999999999</v>
      </c>
      <c r="AM133" s="2">
        <v>1.1299999999999999</v>
      </c>
      <c r="AN133" s="2">
        <v>1.1299999999999999</v>
      </c>
      <c r="AO133" s="33">
        <v>-8178.81</v>
      </c>
      <c r="AP133" s="33">
        <v>-9876.91</v>
      </c>
      <c r="AQ133" s="33">
        <v>-4866.2700000000004</v>
      </c>
      <c r="AR133" s="33">
        <v>-8914.8700000000008</v>
      </c>
      <c r="AS133" s="33">
        <v>-2897.9</v>
      </c>
      <c r="AT133" s="33">
        <v>-6313.17</v>
      </c>
      <c r="AU133" s="33">
        <v>3860.12</v>
      </c>
      <c r="AV133" s="33">
        <v>10700.89</v>
      </c>
      <c r="AW133" s="33">
        <v>11676.32</v>
      </c>
      <c r="AX133" s="33">
        <v>13623.99</v>
      </c>
      <c r="AY133" s="33">
        <v>25747.33</v>
      </c>
      <c r="AZ133" s="33">
        <v>13568.3</v>
      </c>
      <c r="BA133" s="31">
        <f t="shared" si="276"/>
        <v>-403.89</v>
      </c>
      <c r="BB133" s="31">
        <f t="shared" si="277"/>
        <v>-487.75</v>
      </c>
      <c r="BC133" s="31">
        <f t="shared" si="278"/>
        <v>-240.31</v>
      </c>
      <c r="BD133" s="31">
        <f t="shared" si="279"/>
        <v>6383.49</v>
      </c>
      <c r="BE133" s="31">
        <f t="shared" si="280"/>
        <v>2075.04</v>
      </c>
      <c r="BF133" s="31">
        <f t="shared" si="281"/>
        <v>4520.54</v>
      </c>
      <c r="BG133" s="31">
        <f t="shared" si="282"/>
        <v>239.12</v>
      </c>
      <c r="BH133" s="31">
        <f t="shared" si="283"/>
        <v>662.89</v>
      </c>
      <c r="BI133" s="31">
        <f t="shared" si="284"/>
        <v>723.31</v>
      </c>
      <c r="BJ133" s="31">
        <f t="shared" si="285"/>
        <v>-3616.99</v>
      </c>
      <c r="BK133" s="31">
        <f t="shared" si="286"/>
        <v>-6835.57</v>
      </c>
      <c r="BL133" s="31">
        <f t="shared" si="287"/>
        <v>-3602.2</v>
      </c>
      <c r="BM133" s="6">
        <v>1.23E-2</v>
      </c>
      <c r="BN133" s="6">
        <v>1.23E-2</v>
      </c>
      <c r="BO133" s="6">
        <v>1.23E-2</v>
      </c>
      <c r="BP133" s="6">
        <v>1.23E-2</v>
      </c>
      <c r="BQ133" s="6">
        <v>1.23E-2</v>
      </c>
      <c r="BR133" s="6">
        <v>1.23E-2</v>
      </c>
      <c r="BS133" s="6">
        <v>1.23E-2</v>
      </c>
      <c r="BT133" s="6">
        <v>1.23E-2</v>
      </c>
      <c r="BU133" s="6">
        <v>1.23E-2</v>
      </c>
      <c r="BV133" s="6">
        <v>1.23E-2</v>
      </c>
      <c r="BW133" s="6">
        <v>1.23E-2</v>
      </c>
      <c r="BX133" s="6">
        <v>1.23E-2</v>
      </c>
      <c r="BY133" s="31">
        <v>12419.68</v>
      </c>
      <c r="BZ133" s="31">
        <v>14998.27</v>
      </c>
      <c r="CA133" s="31">
        <v>7389.52</v>
      </c>
      <c r="CB133" s="31">
        <v>13537.4</v>
      </c>
      <c r="CC133" s="31">
        <v>4400.51</v>
      </c>
      <c r="CD133" s="31">
        <v>9586.67</v>
      </c>
      <c r="CE133" s="31">
        <v>4201.7299999999996</v>
      </c>
      <c r="CF133" s="31">
        <v>11647.87</v>
      </c>
      <c r="CG133" s="31">
        <v>12709.62</v>
      </c>
      <c r="CH133" s="31">
        <v>14829.66</v>
      </c>
      <c r="CI133" s="31">
        <v>28025.85</v>
      </c>
      <c r="CJ133" s="31">
        <v>14769.03</v>
      </c>
      <c r="CK133" s="32">
        <f t="shared" si="288"/>
        <v>1514.6</v>
      </c>
      <c r="CL133" s="32">
        <f t="shared" si="289"/>
        <v>1829.06</v>
      </c>
      <c r="CM133" s="32">
        <f t="shared" si="290"/>
        <v>901.16</v>
      </c>
      <c r="CN133" s="32">
        <f t="shared" si="291"/>
        <v>1650.9</v>
      </c>
      <c r="CO133" s="32">
        <f t="shared" si="292"/>
        <v>536.65</v>
      </c>
      <c r="CP133" s="32">
        <f t="shared" si="293"/>
        <v>1169.1099999999999</v>
      </c>
      <c r="CQ133" s="32">
        <f t="shared" si="294"/>
        <v>512.41</v>
      </c>
      <c r="CR133" s="32">
        <f t="shared" si="295"/>
        <v>1420.47</v>
      </c>
      <c r="CS133" s="32">
        <f t="shared" si="296"/>
        <v>1549.95</v>
      </c>
      <c r="CT133" s="32">
        <f t="shared" si="297"/>
        <v>1808.49</v>
      </c>
      <c r="CU133" s="32">
        <f t="shared" si="298"/>
        <v>3417.79</v>
      </c>
      <c r="CV133" s="32">
        <f t="shared" si="299"/>
        <v>1801.1</v>
      </c>
      <c r="CW133" s="31">
        <f t="shared" si="300"/>
        <v>22516.98</v>
      </c>
      <c r="CX133" s="31">
        <f t="shared" si="301"/>
        <v>27191.99</v>
      </c>
      <c r="CY133" s="31">
        <f t="shared" si="302"/>
        <v>13397.26</v>
      </c>
      <c r="CZ133" s="31">
        <f t="shared" si="303"/>
        <v>17719.68</v>
      </c>
      <c r="DA133" s="31">
        <f t="shared" si="304"/>
        <v>5760.0199999999995</v>
      </c>
      <c r="DB133" s="31">
        <f t="shared" si="305"/>
        <v>12548.41</v>
      </c>
      <c r="DC133" s="31">
        <f t="shared" si="306"/>
        <v>614.89999999999952</v>
      </c>
      <c r="DD133" s="31">
        <f t="shared" si="307"/>
        <v>1704.5600000000009</v>
      </c>
      <c r="DE133" s="31">
        <f t="shared" si="308"/>
        <v>1859.9400000000019</v>
      </c>
      <c r="DF133" s="31">
        <f t="shared" si="309"/>
        <v>6631.1500000000015</v>
      </c>
      <c r="DG133" s="31">
        <f t="shared" si="310"/>
        <v>12531.879999999997</v>
      </c>
      <c r="DH133" s="31">
        <f t="shared" si="311"/>
        <v>6604.0300000000016</v>
      </c>
      <c r="DI133" s="32">
        <f t="shared" si="312"/>
        <v>1125.8499999999999</v>
      </c>
      <c r="DJ133" s="32">
        <f t="shared" si="313"/>
        <v>1359.6</v>
      </c>
      <c r="DK133" s="32">
        <f t="shared" si="314"/>
        <v>669.86</v>
      </c>
      <c r="DL133" s="32">
        <f t="shared" si="315"/>
        <v>885.98</v>
      </c>
      <c r="DM133" s="32">
        <f t="shared" si="316"/>
        <v>288</v>
      </c>
      <c r="DN133" s="32">
        <f t="shared" si="317"/>
        <v>627.41999999999996</v>
      </c>
      <c r="DO133" s="32">
        <f t="shared" si="318"/>
        <v>30.75</v>
      </c>
      <c r="DP133" s="32">
        <f t="shared" si="319"/>
        <v>85.23</v>
      </c>
      <c r="DQ133" s="32">
        <f t="shared" si="320"/>
        <v>93</v>
      </c>
      <c r="DR133" s="32">
        <f t="shared" si="321"/>
        <v>331.56</v>
      </c>
      <c r="DS133" s="32">
        <f t="shared" si="322"/>
        <v>626.59</v>
      </c>
      <c r="DT133" s="32">
        <f t="shared" si="323"/>
        <v>330.2</v>
      </c>
      <c r="DU133" s="31">
        <f t="shared" si="324"/>
        <v>6131.54</v>
      </c>
      <c r="DV133" s="31">
        <f t="shared" si="325"/>
        <v>7341.06</v>
      </c>
      <c r="DW133" s="31">
        <f t="shared" si="326"/>
        <v>3588.62</v>
      </c>
      <c r="DX133" s="31">
        <f t="shared" si="327"/>
        <v>4705.04</v>
      </c>
      <c r="DY133" s="31">
        <f t="shared" si="328"/>
        <v>1516.42</v>
      </c>
      <c r="DZ133" s="31">
        <f t="shared" si="329"/>
        <v>3274.26</v>
      </c>
      <c r="EA133" s="31">
        <f t="shared" si="330"/>
        <v>159.06</v>
      </c>
      <c r="EB133" s="31">
        <f t="shared" si="331"/>
        <v>436.94</v>
      </c>
      <c r="EC133" s="31">
        <f t="shared" si="332"/>
        <v>472.42</v>
      </c>
      <c r="ED133" s="31">
        <f t="shared" si="333"/>
        <v>1669.32</v>
      </c>
      <c r="EE133" s="31">
        <f t="shared" si="334"/>
        <v>3125.49</v>
      </c>
      <c r="EF133" s="31">
        <f t="shared" si="335"/>
        <v>1632.14</v>
      </c>
      <c r="EG133" s="32">
        <f t="shared" si="336"/>
        <v>29774.37</v>
      </c>
      <c r="EH133" s="32">
        <f t="shared" si="337"/>
        <v>35892.65</v>
      </c>
      <c r="EI133" s="32">
        <f t="shared" si="338"/>
        <v>17655.740000000002</v>
      </c>
      <c r="EJ133" s="32">
        <f t="shared" si="339"/>
        <v>23310.7</v>
      </c>
      <c r="EK133" s="32">
        <f t="shared" si="340"/>
        <v>7564.44</v>
      </c>
      <c r="EL133" s="32">
        <f t="shared" si="341"/>
        <v>16450.09</v>
      </c>
      <c r="EM133" s="32">
        <f t="shared" si="342"/>
        <v>804.70999999999958</v>
      </c>
      <c r="EN133" s="32">
        <f t="shared" si="343"/>
        <v>2226.7300000000009</v>
      </c>
      <c r="EO133" s="32">
        <f t="shared" si="344"/>
        <v>2425.3600000000019</v>
      </c>
      <c r="EP133" s="32">
        <f t="shared" si="345"/>
        <v>8632.0300000000025</v>
      </c>
      <c r="EQ133" s="32">
        <f t="shared" si="346"/>
        <v>16283.959999999997</v>
      </c>
      <c r="ER133" s="32">
        <f t="shared" si="347"/>
        <v>8566.3700000000008</v>
      </c>
    </row>
    <row r="134" spans="1:148" x14ac:dyDescent="0.25">
      <c r="A134" t="s">
        <v>517</v>
      </c>
      <c r="B134" s="1" t="s">
        <v>118</v>
      </c>
      <c r="C134" t="str">
        <f t="shared" ca="1" si="274"/>
        <v>TAY1</v>
      </c>
      <c r="D134" t="str">
        <f t="shared" ca="1" si="275"/>
        <v>Taylor Hydro Facility</v>
      </c>
      <c r="E134" s="51">
        <v>0</v>
      </c>
      <c r="F134" s="51">
        <v>0</v>
      </c>
      <c r="G134" s="51">
        <v>0</v>
      </c>
      <c r="H134" s="51">
        <v>0</v>
      </c>
      <c r="I134" s="51">
        <v>1780.0764999999999</v>
      </c>
      <c r="J134" s="51">
        <v>2102.5808000000002</v>
      </c>
      <c r="K134" s="51">
        <v>9097.6620000000003</v>
      </c>
      <c r="L134" s="51">
        <v>9024.1365999999998</v>
      </c>
      <c r="M134" s="51">
        <v>7413.076</v>
      </c>
      <c r="N134" s="51">
        <v>3027.1945000000001</v>
      </c>
      <c r="O134" s="51">
        <v>0</v>
      </c>
      <c r="P134" s="51">
        <v>0</v>
      </c>
      <c r="Q134" s="32">
        <v>0</v>
      </c>
      <c r="R134" s="32">
        <v>0</v>
      </c>
      <c r="S134" s="32">
        <v>0</v>
      </c>
      <c r="T134" s="32">
        <v>0</v>
      </c>
      <c r="U134" s="32">
        <v>75053.33</v>
      </c>
      <c r="V134" s="32">
        <v>176255.39</v>
      </c>
      <c r="W134" s="32">
        <v>558844.32999999996</v>
      </c>
      <c r="X134" s="32">
        <v>1115536.5</v>
      </c>
      <c r="Y134" s="32">
        <v>702972.87</v>
      </c>
      <c r="Z134" s="32">
        <v>445472.36</v>
      </c>
      <c r="AA134" s="32">
        <v>0</v>
      </c>
      <c r="AB134" s="32">
        <v>0</v>
      </c>
      <c r="AC134" s="2">
        <v>0.82</v>
      </c>
      <c r="AD134" s="2">
        <v>0.82</v>
      </c>
      <c r="AE134" s="2">
        <v>0.82</v>
      </c>
      <c r="AF134" s="2">
        <v>0.82</v>
      </c>
      <c r="AG134" s="2">
        <v>0.82</v>
      </c>
      <c r="AH134" s="2">
        <v>0.82</v>
      </c>
      <c r="AI134" s="2">
        <v>2.4</v>
      </c>
      <c r="AJ134" s="2">
        <v>2.4</v>
      </c>
      <c r="AK134" s="2">
        <v>2.4</v>
      </c>
      <c r="AL134" s="2">
        <v>2.4</v>
      </c>
      <c r="AM134" s="2">
        <v>2.4</v>
      </c>
      <c r="AN134" s="2">
        <v>2.4</v>
      </c>
      <c r="AO134" s="33">
        <v>0</v>
      </c>
      <c r="AP134" s="33">
        <v>0</v>
      </c>
      <c r="AQ134" s="33">
        <v>0</v>
      </c>
      <c r="AR134" s="33">
        <v>0</v>
      </c>
      <c r="AS134" s="33">
        <v>615.44000000000005</v>
      </c>
      <c r="AT134" s="33">
        <v>1445.29</v>
      </c>
      <c r="AU134" s="33">
        <v>13412.26</v>
      </c>
      <c r="AV134" s="33">
        <v>26772.880000000001</v>
      </c>
      <c r="AW134" s="33">
        <v>16871.349999999999</v>
      </c>
      <c r="AX134" s="33">
        <v>10691.34</v>
      </c>
      <c r="AY134" s="33">
        <v>0</v>
      </c>
      <c r="AZ134" s="33">
        <v>0</v>
      </c>
      <c r="BA134" s="31">
        <f t="shared" si="276"/>
        <v>0</v>
      </c>
      <c r="BB134" s="31">
        <f t="shared" si="277"/>
        <v>0</v>
      </c>
      <c r="BC134" s="31">
        <f t="shared" si="278"/>
        <v>0</v>
      </c>
      <c r="BD134" s="31">
        <f t="shared" si="279"/>
        <v>0</v>
      </c>
      <c r="BE134" s="31">
        <f t="shared" si="280"/>
        <v>435.31</v>
      </c>
      <c r="BF134" s="31">
        <f t="shared" si="281"/>
        <v>1022.28</v>
      </c>
      <c r="BG134" s="31">
        <f t="shared" si="282"/>
        <v>391.19</v>
      </c>
      <c r="BH134" s="31">
        <f t="shared" si="283"/>
        <v>780.88</v>
      </c>
      <c r="BI134" s="31">
        <f t="shared" si="284"/>
        <v>492.08</v>
      </c>
      <c r="BJ134" s="31">
        <f t="shared" si="285"/>
        <v>-1336.42</v>
      </c>
      <c r="BK134" s="31">
        <f t="shared" si="286"/>
        <v>0</v>
      </c>
      <c r="BL134" s="31">
        <f t="shared" si="287"/>
        <v>0</v>
      </c>
      <c r="BM134" s="6">
        <v>2.76E-2</v>
      </c>
      <c r="BN134" s="6">
        <v>2.76E-2</v>
      </c>
      <c r="BO134" s="6">
        <v>2.76E-2</v>
      </c>
      <c r="BP134" s="6">
        <v>2.76E-2</v>
      </c>
      <c r="BQ134" s="6">
        <v>2.76E-2</v>
      </c>
      <c r="BR134" s="6">
        <v>2.76E-2</v>
      </c>
      <c r="BS134" s="6">
        <v>2.76E-2</v>
      </c>
      <c r="BT134" s="6">
        <v>2.76E-2</v>
      </c>
      <c r="BU134" s="6">
        <v>2.76E-2</v>
      </c>
      <c r="BV134" s="6">
        <v>2.76E-2</v>
      </c>
      <c r="BW134" s="6">
        <v>2.76E-2</v>
      </c>
      <c r="BX134" s="6">
        <v>2.76E-2</v>
      </c>
      <c r="BY134" s="31">
        <v>0</v>
      </c>
      <c r="BZ134" s="31">
        <v>0</v>
      </c>
      <c r="CA134" s="31">
        <v>0</v>
      </c>
      <c r="CB134" s="31">
        <v>0</v>
      </c>
      <c r="CC134" s="31">
        <v>2071.4699999999998</v>
      </c>
      <c r="CD134" s="31">
        <v>4864.6499999999996</v>
      </c>
      <c r="CE134" s="31">
        <v>15424.1</v>
      </c>
      <c r="CF134" s="31">
        <v>30788.81</v>
      </c>
      <c r="CG134" s="31">
        <v>19402.05</v>
      </c>
      <c r="CH134" s="31">
        <v>12295.04</v>
      </c>
      <c r="CI134" s="31">
        <v>0</v>
      </c>
      <c r="CJ134" s="31">
        <v>0</v>
      </c>
      <c r="CK134" s="32">
        <f t="shared" si="288"/>
        <v>0</v>
      </c>
      <c r="CL134" s="32">
        <f t="shared" si="289"/>
        <v>0</v>
      </c>
      <c r="CM134" s="32">
        <f t="shared" si="290"/>
        <v>0</v>
      </c>
      <c r="CN134" s="32">
        <f t="shared" si="291"/>
        <v>0</v>
      </c>
      <c r="CO134" s="32">
        <f t="shared" si="292"/>
        <v>112.58</v>
      </c>
      <c r="CP134" s="32">
        <f t="shared" si="293"/>
        <v>264.38</v>
      </c>
      <c r="CQ134" s="32">
        <f t="shared" si="294"/>
        <v>838.27</v>
      </c>
      <c r="CR134" s="32">
        <f t="shared" si="295"/>
        <v>1673.3</v>
      </c>
      <c r="CS134" s="32">
        <f t="shared" si="296"/>
        <v>1054.46</v>
      </c>
      <c r="CT134" s="32">
        <f t="shared" si="297"/>
        <v>668.21</v>
      </c>
      <c r="CU134" s="32">
        <f t="shared" si="298"/>
        <v>0</v>
      </c>
      <c r="CV134" s="32">
        <f t="shared" si="299"/>
        <v>0</v>
      </c>
      <c r="CW134" s="31">
        <f t="shared" si="300"/>
        <v>0</v>
      </c>
      <c r="CX134" s="31">
        <f t="shared" si="301"/>
        <v>0</v>
      </c>
      <c r="CY134" s="31">
        <f t="shared" si="302"/>
        <v>0</v>
      </c>
      <c r="CZ134" s="31">
        <f t="shared" si="303"/>
        <v>0</v>
      </c>
      <c r="DA134" s="31">
        <f t="shared" si="304"/>
        <v>1133.2999999999997</v>
      </c>
      <c r="DB134" s="31">
        <f t="shared" si="305"/>
        <v>2661.46</v>
      </c>
      <c r="DC134" s="31">
        <f t="shared" si="306"/>
        <v>2458.9200000000005</v>
      </c>
      <c r="DD134" s="31">
        <f t="shared" si="307"/>
        <v>4908.3499999999995</v>
      </c>
      <c r="DE134" s="31">
        <f t="shared" si="308"/>
        <v>3093.08</v>
      </c>
      <c r="DF134" s="31">
        <f t="shared" si="309"/>
        <v>3608.33</v>
      </c>
      <c r="DG134" s="31">
        <f t="shared" si="310"/>
        <v>0</v>
      </c>
      <c r="DH134" s="31">
        <f t="shared" si="311"/>
        <v>0</v>
      </c>
      <c r="DI134" s="32">
        <f t="shared" si="312"/>
        <v>0</v>
      </c>
      <c r="DJ134" s="32">
        <f t="shared" si="313"/>
        <v>0</v>
      </c>
      <c r="DK134" s="32">
        <f t="shared" si="314"/>
        <v>0</v>
      </c>
      <c r="DL134" s="32">
        <f t="shared" si="315"/>
        <v>0</v>
      </c>
      <c r="DM134" s="32">
        <f t="shared" si="316"/>
        <v>56.67</v>
      </c>
      <c r="DN134" s="32">
        <f t="shared" si="317"/>
        <v>133.07</v>
      </c>
      <c r="DO134" s="32">
        <f t="shared" si="318"/>
        <v>122.95</v>
      </c>
      <c r="DP134" s="32">
        <f t="shared" si="319"/>
        <v>245.42</v>
      </c>
      <c r="DQ134" s="32">
        <f t="shared" si="320"/>
        <v>154.65</v>
      </c>
      <c r="DR134" s="32">
        <f t="shared" si="321"/>
        <v>180.42</v>
      </c>
      <c r="DS134" s="32">
        <f t="shared" si="322"/>
        <v>0</v>
      </c>
      <c r="DT134" s="32">
        <f t="shared" si="323"/>
        <v>0</v>
      </c>
      <c r="DU134" s="31">
        <f t="shared" si="324"/>
        <v>0</v>
      </c>
      <c r="DV134" s="31">
        <f t="shared" si="325"/>
        <v>0</v>
      </c>
      <c r="DW134" s="31">
        <f t="shared" si="326"/>
        <v>0</v>
      </c>
      <c r="DX134" s="31">
        <f t="shared" si="327"/>
        <v>0</v>
      </c>
      <c r="DY134" s="31">
        <f t="shared" si="328"/>
        <v>298.36</v>
      </c>
      <c r="DZ134" s="31">
        <f t="shared" si="329"/>
        <v>694.46</v>
      </c>
      <c r="EA134" s="31">
        <f t="shared" si="330"/>
        <v>636.04999999999995</v>
      </c>
      <c r="EB134" s="31">
        <f t="shared" si="331"/>
        <v>1258.18</v>
      </c>
      <c r="EC134" s="31">
        <f t="shared" si="332"/>
        <v>785.64</v>
      </c>
      <c r="ED134" s="31">
        <f t="shared" si="333"/>
        <v>908.36</v>
      </c>
      <c r="EE134" s="31">
        <f t="shared" si="334"/>
        <v>0</v>
      </c>
      <c r="EF134" s="31">
        <f t="shared" si="335"/>
        <v>0</v>
      </c>
      <c r="EG134" s="32">
        <f t="shared" si="336"/>
        <v>0</v>
      </c>
      <c r="EH134" s="32">
        <f t="shared" si="337"/>
        <v>0</v>
      </c>
      <c r="EI134" s="32">
        <f t="shared" si="338"/>
        <v>0</v>
      </c>
      <c r="EJ134" s="32">
        <f t="shared" si="339"/>
        <v>0</v>
      </c>
      <c r="EK134" s="32">
        <f t="shared" si="340"/>
        <v>1488.33</v>
      </c>
      <c r="EL134" s="32">
        <f t="shared" si="341"/>
        <v>3488.9900000000002</v>
      </c>
      <c r="EM134" s="32">
        <f t="shared" si="342"/>
        <v>3217.92</v>
      </c>
      <c r="EN134" s="32">
        <f t="shared" si="343"/>
        <v>6411.95</v>
      </c>
      <c r="EO134" s="32">
        <f t="shared" si="344"/>
        <v>4033.37</v>
      </c>
      <c r="EP134" s="32">
        <f t="shared" si="345"/>
        <v>4697.1099999999997</v>
      </c>
      <c r="EQ134" s="32">
        <f t="shared" si="346"/>
        <v>0</v>
      </c>
      <c r="ER134" s="32">
        <f t="shared" si="347"/>
        <v>0</v>
      </c>
    </row>
    <row r="135" spans="1:148" x14ac:dyDescent="0.25">
      <c r="A135" t="s">
        <v>517</v>
      </c>
      <c r="B135" s="1" t="s">
        <v>306</v>
      </c>
      <c r="C135" t="str">
        <f t="shared" ca="1" si="274"/>
        <v>TAY2</v>
      </c>
      <c r="D135" t="str">
        <f t="shared" ca="1" si="275"/>
        <v>Taylor Wind Facility</v>
      </c>
      <c r="E135" s="51">
        <v>895.1037</v>
      </c>
      <c r="F135" s="51">
        <v>731.63649999999996</v>
      </c>
      <c r="G135" s="51">
        <v>481.68329999999997</v>
      </c>
      <c r="H135" s="51">
        <v>635.42679999999996</v>
      </c>
      <c r="I135" s="51">
        <v>544.49080000000004</v>
      </c>
      <c r="J135" s="51">
        <v>392.22539999999998</v>
      </c>
      <c r="K135" s="51">
        <v>0</v>
      </c>
      <c r="L135" s="51">
        <v>0</v>
      </c>
      <c r="M135" s="51">
        <v>0</v>
      </c>
      <c r="N135" s="51">
        <v>0</v>
      </c>
      <c r="O135" s="51">
        <v>0</v>
      </c>
      <c r="P135" s="51">
        <v>0</v>
      </c>
      <c r="Q135" s="32">
        <v>32435.65</v>
      </c>
      <c r="R135" s="32">
        <v>27712.83</v>
      </c>
      <c r="S135" s="32">
        <v>14008.95</v>
      </c>
      <c r="T135" s="32">
        <v>26861.86</v>
      </c>
      <c r="U135" s="32">
        <v>11634.07</v>
      </c>
      <c r="V135" s="32">
        <v>20867.14</v>
      </c>
      <c r="W135" s="32">
        <v>0</v>
      </c>
      <c r="X135" s="32">
        <v>0</v>
      </c>
      <c r="Y135" s="32">
        <v>0</v>
      </c>
      <c r="Z135" s="32">
        <v>0</v>
      </c>
      <c r="AA135" s="32">
        <v>0</v>
      </c>
      <c r="AB135" s="32">
        <v>0</v>
      </c>
      <c r="AC135" s="2">
        <v>0.82</v>
      </c>
      <c r="AD135" s="2">
        <v>0.82</v>
      </c>
      <c r="AE135" s="2">
        <v>0.82</v>
      </c>
      <c r="AF135" s="2">
        <v>0.82</v>
      </c>
      <c r="AG135" s="2">
        <v>0.82</v>
      </c>
      <c r="AH135" s="2">
        <v>0.82</v>
      </c>
      <c r="AI135" s="2">
        <v>2.4</v>
      </c>
      <c r="AJ135" s="2">
        <v>2.4</v>
      </c>
      <c r="AK135" s="2">
        <v>2.4</v>
      </c>
      <c r="AL135" s="2">
        <v>2.4</v>
      </c>
      <c r="AM135" s="2">
        <v>2.4</v>
      </c>
      <c r="AN135" s="2">
        <v>2.4</v>
      </c>
      <c r="AO135" s="33">
        <v>265.97000000000003</v>
      </c>
      <c r="AP135" s="33">
        <v>227.25</v>
      </c>
      <c r="AQ135" s="33">
        <v>114.87</v>
      </c>
      <c r="AR135" s="33">
        <v>220.27</v>
      </c>
      <c r="AS135" s="33">
        <v>95.4</v>
      </c>
      <c r="AT135" s="33">
        <v>171.11</v>
      </c>
      <c r="AU135" s="33">
        <v>0</v>
      </c>
      <c r="AV135" s="33">
        <v>0</v>
      </c>
      <c r="AW135" s="33">
        <v>0</v>
      </c>
      <c r="AX135" s="33">
        <v>0</v>
      </c>
      <c r="AY135" s="33">
        <v>0</v>
      </c>
      <c r="AZ135" s="33">
        <v>0</v>
      </c>
      <c r="BA135" s="31">
        <f t="shared" si="276"/>
        <v>-12.97</v>
      </c>
      <c r="BB135" s="31">
        <f t="shared" si="277"/>
        <v>-11.09</v>
      </c>
      <c r="BC135" s="31">
        <f t="shared" si="278"/>
        <v>-5.6</v>
      </c>
      <c r="BD135" s="31">
        <f t="shared" si="279"/>
        <v>155.80000000000001</v>
      </c>
      <c r="BE135" s="31">
        <f t="shared" si="280"/>
        <v>67.48</v>
      </c>
      <c r="BF135" s="31">
        <f t="shared" si="281"/>
        <v>121.03</v>
      </c>
      <c r="BG135" s="31">
        <f t="shared" si="282"/>
        <v>0</v>
      </c>
      <c r="BH135" s="31">
        <f t="shared" si="283"/>
        <v>0</v>
      </c>
      <c r="BI135" s="31">
        <f t="shared" si="284"/>
        <v>0</v>
      </c>
      <c r="BJ135" s="31">
        <f t="shared" si="285"/>
        <v>0</v>
      </c>
      <c r="BK135" s="31">
        <f t="shared" si="286"/>
        <v>0</v>
      </c>
      <c r="BL135" s="31">
        <f t="shared" si="287"/>
        <v>0</v>
      </c>
      <c r="BM135" s="6">
        <v>6.6699999999999995E-2</v>
      </c>
      <c r="BN135" s="6">
        <v>6.6699999999999995E-2</v>
      </c>
      <c r="BO135" s="6">
        <v>6.6699999999999995E-2</v>
      </c>
      <c r="BP135" s="6">
        <v>6.6699999999999995E-2</v>
      </c>
      <c r="BQ135" s="6">
        <v>6.6699999999999995E-2</v>
      </c>
      <c r="BR135" s="6">
        <v>6.6699999999999995E-2</v>
      </c>
      <c r="BS135" s="6">
        <v>6.6699999999999995E-2</v>
      </c>
      <c r="BT135" s="6">
        <v>6.6699999999999995E-2</v>
      </c>
      <c r="BU135" s="6">
        <v>6.6699999999999995E-2</v>
      </c>
      <c r="BV135" s="6">
        <v>6.6699999999999995E-2</v>
      </c>
      <c r="BW135" s="6">
        <v>6.6699999999999995E-2</v>
      </c>
      <c r="BX135" s="6">
        <v>6.6699999999999995E-2</v>
      </c>
      <c r="BY135" s="31">
        <v>2163.46</v>
      </c>
      <c r="BZ135" s="31">
        <v>1848.45</v>
      </c>
      <c r="CA135" s="31">
        <v>934.4</v>
      </c>
      <c r="CB135" s="31">
        <v>1791.69</v>
      </c>
      <c r="CC135" s="31">
        <v>775.99</v>
      </c>
      <c r="CD135" s="31">
        <v>1391.84</v>
      </c>
      <c r="CE135" s="31">
        <v>0</v>
      </c>
      <c r="CF135" s="31">
        <v>0</v>
      </c>
      <c r="CG135" s="31">
        <v>0</v>
      </c>
      <c r="CH135" s="31">
        <v>0</v>
      </c>
      <c r="CI135" s="31">
        <v>0</v>
      </c>
      <c r="CJ135" s="31">
        <v>0</v>
      </c>
      <c r="CK135" s="32">
        <f t="shared" si="288"/>
        <v>48.65</v>
      </c>
      <c r="CL135" s="32">
        <f t="shared" si="289"/>
        <v>41.57</v>
      </c>
      <c r="CM135" s="32">
        <f t="shared" si="290"/>
        <v>21.01</v>
      </c>
      <c r="CN135" s="32">
        <f t="shared" si="291"/>
        <v>40.29</v>
      </c>
      <c r="CO135" s="32">
        <f t="shared" si="292"/>
        <v>17.45</v>
      </c>
      <c r="CP135" s="32">
        <f t="shared" si="293"/>
        <v>31.3</v>
      </c>
      <c r="CQ135" s="32">
        <f t="shared" si="294"/>
        <v>0</v>
      </c>
      <c r="CR135" s="32">
        <f t="shared" si="295"/>
        <v>0</v>
      </c>
      <c r="CS135" s="32">
        <f t="shared" si="296"/>
        <v>0</v>
      </c>
      <c r="CT135" s="32">
        <f t="shared" si="297"/>
        <v>0</v>
      </c>
      <c r="CU135" s="32">
        <f t="shared" si="298"/>
        <v>0</v>
      </c>
      <c r="CV135" s="32">
        <f t="shared" si="299"/>
        <v>0</v>
      </c>
      <c r="CW135" s="31">
        <f t="shared" si="300"/>
        <v>1959.1100000000001</v>
      </c>
      <c r="CX135" s="31">
        <f t="shared" si="301"/>
        <v>1673.86</v>
      </c>
      <c r="CY135" s="31">
        <f t="shared" si="302"/>
        <v>846.14</v>
      </c>
      <c r="CZ135" s="31">
        <f t="shared" si="303"/>
        <v>1455.91</v>
      </c>
      <c r="DA135" s="31">
        <f t="shared" si="304"/>
        <v>630.56000000000006</v>
      </c>
      <c r="DB135" s="31">
        <f t="shared" si="305"/>
        <v>1130.9999999999998</v>
      </c>
      <c r="DC135" s="31">
        <f t="shared" si="306"/>
        <v>0</v>
      </c>
      <c r="DD135" s="31">
        <f t="shared" si="307"/>
        <v>0</v>
      </c>
      <c r="DE135" s="31">
        <f t="shared" si="308"/>
        <v>0</v>
      </c>
      <c r="DF135" s="31">
        <f t="shared" si="309"/>
        <v>0</v>
      </c>
      <c r="DG135" s="31">
        <f t="shared" si="310"/>
        <v>0</v>
      </c>
      <c r="DH135" s="31">
        <f t="shared" si="311"/>
        <v>0</v>
      </c>
      <c r="DI135" s="32">
        <f t="shared" si="312"/>
        <v>97.96</v>
      </c>
      <c r="DJ135" s="32">
        <f t="shared" si="313"/>
        <v>83.69</v>
      </c>
      <c r="DK135" s="32">
        <f t="shared" si="314"/>
        <v>42.31</v>
      </c>
      <c r="DL135" s="32">
        <f t="shared" si="315"/>
        <v>72.8</v>
      </c>
      <c r="DM135" s="32">
        <f t="shared" si="316"/>
        <v>31.53</v>
      </c>
      <c r="DN135" s="32">
        <f t="shared" si="317"/>
        <v>56.55</v>
      </c>
      <c r="DO135" s="32">
        <f t="shared" si="318"/>
        <v>0</v>
      </c>
      <c r="DP135" s="32">
        <f t="shared" si="319"/>
        <v>0</v>
      </c>
      <c r="DQ135" s="32">
        <f t="shared" si="320"/>
        <v>0</v>
      </c>
      <c r="DR135" s="32">
        <f t="shared" si="321"/>
        <v>0</v>
      </c>
      <c r="DS135" s="32">
        <f t="shared" si="322"/>
        <v>0</v>
      </c>
      <c r="DT135" s="32">
        <f t="shared" si="323"/>
        <v>0</v>
      </c>
      <c r="DU135" s="31">
        <f t="shared" si="324"/>
        <v>533.48</v>
      </c>
      <c r="DV135" s="31">
        <f t="shared" si="325"/>
        <v>451.89</v>
      </c>
      <c r="DW135" s="31">
        <f t="shared" si="326"/>
        <v>226.65</v>
      </c>
      <c r="DX135" s="31">
        <f t="shared" si="327"/>
        <v>386.58</v>
      </c>
      <c r="DY135" s="31">
        <f t="shared" si="328"/>
        <v>166.01</v>
      </c>
      <c r="DZ135" s="31">
        <f t="shared" si="329"/>
        <v>295.11</v>
      </c>
      <c r="EA135" s="31">
        <f t="shared" si="330"/>
        <v>0</v>
      </c>
      <c r="EB135" s="31">
        <f t="shared" si="331"/>
        <v>0</v>
      </c>
      <c r="EC135" s="31">
        <f t="shared" si="332"/>
        <v>0</v>
      </c>
      <c r="ED135" s="31">
        <f t="shared" si="333"/>
        <v>0</v>
      </c>
      <c r="EE135" s="31">
        <f t="shared" si="334"/>
        <v>0</v>
      </c>
      <c r="EF135" s="31">
        <f t="shared" si="335"/>
        <v>0</v>
      </c>
      <c r="EG135" s="32">
        <f t="shared" si="336"/>
        <v>2590.5500000000002</v>
      </c>
      <c r="EH135" s="32">
        <f t="shared" si="337"/>
        <v>2209.44</v>
      </c>
      <c r="EI135" s="32">
        <f t="shared" si="338"/>
        <v>1115.1000000000001</v>
      </c>
      <c r="EJ135" s="32">
        <f t="shared" si="339"/>
        <v>1915.29</v>
      </c>
      <c r="EK135" s="32">
        <f t="shared" si="340"/>
        <v>828.1</v>
      </c>
      <c r="EL135" s="32">
        <f t="shared" si="341"/>
        <v>1482.6599999999999</v>
      </c>
      <c r="EM135" s="32">
        <f t="shared" si="342"/>
        <v>0</v>
      </c>
      <c r="EN135" s="32">
        <f t="shared" si="343"/>
        <v>0</v>
      </c>
      <c r="EO135" s="32">
        <f t="shared" si="344"/>
        <v>0</v>
      </c>
      <c r="EP135" s="32">
        <f t="shared" si="345"/>
        <v>0</v>
      </c>
      <c r="EQ135" s="32">
        <f t="shared" si="346"/>
        <v>0</v>
      </c>
      <c r="ER135" s="32">
        <f t="shared" si="347"/>
        <v>0</v>
      </c>
    </row>
    <row r="136" spans="1:148" x14ac:dyDescent="0.25">
      <c r="A136" t="s">
        <v>445</v>
      </c>
      <c r="B136" s="1" t="s">
        <v>141</v>
      </c>
      <c r="C136" t="str">
        <f t="shared" ca="1" si="274"/>
        <v>TC01</v>
      </c>
      <c r="D136" t="str">
        <f t="shared" ca="1" si="275"/>
        <v>Carseland Industrial System</v>
      </c>
      <c r="E136" s="51">
        <v>49910.107600000003</v>
      </c>
      <c r="F136" s="51">
        <v>47065.020199999999</v>
      </c>
      <c r="G136" s="51">
        <v>42588.129000000001</v>
      </c>
      <c r="H136" s="51">
        <v>45458.063000000002</v>
      </c>
      <c r="I136" s="51">
        <v>44922.050799999997</v>
      </c>
      <c r="J136" s="51">
        <v>46144.5648</v>
      </c>
      <c r="K136" s="51">
        <v>39587.5605</v>
      </c>
      <c r="L136" s="51">
        <v>36358.159800000001</v>
      </c>
      <c r="M136" s="51">
        <v>36324.332900000001</v>
      </c>
      <c r="N136" s="51">
        <v>47300.296000000002</v>
      </c>
      <c r="O136" s="51">
        <v>47896.2955</v>
      </c>
      <c r="P136" s="51">
        <v>49460.245900000002</v>
      </c>
      <c r="Q136" s="32">
        <v>4382232.78</v>
      </c>
      <c r="R136" s="32">
        <v>6637515.4000000004</v>
      </c>
      <c r="S136" s="32">
        <v>1966188.22</v>
      </c>
      <c r="T136" s="32">
        <v>2403547.7200000002</v>
      </c>
      <c r="U136" s="32">
        <v>1461994.94</v>
      </c>
      <c r="V136" s="32">
        <v>3641216.4</v>
      </c>
      <c r="W136" s="32">
        <v>2923396.23</v>
      </c>
      <c r="X136" s="32">
        <v>5196523.4400000004</v>
      </c>
      <c r="Y136" s="32">
        <v>4385155.8099999996</v>
      </c>
      <c r="Z136" s="32">
        <v>3404186.9</v>
      </c>
      <c r="AA136" s="32">
        <v>5548092.1600000001</v>
      </c>
      <c r="AB136" s="32">
        <v>2650890.7799999998</v>
      </c>
      <c r="AC136" s="2">
        <v>-0.19</v>
      </c>
      <c r="AD136" s="2">
        <v>-0.19</v>
      </c>
      <c r="AE136" s="2">
        <v>-0.19</v>
      </c>
      <c r="AF136" s="2">
        <v>-0.19</v>
      </c>
      <c r="AG136" s="2">
        <v>-0.19</v>
      </c>
      <c r="AH136" s="2">
        <v>-0.19</v>
      </c>
      <c r="AI136" s="2">
        <v>1.23</v>
      </c>
      <c r="AJ136" s="2">
        <v>1.23</v>
      </c>
      <c r="AK136" s="2">
        <v>1.23</v>
      </c>
      <c r="AL136" s="2">
        <v>1.23</v>
      </c>
      <c r="AM136" s="2">
        <v>1.23</v>
      </c>
      <c r="AN136" s="2">
        <v>1.23</v>
      </c>
      <c r="AO136" s="33">
        <v>-8326.24</v>
      </c>
      <c r="AP136" s="33">
        <v>-12611.28</v>
      </c>
      <c r="AQ136" s="33">
        <v>-3735.76</v>
      </c>
      <c r="AR136" s="33">
        <v>-4566.74</v>
      </c>
      <c r="AS136" s="33">
        <v>-2777.79</v>
      </c>
      <c r="AT136" s="33">
        <v>-6918.31</v>
      </c>
      <c r="AU136" s="33">
        <v>35957.769999999997</v>
      </c>
      <c r="AV136" s="33">
        <v>63917.24</v>
      </c>
      <c r="AW136" s="33">
        <v>53937.42</v>
      </c>
      <c r="AX136" s="33">
        <v>41871.5</v>
      </c>
      <c r="AY136" s="33">
        <v>68241.53</v>
      </c>
      <c r="AZ136" s="33">
        <v>32605.96</v>
      </c>
      <c r="BA136" s="31">
        <f t="shared" si="276"/>
        <v>-1752.89</v>
      </c>
      <c r="BB136" s="31">
        <f t="shared" si="277"/>
        <v>-2655.01</v>
      </c>
      <c r="BC136" s="31">
        <f t="shared" si="278"/>
        <v>-786.48</v>
      </c>
      <c r="BD136" s="31">
        <f t="shared" si="279"/>
        <v>13940.58</v>
      </c>
      <c r="BE136" s="31">
        <f t="shared" si="280"/>
        <v>8479.57</v>
      </c>
      <c r="BF136" s="31">
        <f t="shared" si="281"/>
        <v>21119.06</v>
      </c>
      <c r="BG136" s="31">
        <f t="shared" si="282"/>
        <v>2046.38</v>
      </c>
      <c r="BH136" s="31">
        <f t="shared" si="283"/>
        <v>3637.57</v>
      </c>
      <c r="BI136" s="31">
        <f t="shared" si="284"/>
        <v>3069.61</v>
      </c>
      <c r="BJ136" s="31">
        <f t="shared" si="285"/>
        <v>-10212.56</v>
      </c>
      <c r="BK136" s="31">
        <f t="shared" si="286"/>
        <v>-16644.28</v>
      </c>
      <c r="BL136" s="31">
        <f t="shared" si="287"/>
        <v>-7952.67</v>
      </c>
      <c r="BM136" s="6">
        <v>-1.44E-2</v>
      </c>
      <c r="BN136" s="6">
        <v>-1.44E-2</v>
      </c>
      <c r="BO136" s="6">
        <v>-1.44E-2</v>
      </c>
      <c r="BP136" s="6">
        <v>-1.44E-2</v>
      </c>
      <c r="BQ136" s="6">
        <v>-1.44E-2</v>
      </c>
      <c r="BR136" s="6">
        <v>-1.44E-2</v>
      </c>
      <c r="BS136" s="6">
        <v>-1.44E-2</v>
      </c>
      <c r="BT136" s="6">
        <v>-1.44E-2</v>
      </c>
      <c r="BU136" s="6">
        <v>-1.44E-2</v>
      </c>
      <c r="BV136" s="6">
        <v>-1.44E-2</v>
      </c>
      <c r="BW136" s="6">
        <v>-1.44E-2</v>
      </c>
      <c r="BX136" s="6">
        <v>-1.44E-2</v>
      </c>
      <c r="BY136" s="31">
        <v>-63104.15</v>
      </c>
      <c r="BZ136" s="31">
        <v>-95580.22</v>
      </c>
      <c r="CA136" s="31">
        <v>-28313.11</v>
      </c>
      <c r="CB136" s="31">
        <v>-34611.089999999997</v>
      </c>
      <c r="CC136" s="31">
        <v>-21052.73</v>
      </c>
      <c r="CD136" s="31">
        <v>-52433.52</v>
      </c>
      <c r="CE136" s="31">
        <v>-42096.91</v>
      </c>
      <c r="CF136" s="31">
        <v>-74829.94</v>
      </c>
      <c r="CG136" s="31">
        <v>-63146.239999999998</v>
      </c>
      <c r="CH136" s="31">
        <v>-49020.29</v>
      </c>
      <c r="CI136" s="31">
        <v>-79892.53</v>
      </c>
      <c r="CJ136" s="31">
        <v>-38172.83</v>
      </c>
      <c r="CK136" s="32">
        <f t="shared" si="288"/>
        <v>6573.35</v>
      </c>
      <c r="CL136" s="32">
        <f t="shared" si="289"/>
        <v>9956.27</v>
      </c>
      <c r="CM136" s="32">
        <f t="shared" si="290"/>
        <v>2949.28</v>
      </c>
      <c r="CN136" s="32">
        <f t="shared" si="291"/>
        <v>3605.32</v>
      </c>
      <c r="CO136" s="32">
        <f t="shared" si="292"/>
        <v>2192.9899999999998</v>
      </c>
      <c r="CP136" s="32">
        <f t="shared" si="293"/>
        <v>5461.82</v>
      </c>
      <c r="CQ136" s="32">
        <f t="shared" si="294"/>
        <v>4385.09</v>
      </c>
      <c r="CR136" s="32">
        <f t="shared" si="295"/>
        <v>7794.79</v>
      </c>
      <c r="CS136" s="32">
        <f t="shared" si="296"/>
        <v>6577.73</v>
      </c>
      <c r="CT136" s="32">
        <f t="shared" si="297"/>
        <v>5106.28</v>
      </c>
      <c r="CU136" s="32">
        <f t="shared" si="298"/>
        <v>8322.14</v>
      </c>
      <c r="CV136" s="32">
        <f t="shared" si="299"/>
        <v>3976.34</v>
      </c>
      <c r="CW136" s="31">
        <f t="shared" si="300"/>
        <v>-46451.670000000006</v>
      </c>
      <c r="CX136" s="31">
        <f t="shared" si="301"/>
        <v>-70357.66</v>
      </c>
      <c r="CY136" s="31">
        <f t="shared" si="302"/>
        <v>-20841.59</v>
      </c>
      <c r="CZ136" s="31">
        <f t="shared" si="303"/>
        <v>-40379.61</v>
      </c>
      <c r="DA136" s="31">
        <f t="shared" si="304"/>
        <v>-24561.519999999997</v>
      </c>
      <c r="DB136" s="31">
        <f t="shared" si="305"/>
        <v>-61172.45</v>
      </c>
      <c r="DC136" s="31">
        <f t="shared" si="306"/>
        <v>-75715.97</v>
      </c>
      <c r="DD136" s="31">
        <f t="shared" si="307"/>
        <v>-134589.96000000002</v>
      </c>
      <c r="DE136" s="31">
        <f t="shared" si="308"/>
        <v>-113575.54</v>
      </c>
      <c r="DF136" s="31">
        <f t="shared" si="309"/>
        <v>-75572.950000000012</v>
      </c>
      <c r="DG136" s="31">
        <f t="shared" si="310"/>
        <v>-123167.63999999998</v>
      </c>
      <c r="DH136" s="31">
        <f t="shared" si="311"/>
        <v>-58849.780000000013</v>
      </c>
      <c r="DI136" s="32">
        <f t="shared" si="312"/>
        <v>-2322.58</v>
      </c>
      <c r="DJ136" s="32">
        <f t="shared" si="313"/>
        <v>-3517.88</v>
      </c>
      <c r="DK136" s="32">
        <f t="shared" si="314"/>
        <v>-1042.08</v>
      </c>
      <c r="DL136" s="32">
        <f t="shared" si="315"/>
        <v>-2018.98</v>
      </c>
      <c r="DM136" s="32">
        <f t="shared" si="316"/>
        <v>-1228.08</v>
      </c>
      <c r="DN136" s="32">
        <f t="shared" si="317"/>
        <v>-3058.62</v>
      </c>
      <c r="DO136" s="32">
        <f t="shared" si="318"/>
        <v>-3785.8</v>
      </c>
      <c r="DP136" s="32">
        <f t="shared" si="319"/>
        <v>-6729.5</v>
      </c>
      <c r="DQ136" s="32">
        <f t="shared" si="320"/>
        <v>-5678.78</v>
      </c>
      <c r="DR136" s="32">
        <f t="shared" si="321"/>
        <v>-3778.65</v>
      </c>
      <c r="DS136" s="32">
        <f t="shared" si="322"/>
        <v>-6158.38</v>
      </c>
      <c r="DT136" s="32">
        <f t="shared" si="323"/>
        <v>-2942.49</v>
      </c>
      <c r="DU136" s="31">
        <f t="shared" si="324"/>
        <v>-12649.12</v>
      </c>
      <c r="DV136" s="31">
        <f t="shared" si="325"/>
        <v>-18994.57</v>
      </c>
      <c r="DW136" s="31">
        <f t="shared" si="326"/>
        <v>-5582.67</v>
      </c>
      <c r="DX136" s="31">
        <f t="shared" si="327"/>
        <v>-10721.85</v>
      </c>
      <c r="DY136" s="31">
        <f t="shared" si="328"/>
        <v>-6466.21</v>
      </c>
      <c r="DZ136" s="31">
        <f t="shared" si="329"/>
        <v>-15961.76</v>
      </c>
      <c r="EA136" s="31">
        <f t="shared" si="330"/>
        <v>-19585.46</v>
      </c>
      <c r="EB136" s="31">
        <f t="shared" si="331"/>
        <v>-34500.06</v>
      </c>
      <c r="EC136" s="31">
        <f t="shared" si="332"/>
        <v>-28848.07</v>
      </c>
      <c r="ED136" s="31">
        <f t="shared" si="333"/>
        <v>-19024.63</v>
      </c>
      <c r="EE136" s="31">
        <f t="shared" si="334"/>
        <v>-30718.39</v>
      </c>
      <c r="EF136" s="31">
        <f t="shared" si="335"/>
        <v>-14544.3</v>
      </c>
      <c r="EG136" s="32">
        <f t="shared" si="336"/>
        <v>-61423.37000000001</v>
      </c>
      <c r="EH136" s="32">
        <f t="shared" si="337"/>
        <v>-92870.110000000015</v>
      </c>
      <c r="EI136" s="32">
        <f t="shared" si="338"/>
        <v>-27466.339999999997</v>
      </c>
      <c r="EJ136" s="32">
        <f t="shared" si="339"/>
        <v>-53120.44</v>
      </c>
      <c r="EK136" s="32">
        <f t="shared" si="340"/>
        <v>-32255.809999999998</v>
      </c>
      <c r="EL136" s="32">
        <f t="shared" si="341"/>
        <v>-80192.83</v>
      </c>
      <c r="EM136" s="32">
        <f t="shared" si="342"/>
        <v>-99087.23000000001</v>
      </c>
      <c r="EN136" s="32">
        <f t="shared" si="343"/>
        <v>-175819.52000000002</v>
      </c>
      <c r="EO136" s="32">
        <f t="shared" si="344"/>
        <v>-148102.38999999998</v>
      </c>
      <c r="EP136" s="32">
        <f t="shared" si="345"/>
        <v>-98376.23000000001</v>
      </c>
      <c r="EQ136" s="32">
        <f t="shared" si="346"/>
        <v>-160044.40999999997</v>
      </c>
      <c r="ER136" s="32">
        <f t="shared" si="347"/>
        <v>-76336.570000000007</v>
      </c>
    </row>
    <row r="137" spans="1:148" x14ac:dyDescent="0.25">
      <c r="A137" t="s">
        <v>445</v>
      </c>
      <c r="B137" s="1" t="s">
        <v>142</v>
      </c>
      <c r="C137" t="str">
        <f t="shared" ca="1" si="274"/>
        <v>TC02</v>
      </c>
      <c r="D137" t="str">
        <f t="shared" ca="1" si="275"/>
        <v>Redwater Industrial System</v>
      </c>
      <c r="E137" s="51">
        <v>18898.718700000001</v>
      </c>
      <c r="F137" s="51">
        <v>17790.731199999998</v>
      </c>
      <c r="G137" s="51">
        <v>17936.9244</v>
      </c>
      <c r="H137" s="51">
        <v>16975.030999999999</v>
      </c>
      <c r="I137" s="51">
        <v>17213.642800000001</v>
      </c>
      <c r="J137" s="51">
        <v>16973.6093</v>
      </c>
      <c r="K137" s="51">
        <v>17419.827700000002</v>
      </c>
      <c r="L137" s="51">
        <v>16793.144400000001</v>
      </c>
      <c r="M137" s="51">
        <v>14298.3405</v>
      </c>
      <c r="N137" s="51">
        <v>16601.3125</v>
      </c>
      <c r="O137" s="51">
        <v>17744.690699999999</v>
      </c>
      <c r="P137" s="51">
        <v>18595.897499999999</v>
      </c>
      <c r="Q137" s="32">
        <v>1743909.31</v>
      </c>
      <c r="R137" s="32">
        <v>2511104.0499999998</v>
      </c>
      <c r="S137" s="32">
        <v>882981.56</v>
      </c>
      <c r="T137" s="32">
        <v>885762.87</v>
      </c>
      <c r="U137" s="32">
        <v>551578.86</v>
      </c>
      <c r="V137" s="32">
        <v>1203969.1000000001</v>
      </c>
      <c r="W137" s="32">
        <v>1029315.61</v>
      </c>
      <c r="X137" s="32">
        <v>2024118.76</v>
      </c>
      <c r="Y137" s="32">
        <v>1363963.89</v>
      </c>
      <c r="Z137" s="32">
        <v>1143464.55</v>
      </c>
      <c r="AA137" s="32">
        <v>2154059.5499999998</v>
      </c>
      <c r="AB137" s="32">
        <v>992220.63</v>
      </c>
      <c r="AC137" s="2">
        <v>3.8</v>
      </c>
      <c r="AD137" s="2">
        <v>3.8</v>
      </c>
      <c r="AE137" s="2">
        <v>3.8</v>
      </c>
      <c r="AF137" s="2">
        <v>3.8</v>
      </c>
      <c r="AG137" s="2">
        <v>3.8</v>
      </c>
      <c r="AH137" s="2">
        <v>3.8</v>
      </c>
      <c r="AI137" s="2">
        <v>3.99</v>
      </c>
      <c r="AJ137" s="2">
        <v>3.99</v>
      </c>
      <c r="AK137" s="2">
        <v>3.99</v>
      </c>
      <c r="AL137" s="2">
        <v>3.99</v>
      </c>
      <c r="AM137" s="2">
        <v>3.99</v>
      </c>
      <c r="AN137" s="2">
        <v>3.99</v>
      </c>
      <c r="AO137" s="33">
        <v>66268.55</v>
      </c>
      <c r="AP137" s="33">
        <v>95421.95</v>
      </c>
      <c r="AQ137" s="33">
        <v>33553.300000000003</v>
      </c>
      <c r="AR137" s="33">
        <v>33658.99</v>
      </c>
      <c r="AS137" s="33">
        <v>20960</v>
      </c>
      <c r="AT137" s="33">
        <v>45750.83</v>
      </c>
      <c r="AU137" s="33">
        <v>41069.69</v>
      </c>
      <c r="AV137" s="33">
        <v>80762.34</v>
      </c>
      <c r="AW137" s="33">
        <v>54422.16</v>
      </c>
      <c r="AX137" s="33">
        <v>45624.24</v>
      </c>
      <c r="AY137" s="33">
        <v>85946.98</v>
      </c>
      <c r="AZ137" s="33">
        <v>39589.599999999999</v>
      </c>
      <c r="BA137" s="31">
        <f t="shared" si="276"/>
        <v>-697.56</v>
      </c>
      <c r="BB137" s="31">
        <f t="shared" si="277"/>
        <v>-1004.44</v>
      </c>
      <c r="BC137" s="31">
        <f t="shared" si="278"/>
        <v>-353.19</v>
      </c>
      <c r="BD137" s="31">
        <f t="shared" si="279"/>
        <v>5137.42</v>
      </c>
      <c r="BE137" s="31">
        <f t="shared" si="280"/>
        <v>3199.16</v>
      </c>
      <c r="BF137" s="31">
        <f t="shared" si="281"/>
        <v>6983.02</v>
      </c>
      <c r="BG137" s="31">
        <f t="shared" si="282"/>
        <v>720.52</v>
      </c>
      <c r="BH137" s="31">
        <f t="shared" si="283"/>
        <v>1416.88</v>
      </c>
      <c r="BI137" s="31">
        <f t="shared" si="284"/>
        <v>954.77</v>
      </c>
      <c r="BJ137" s="31">
        <f t="shared" si="285"/>
        <v>-3430.39</v>
      </c>
      <c r="BK137" s="31">
        <f t="shared" si="286"/>
        <v>-6462.18</v>
      </c>
      <c r="BL137" s="31">
        <f t="shared" si="287"/>
        <v>-2976.66</v>
      </c>
      <c r="BM137" s="6">
        <v>3.3500000000000002E-2</v>
      </c>
      <c r="BN137" s="6">
        <v>3.3500000000000002E-2</v>
      </c>
      <c r="BO137" s="6">
        <v>3.3500000000000002E-2</v>
      </c>
      <c r="BP137" s="6">
        <v>3.3500000000000002E-2</v>
      </c>
      <c r="BQ137" s="6">
        <v>3.3500000000000002E-2</v>
      </c>
      <c r="BR137" s="6">
        <v>3.3500000000000002E-2</v>
      </c>
      <c r="BS137" s="6">
        <v>3.3500000000000002E-2</v>
      </c>
      <c r="BT137" s="6">
        <v>3.3500000000000002E-2</v>
      </c>
      <c r="BU137" s="6">
        <v>3.3500000000000002E-2</v>
      </c>
      <c r="BV137" s="6">
        <v>3.3500000000000002E-2</v>
      </c>
      <c r="BW137" s="6">
        <v>3.3500000000000002E-2</v>
      </c>
      <c r="BX137" s="6">
        <v>3.3500000000000002E-2</v>
      </c>
      <c r="BY137" s="31">
        <v>58420.959999999999</v>
      </c>
      <c r="BZ137" s="31">
        <v>84121.99</v>
      </c>
      <c r="CA137" s="31">
        <v>29579.88</v>
      </c>
      <c r="CB137" s="31">
        <v>29673.06</v>
      </c>
      <c r="CC137" s="31">
        <v>18477.89</v>
      </c>
      <c r="CD137" s="31">
        <v>40332.959999999999</v>
      </c>
      <c r="CE137" s="31">
        <v>34482.07</v>
      </c>
      <c r="CF137" s="31">
        <v>67807.98</v>
      </c>
      <c r="CG137" s="31">
        <v>45692.79</v>
      </c>
      <c r="CH137" s="31">
        <v>38306.06</v>
      </c>
      <c r="CI137" s="31">
        <v>72160.990000000005</v>
      </c>
      <c r="CJ137" s="31">
        <v>33239.39</v>
      </c>
      <c r="CK137" s="32">
        <f t="shared" si="288"/>
        <v>2615.86</v>
      </c>
      <c r="CL137" s="32">
        <f t="shared" si="289"/>
        <v>3766.66</v>
      </c>
      <c r="CM137" s="32">
        <f t="shared" si="290"/>
        <v>1324.47</v>
      </c>
      <c r="CN137" s="32">
        <f t="shared" si="291"/>
        <v>1328.64</v>
      </c>
      <c r="CO137" s="32">
        <f t="shared" si="292"/>
        <v>827.37</v>
      </c>
      <c r="CP137" s="32">
        <f t="shared" si="293"/>
        <v>1805.95</v>
      </c>
      <c r="CQ137" s="32">
        <f t="shared" si="294"/>
        <v>1543.97</v>
      </c>
      <c r="CR137" s="32">
        <f t="shared" si="295"/>
        <v>3036.18</v>
      </c>
      <c r="CS137" s="32">
        <f t="shared" si="296"/>
        <v>2045.95</v>
      </c>
      <c r="CT137" s="32">
        <f t="shared" si="297"/>
        <v>1715.2</v>
      </c>
      <c r="CU137" s="32">
        <f t="shared" si="298"/>
        <v>3231.09</v>
      </c>
      <c r="CV137" s="32">
        <f t="shared" si="299"/>
        <v>1488.33</v>
      </c>
      <c r="CW137" s="31">
        <f t="shared" si="300"/>
        <v>-4534.1700000000037</v>
      </c>
      <c r="CX137" s="31">
        <f t="shared" si="301"/>
        <v>-6528.8599999999878</v>
      </c>
      <c r="CY137" s="31">
        <f t="shared" si="302"/>
        <v>-2295.7600000000007</v>
      </c>
      <c r="CZ137" s="31">
        <f t="shared" si="303"/>
        <v>-7794.7099999999973</v>
      </c>
      <c r="DA137" s="31">
        <f t="shared" si="304"/>
        <v>-4853.9000000000015</v>
      </c>
      <c r="DB137" s="31">
        <f t="shared" si="305"/>
        <v>-10594.940000000006</v>
      </c>
      <c r="DC137" s="31">
        <f t="shared" si="306"/>
        <v>-5764.1700000000019</v>
      </c>
      <c r="DD137" s="31">
        <f t="shared" si="307"/>
        <v>-11335.060000000009</v>
      </c>
      <c r="DE137" s="31">
        <f t="shared" si="308"/>
        <v>-7638.190000000006</v>
      </c>
      <c r="DF137" s="31">
        <f t="shared" si="309"/>
        <v>-2172.5900000000033</v>
      </c>
      <c r="DG137" s="31">
        <f t="shared" si="310"/>
        <v>-4092.7199999999939</v>
      </c>
      <c r="DH137" s="31">
        <f t="shared" si="311"/>
        <v>-1885.2199999999975</v>
      </c>
      <c r="DI137" s="32">
        <f t="shared" si="312"/>
        <v>-226.71</v>
      </c>
      <c r="DJ137" s="32">
        <f t="shared" si="313"/>
        <v>-326.44</v>
      </c>
      <c r="DK137" s="32">
        <f t="shared" si="314"/>
        <v>-114.79</v>
      </c>
      <c r="DL137" s="32">
        <f t="shared" si="315"/>
        <v>-389.74</v>
      </c>
      <c r="DM137" s="32">
        <f t="shared" si="316"/>
        <v>-242.7</v>
      </c>
      <c r="DN137" s="32">
        <f t="shared" si="317"/>
        <v>-529.75</v>
      </c>
      <c r="DO137" s="32">
        <f t="shared" si="318"/>
        <v>-288.20999999999998</v>
      </c>
      <c r="DP137" s="32">
        <f t="shared" si="319"/>
        <v>-566.75</v>
      </c>
      <c r="DQ137" s="32">
        <f t="shared" si="320"/>
        <v>-381.91</v>
      </c>
      <c r="DR137" s="32">
        <f t="shared" si="321"/>
        <v>-108.63</v>
      </c>
      <c r="DS137" s="32">
        <f t="shared" si="322"/>
        <v>-204.64</v>
      </c>
      <c r="DT137" s="32">
        <f t="shared" si="323"/>
        <v>-94.26</v>
      </c>
      <c r="DU137" s="31">
        <f t="shared" si="324"/>
        <v>-1234.69</v>
      </c>
      <c r="DV137" s="31">
        <f t="shared" si="325"/>
        <v>-1762.61</v>
      </c>
      <c r="DW137" s="31">
        <f t="shared" si="326"/>
        <v>-614.95000000000005</v>
      </c>
      <c r="DX137" s="31">
        <f t="shared" si="327"/>
        <v>-2069.6999999999998</v>
      </c>
      <c r="DY137" s="31">
        <f t="shared" si="328"/>
        <v>-1277.8699999999999</v>
      </c>
      <c r="DZ137" s="31">
        <f t="shared" si="329"/>
        <v>-2764.54</v>
      </c>
      <c r="EA137" s="31">
        <f t="shared" si="330"/>
        <v>-1491.02</v>
      </c>
      <c r="EB137" s="31">
        <f t="shared" si="331"/>
        <v>-2905.57</v>
      </c>
      <c r="EC137" s="31">
        <f t="shared" si="332"/>
        <v>-1940.09</v>
      </c>
      <c r="ED137" s="31">
        <f t="shared" si="333"/>
        <v>-546.91999999999996</v>
      </c>
      <c r="EE137" s="31">
        <f t="shared" si="334"/>
        <v>-1020.74</v>
      </c>
      <c r="EF137" s="31">
        <f t="shared" si="335"/>
        <v>-465.92</v>
      </c>
      <c r="EG137" s="32">
        <f t="shared" si="336"/>
        <v>-5995.5700000000033</v>
      </c>
      <c r="EH137" s="32">
        <f t="shared" si="337"/>
        <v>-8617.9099999999871</v>
      </c>
      <c r="EI137" s="32">
        <f t="shared" si="338"/>
        <v>-3025.5000000000009</v>
      </c>
      <c r="EJ137" s="32">
        <f t="shared" si="339"/>
        <v>-10254.149999999998</v>
      </c>
      <c r="EK137" s="32">
        <f t="shared" si="340"/>
        <v>-6374.4700000000012</v>
      </c>
      <c r="EL137" s="32">
        <f t="shared" si="341"/>
        <v>-13889.230000000007</v>
      </c>
      <c r="EM137" s="32">
        <f t="shared" si="342"/>
        <v>-7543.4000000000015</v>
      </c>
      <c r="EN137" s="32">
        <f t="shared" si="343"/>
        <v>-14807.380000000008</v>
      </c>
      <c r="EO137" s="32">
        <f t="shared" si="344"/>
        <v>-9960.190000000006</v>
      </c>
      <c r="EP137" s="32">
        <f t="shared" si="345"/>
        <v>-2828.1400000000035</v>
      </c>
      <c r="EQ137" s="32">
        <f t="shared" si="346"/>
        <v>-5318.099999999994</v>
      </c>
      <c r="ER137" s="32">
        <f t="shared" si="347"/>
        <v>-2445.3999999999974</v>
      </c>
    </row>
    <row r="138" spans="1:148" x14ac:dyDescent="0.25">
      <c r="A138" t="s">
        <v>484</v>
      </c>
      <c r="B138" s="1" t="s">
        <v>144</v>
      </c>
      <c r="C138" t="str">
        <f t="shared" ca="1" si="274"/>
        <v>BCHIMP</v>
      </c>
      <c r="D138" t="str">
        <f t="shared" ca="1" si="275"/>
        <v>Alberta-BC Intertie - Import</v>
      </c>
      <c r="E138" s="51">
        <v>1246</v>
      </c>
      <c r="F138" s="51">
        <v>58</v>
      </c>
      <c r="G138" s="51">
        <v>1938</v>
      </c>
      <c r="H138" s="51">
        <v>565</v>
      </c>
      <c r="I138" s="51">
        <v>1861</v>
      </c>
      <c r="K138" s="51">
        <v>40</v>
      </c>
      <c r="L138" s="51">
        <v>400</v>
      </c>
      <c r="M138" s="51">
        <v>40</v>
      </c>
      <c r="N138" s="51">
        <v>100</v>
      </c>
      <c r="O138" s="51">
        <v>3320</v>
      </c>
      <c r="P138" s="51">
        <v>1965</v>
      </c>
      <c r="Q138" s="32">
        <v>45782.53</v>
      </c>
      <c r="R138" s="32">
        <v>1918.92</v>
      </c>
      <c r="S138" s="32">
        <v>56387.85</v>
      </c>
      <c r="T138" s="32">
        <v>16418.259999999998</v>
      </c>
      <c r="U138" s="32">
        <v>47555.29</v>
      </c>
      <c r="V138" s="32"/>
      <c r="W138" s="32">
        <v>1331.6</v>
      </c>
      <c r="X138" s="32">
        <v>12441</v>
      </c>
      <c r="Y138" s="32">
        <v>1292.4000000000001</v>
      </c>
      <c r="Z138" s="32">
        <v>2742.5</v>
      </c>
      <c r="AA138" s="32">
        <v>127214.8</v>
      </c>
      <c r="AB138" s="32">
        <v>112967.1</v>
      </c>
      <c r="AC138" s="2">
        <v>0.53</v>
      </c>
      <c r="AD138" s="2">
        <v>0.53</v>
      </c>
      <c r="AE138" s="2">
        <v>0.53</v>
      </c>
      <c r="AF138" s="2">
        <v>0.53</v>
      </c>
      <c r="AG138" s="2">
        <v>0.53</v>
      </c>
      <c r="AI138" s="2">
        <v>1.92</v>
      </c>
      <c r="AJ138" s="2">
        <v>1.92</v>
      </c>
      <c r="AK138" s="2">
        <v>1.92</v>
      </c>
      <c r="AL138" s="2">
        <v>1.92</v>
      </c>
      <c r="AM138" s="2">
        <v>1.92</v>
      </c>
      <c r="AN138" s="2">
        <v>1.92</v>
      </c>
      <c r="AO138" s="33">
        <v>242.65</v>
      </c>
      <c r="AP138" s="33">
        <v>10.17</v>
      </c>
      <c r="AQ138" s="33">
        <v>298.86</v>
      </c>
      <c r="AR138" s="33">
        <v>87.02</v>
      </c>
      <c r="AS138" s="33">
        <v>252.04</v>
      </c>
      <c r="AT138" s="33"/>
      <c r="AU138" s="33">
        <v>25.57</v>
      </c>
      <c r="AV138" s="33">
        <v>238.87</v>
      </c>
      <c r="AW138" s="33">
        <v>24.81</v>
      </c>
      <c r="AX138" s="33">
        <v>52.66</v>
      </c>
      <c r="AY138" s="33">
        <v>2442.52</v>
      </c>
      <c r="AZ138" s="33">
        <v>2168.9699999999998</v>
      </c>
      <c r="BA138" s="31">
        <f t="shared" si="276"/>
        <v>-18.309999999999999</v>
      </c>
      <c r="BB138" s="31">
        <f t="shared" si="277"/>
        <v>-0.77</v>
      </c>
      <c r="BC138" s="31">
        <f t="shared" si="278"/>
        <v>-22.56</v>
      </c>
      <c r="BD138" s="31">
        <f t="shared" si="279"/>
        <v>95.23</v>
      </c>
      <c r="BE138" s="31">
        <f t="shared" si="280"/>
        <v>275.82</v>
      </c>
      <c r="BF138" s="31">
        <f t="shared" si="281"/>
        <v>0</v>
      </c>
      <c r="BG138" s="31">
        <f t="shared" si="282"/>
        <v>0.93</v>
      </c>
      <c r="BH138" s="31">
        <f t="shared" si="283"/>
        <v>8.7100000000000009</v>
      </c>
      <c r="BI138" s="31">
        <f t="shared" si="284"/>
        <v>0.9</v>
      </c>
      <c r="BJ138" s="31">
        <f t="shared" si="285"/>
        <v>-8.23</v>
      </c>
      <c r="BK138" s="31">
        <f t="shared" si="286"/>
        <v>-381.64</v>
      </c>
      <c r="BL138" s="31">
        <f t="shared" si="287"/>
        <v>-338.9</v>
      </c>
      <c r="BM138" s="6">
        <v>1.09E-2</v>
      </c>
      <c r="BN138" s="6">
        <v>1.09E-2</v>
      </c>
      <c r="BO138" s="6">
        <v>1.09E-2</v>
      </c>
      <c r="BP138" s="6">
        <v>1.09E-2</v>
      </c>
      <c r="BQ138" s="6">
        <v>1.09E-2</v>
      </c>
      <c r="BR138" s="6">
        <v>1.09E-2</v>
      </c>
      <c r="BS138" s="6">
        <v>1.09E-2</v>
      </c>
      <c r="BT138" s="6">
        <v>1.09E-2</v>
      </c>
      <c r="BU138" s="6">
        <v>1.09E-2</v>
      </c>
      <c r="BV138" s="6">
        <v>1.09E-2</v>
      </c>
      <c r="BW138" s="6">
        <v>1.09E-2</v>
      </c>
      <c r="BX138" s="6">
        <v>1.09E-2</v>
      </c>
      <c r="BY138" s="31">
        <v>499.03</v>
      </c>
      <c r="BZ138" s="31">
        <v>20.92</v>
      </c>
      <c r="CA138" s="31">
        <v>614.63</v>
      </c>
      <c r="CB138" s="31">
        <v>178.96</v>
      </c>
      <c r="CC138" s="31">
        <v>518.35</v>
      </c>
      <c r="CD138" s="31">
        <v>0</v>
      </c>
      <c r="CE138" s="31">
        <v>14.51</v>
      </c>
      <c r="CF138" s="31">
        <v>135.61000000000001</v>
      </c>
      <c r="CG138" s="31">
        <v>14.09</v>
      </c>
      <c r="CH138" s="31">
        <v>29.89</v>
      </c>
      <c r="CI138" s="31">
        <v>1386.64</v>
      </c>
      <c r="CJ138" s="31">
        <v>1231.3399999999999</v>
      </c>
      <c r="CK138" s="32">
        <f t="shared" si="288"/>
        <v>68.67</v>
      </c>
      <c r="CL138" s="32">
        <f t="shared" si="289"/>
        <v>2.88</v>
      </c>
      <c r="CM138" s="32">
        <f t="shared" si="290"/>
        <v>84.58</v>
      </c>
      <c r="CN138" s="32">
        <f t="shared" si="291"/>
        <v>24.63</v>
      </c>
      <c r="CO138" s="32">
        <f t="shared" si="292"/>
        <v>71.33</v>
      </c>
      <c r="CP138" s="32">
        <f t="shared" si="293"/>
        <v>0</v>
      </c>
      <c r="CQ138" s="32">
        <f t="shared" si="294"/>
        <v>2</v>
      </c>
      <c r="CR138" s="32">
        <f t="shared" si="295"/>
        <v>18.66</v>
      </c>
      <c r="CS138" s="32">
        <f t="shared" si="296"/>
        <v>1.94</v>
      </c>
      <c r="CT138" s="32">
        <f t="shared" si="297"/>
        <v>4.1100000000000003</v>
      </c>
      <c r="CU138" s="32">
        <f t="shared" si="298"/>
        <v>190.82</v>
      </c>
      <c r="CV138" s="32">
        <f t="shared" si="299"/>
        <v>169.45</v>
      </c>
      <c r="CW138" s="31">
        <f t="shared" si="300"/>
        <v>343.35999999999996</v>
      </c>
      <c r="CX138" s="31">
        <f t="shared" si="301"/>
        <v>14.4</v>
      </c>
      <c r="CY138" s="31">
        <f t="shared" si="302"/>
        <v>422.91</v>
      </c>
      <c r="CZ138" s="31">
        <f t="shared" si="303"/>
        <v>21.340000000000003</v>
      </c>
      <c r="DA138" s="31">
        <f t="shared" si="304"/>
        <v>61.820000000000107</v>
      </c>
      <c r="DB138" s="31">
        <f t="shared" si="305"/>
        <v>0</v>
      </c>
      <c r="DC138" s="31">
        <f t="shared" si="306"/>
        <v>-9.990000000000002</v>
      </c>
      <c r="DD138" s="31">
        <f t="shared" si="307"/>
        <v>-93.31</v>
      </c>
      <c r="DE138" s="31">
        <f t="shared" si="308"/>
        <v>-9.6799999999999979</v>
      </c>
      <c r="DF138" s="31">
        <f t="shared" si="309"/>
        <v>-10.429999999999996</v>
      </c>
      <c r="DG138" s="31">
        <f t="shared" si="310"/>
        <v>-483.41999999999996</v>
      </c>
      <c r="DH138" s="31">
        <f t="shared" si="311"/>
        <v>-429.27999999999986</v>
      </c>
      <c r="DI138" s="32">
        <f t="shared" si="312"/>
        <v>17.170000000000002</v>
      </c>
      <c r="DJ138" s="32">
        <f t="shared" si="313"/>
        <v>0.72</v>
      </c>
      <c r="DK138" s="32">
        <f t="shared" si="314"/>
        <v>21.15</v>
      </c>
      <c r="DL138" s="32">
        <f t="shared" si="315"/>
        <v>1.07</v>
      </c>
      <c r="DM138" s="32">
        <f t="shared" si="316"/>
        <v>3.09</v>
      </c>
      <c r="DN138" s="32">
        <f t="shared" si="317"/>
        <v>0</v>
      </c>
      <c r="DO138" s="32">
        <f t="shared" si="318"/>
        <v>-0.5</v>
      </c>
      <c r="DP138" s="32">
        <f t="shared" si="319"/>
        <v>-4.67</v>
      </c>
      <c r="DQ138" s="32">
        <f t="shared" si="320"/>
        <v>-0.48</v>
      </c>
      <c r="DR138" s="32">
        <f t="shared" si="321"/>
        <v>-0.52</v>
      </c>
      <c r="DS138" s="32">
        <f t="shared" si="322"/>
        <v>-24.17</v>
      </c>
      <c r="DT138" s="32">
        <f t="shared" si="323"/>
        <v>-21.46</v>
      </c>
      <c r="DU138" s="31">
        <f t="shared" si="324"/>
        <v>93.5</v>
      </c>
      <c r="DV138" s="31">
        <f t="shared" si="325"/>
        <v>3.89</v>
      </c>
      <c r="DW138" s="31">
        <f t="shared" si="326"/>
        <v>113.28</v>
      </c>
      <c r="DX138" s="31">
        <f t="shared" si="327"/>
        <v>5.67</v>
      </c>
      <c r="DY138" s="31">
        <f t="shared" si="328"/>
        <v>16.28</v>
      </c>
      <c r="DZ138" s="31">
        <f t="shared" si="329"/>
        <v>0</v>
      </c>
      <c r="EA138" s="31">
        <f t="shared" si="330"/>
        <v>-2.58</v>
      </c>
      <c r="EB138" s="31">
        <f t="shared" si="331"/>
        <v>-23.92</v>
      </c>
      <c r="EC138" s="31">
        <f t="shared" si="332"/>
        <v>-2.46</v>
      </c>
      <c r="ED138" s="31">
        <f t="shared" si="333"/>
        <v>-2.63</v>
      </c>
      <c r="EE138" s="31">
        <f t="shared" si="334"/>
        <v>-120.57</v>
      </c>
      <c r="EF138" s="31">
        <f t="shared" si="335"/>
        <v>-106.09</v>
      </c>
      <c r="EG138" s="32">
        <f t="shared" si="336"/>
        <v>454.03</v>
      </c>
      <c r="EH138" s="32">
        <f t="shared" si="337"/>
        <v>19.010000000000002</v>
      </c>
      <c r="EI138" s="32">
        <f t="shared" si="338"/>
        <v>557.34</v>
      </c>
      <c r="EJ138" s="32">
        <f t="shared" si="339"/>
        <v>28.080000000000005</v>
      </c>
      <c r="EK138" s="32">
        <f t="shared" si="340"/>
        <v>81.190000000000111</v>
      </c>
      <c r="EL138" s="32">
        <f t="shared" si="341"/>
        <v>0</v>
      </c>
      <c r="EM138" s="32">
        <f t="shared" si="342"/>
        <v>-13.070000000000002</v>
      </c>
      <c r="EN138" s="32">
        <f t="shared" si="343"/>
        <v>-121.9</v>
      </c>
      <c r="EO138" s="32">
        <f t="shared" si="344"/>
        <v>-12.619999999999997</v>
      </c>
      <c r="EP138" s="32">
        <f t="shared" si="345"/>
        <v>-13.579999999999995</v>
      </c>
      <c r="EQ138" s="32">
        <f t="shared" si="346"/>
        <v>-628.16</v>
      </c>
      <c r="ER138" s="32">
        <f t="shared" si="347"/>
        <v>-556.82999999999981</v>
      </c>
    </row>
    <row r="139" spans="1:148" x14ac:dyDescent="0.25">
      <c r="A139" t="s">
        <v>484</v>
      </c>
      <c r="B139" s="1" t="s">
        <v>145</v>
      </c>
      <c r="C139" t="str">
        <f t="shared" ca="1" si="274"/>
        <v>BCHEXP</v>
      </c>
      <c r="D139" t="str">
        <f t="shared" ca="1" si="275"/>
        <v>Alberta-BC Intertie - Export</v>
      </c>
      <c r="F139" s="51">
        <v>6373.75</v>
      </c>
      <c r="I139" s="51">
        <v>187.5</v>
      </c>
      <c r="K139" s="51">
        <v>75</v>
      </c>
      <c r="M139" s="51">
        <v>568.75</v>
      </c>
      <c r="N139" s="51">
        <v>326.25</v>
      </c>
      <c r="P139" s="51">
        <v>287.5</v>
      </c>
      <c r="Q139" s="32"/>
      <c r="R139" s="32">
        <v>156925.35999999999</v>
      </c>
      <c r="S139" s="32"/>
      <c r="T139" s="32"/>
      <c r="U139" s="32">
        <v>4618.88</v>
      </c>
      <c r="V139" s="32"/>
      <c r="W139" s="32">
        <v>2758.12</v>
      </c>
      <c r="X139" s="32"/>
      <c r="Y139" s="32">
        <v>10773.5</v>
      </c>
      <c r="Z139" s="32">
        <v>6477.5</v>
      </c>
      <c r="AA139" s="32"/>
      <c r="AB139" s="32">
        <v>5784.38</v>
      </c>
      <c r="AD139" s="2">
        <v>1.02</v>
      </c>
      <c r="AG139" s="2">
        <v>1.02</v>
      </c>
      <c r="AI139" s="2">
        <v>1.02</v>
      </c>
      <c r="AK139" s="2">
        <v>1.02</v>
      </c>
      <c r="AL139" s="2">
        <v>1.02</v>
      </c>
      <c r="AN139" s="2">
        <v>1.02</v>
      </c>
      <c r="AO139" s="33"/>
      <c r="AP139" s="33">
        <v>1600.64</v>
      </c>
      <c r="AQ139" s="33"/>
      <c r="AR139" s="33"/>
      <c r="AS139" s="33">
        <v>47.11</v>
      </c>
      <c r="AT139" s="33"/>
      <c r="AU139" s="33">
        <v>28.13</v>
      </c>
      <c r="AV139" s="33"/>
      <c r="AW139" s="33">
        <v>109.89</v>
      </c>
      <c r="AX139" s="33">
        <v>66.069999999999993</v>
      </c>
      <c r="AY139" s="33"/>
      <c r="AZ139" s="33">
        <v>59</v>
      </c>
      <c r="BA139" s="31">
        <f t="shared" si="276"/>
        <v>0</v>
      </c>
      <c r="BB139" s="31">
        <f t="shared" si="277"/>
        <v>-62.77</v>
      </c>
      <c r="BC139" s="31">
        <f t="shared" si="278"/>
        <v>0</v>
      </c>
      <c r="BD139" s="31">
        <f t="shared" si="279"/>
        <v>0</v>
      </c>
      <c r="BE139" s="31">
        <f t="shared" si="280"/>
        <v>26.79</v>
      </c>
      <c r="BF139" s="31">
        <f t="shared" si="281"/>
        <v>0</v>
      </c>
      <c r="BG139" s="31">
        <f t="shared" si="282"/>
        <v>1.93</v>
      </c>
      <c r="BH139" s="31">
        <f t="shared" si="283"/>
        <v>0</v>
      </c>
      <c r="BI139" s="31">
        <f t="shared" si="284"/>
        <v>7.54</v>
      </c>
      <c r="BJ139" s="31">
        <f t="shared" si="285"/>
        <v>-19.43</v>
      </c>
      <c r="BK139" s="31">
        <f t="shared" si="286"/>
        <v>0</v>
      </c>
      <c r="BL139" s="31">
        <f t="shared" si="287"/>
        <v>-17.350000000000001</v>
      </c>
      <c r="BM139" s="6">
        <v>8.5000000000000006E-3</v>
      </c>
      <c r="BN139" s="6">
        <v>8.5000000000000006E-3</v>
      </c>
      <c r="BO139" s="6">
        <v>8.5000000000000006E-3</v>
      </c>
      <c r="BP139" s="6">
        <v>8.5000000000000006E-3</v>
      </c>
      <c r="BQ139" s="6">
        <v>8.5000000000000006E-3</v>
      </c>
      <c r="BR139" s="6">
        <v>8.5000000000000006E-3</v>
      </c>
      <c r="BS139" s="6">
        <v>8.5000000000000006E-3</v>
      </c>
      <c r="BT139" s="6">
        <v>8.5000000000000006E-3</v>
      </c>
      <c r="BU139" s="6">
        <v>8.5000000000000006E-3</v>
      </c>
      <c r="BV139" s="6">
        <v>8.5000000000000006E-3</v>
      </c>
      <c r="BW139" s="6">
        <v>8.5000000000000006E-3</v>
      </c>
      <c r="BX139" s="6">
        <v>8.5000000000000006E-3</v>
      </c>
      <c r="BY139" s="31">
        <v>0</v>
      </c>
      <c r="BZ139" s="31">
        <v>1333.87</v>
      </c>
      <c r="CA139" s="31">
        <v>0</v>
      </c>
      <c r="CB139" s="31">
        <v>0</v>
      </c>
      <c r="CC139" s="31">
        <v>39.26</v>
      </c>
      <c r="CD139" s="31">
        <v>0</v>
      </c>
      <c r="CE139" s="31">
        <v>23.44</v>
      </c>
      <c r="CF139" s="31">
        <v>0</v>
      </c>
      <c r="CG139" s="31">
        <v>91.57</v>
      </c>
      <c r="CH139" s="31">
        <v>55.06</v>
      </c>
      <c r="CI139" s="31">
        <v>0</v>
      </c>
      <c r="CJ139" s="31">
        <v>49.17</v>
      </c>
      <c r="CK139" s="32">
        <f t="shared" si="288"/>
        <v>0</v>
      </c>
      <c r="CL139" s="32">
        <f t="shared" si="289"/>
        <v>235.39</v>
      </c>
      <c r="CM139" s="32">
        <f t="shared" si="290"/>
        <v>0</v>
      </c>
      <c r="CN139" s="32">
        <f t="shared" si="291"/>
        <v>0</v>
      </c>
      <c r="CO139" s="32">
        <f t="shared" si="292"/>
        <v>6.93</v>
      </c>
      <c r="CP139" s="32">
        <f t="shared" si="293"/>
        <v>0</v>
      </c>
      <c r="CQ139" s="32">
        <f t="shared" si="294"/>
        <v>4.1399999999999997</v>
      </c>
      <c r="CR139" s="32">
        <f t="shared" si="295"/>
        <v>0</v>
      </c>
      <c r="CS139" s="32">
        <f t="shared" si="296"/>
        <v>16.16</v>
      </c>
      <c r="CT139" s="32">
        <f t="shared" si="297"/>
        <v>9.7200000000000006</v>
      </c>
      <c r="CU139" s="32">
        <f t="shared" si="298"/>
        <v>0</v>
      </c>
      <c r="CV139" s="32">
        <f t="shared" si="299"/>
        <v>8.68</v>
      </c>
      <c r="CW139" s="31">
        <f t="shared" si="300"/>
        <v>0</v>
      </c>
      <c r="CX139" s="31">
        <f t="shared" si="301"/>
        <v>31.389999999999667</v>
      </c>
      <c r="CY139" s="31">
        <f t="shared" si="302"/>
        <v>0</v>
      </c>
      <c r="CZ139" s="31">
        <f t="shared" si="303"/>
        <v>0</v>
      </c>
      <c r="DA139" s="31">
        <f t="shared" si="304"/>
        <v>-27.71</v>
      </c>
      <c r="DB139" s="31">
        <f t="shared" si="305"/>
        <v>0</v>
      </c>
      <c r="DC139" s="31">
        <f t="shared" si="306"/>
        <v>-2.4799999999999969</v>
      </c>
      <c r="DD139" s="31">
        <f t="shared" si="307"/>
        <v>0</v>
      </c>
      <c r="DE139" s="31">
        <f t="shared" si="308"/>
        <v>-9.7000000000000099</v>
      </c>
      <c r="DF139" s="31">
        <f t="shared" si="309"/>
        <v>18.140000000000008</v>
      </c>
      <c r="DG139" s="31">
        <f t="shared" si="310"/>
        <v>0</v>
      </c>
      <c r="DH139" s="31">
        <f t="shared" si="311"/>
        <v>16.200000000000003</v>
      </c>
      <c r="DI139" s="32">
        <f t="shared" si="312"/>
        <v>0</v>
      </c>
      <c r="DJ139" s="32">
        <f t="shared" si="313"/>
        <v>1.57</v>
      </c>
      <c r="DK139" s="32">
        <f t="shared" si="314"/>
        <v>0</v>
      </c>
      <c r="DL139" s="32">
        <f t="shared" si="315"/>
        <v>0</v>
      </c>
      <c r="DM139" s="32">
        <f t="shared" si="316"/>
        <v>-1.39</v>
      </c>
      <c r="DN139" s="32">
        <f t="shared" si="317"/>
        <v>0</v>
      </c>
      <c r="DO139" s="32">
        <f t="shared" si="318"/>
        <v>-0.12</v>
      </c>
      <c r="DP139" s="32">
        <f t="shared" si="319"/>
        <v>0</v>
      </c>
      <c r="DQ139" s="32">
        <f t="shared" si="320"/>
        <v>-0.49</v>
      </c>
      <c r="DR139" s="32">
        <f t="shared" si="321"/>
        <v>0.91</v>
      </c>
      <c r="DS139" s="32">
        <f t="shared" si="322"/>
        <v>0</v>
      </c>
      <c r="DT139" s="32">
        <f t="shared" si="323"/>
        <v>0.81</v>
      </c>
      <c r="DU139" s="31">
        <f t="shared" si="324"/>
        <v>0</v>
      </c>
      <c r="DV139" s="31">
        <f t="shared" si="325"/>
        <v>8.4700000000000006</v>
      </c>
      <c r="DW139" s="31">
        <f t="shared" si="326"/>
        <v>0</v>
      </c>
      <c r="DX139" s="31">
        <f t="shared" si="327"/>
        <v>0</v>
      </c>
      <c r="DY139" s="31">
        <f t="shared" si="328"/>
        <v>-7.3</v>
      </c>
      <c r="DZ139" s="31">
        <f t="shared" si="329"/>
        <v>0</v>
      </c>
      <c r="EA139" s="31">
        <f t="shared" si="330"/>
        <v>-0.64</v>
      </c>
      <c r="EB139" s="31">
        <f t="shared" si="331"/>
        <v>0</v>
      </c>
      <c r="EC139" s="31">
        <f t="shared" si="332"/>
        <v>-2.46</v>
      </c>
      <c r="ED139" s="31">
        <f t="shared" si="333"/>
        <v>4.57</v>
      </c>
      <c r="EE139" s="31">
        <f t="shared" si="334"/>
        <v>0</v>
      </c>
      <c r="EF139" s="31">
        <f t="shared" si="335"/>
        <v>4</v>
      </c>
      <c r="EG139" s="32">
        <f t="shared" si="336"/>
        <v>0</v>
      </c>
      <c r="EH139" s="32">
        <f t="shared" si="337"/>
        <v>41.429999999999666</v>
      </c>
      <c r="EI139" s="32">
        <f t="shared" si="338"/>
        <v>0</v>
      </c>
      <c r="EJ139" s="32">
        <f t="shared" si="339"/>
        <v>0</v>
      </c>
      <c r="EK139" s="32">
        <f t="shared" si="340"/>
        <v>-36.4</v>
      </c>
      <c r="EL139" s="32">
        <f t="shared" si="341"/>
        <v>0</v>
      </c>
      <c r="EM139" s="32">
        <f t="shared" si="342"/>
        <v>-3.2399999999999971</v>
      </c>
      <c r="EN139" s="32">
        <f t="shared" si="343"/>
        <v>0</v>
      </c>
      <c r="EO139" s="32">
        <f t="shared" si="344"/>
        <v>-12.650000000000009</v>
      </c>
      <c r="EP139" s="32">
        <f t="shared" si="345"/>
        <v>23.620000000000008</v>
      </c>
      <c r="EQ139" s="32">
        <f t="shared" si="346"/>
        <v>0</v>
      </c>
      <c r="ER139" s="32">
        <f t="shared" si="347"/>
        <v>21.01</v>
      </c>
    </row>
    <row r="140" spans="1:148" x14ac:dyDescent="0.25">
      <c r="A140" t="s">
        <v>484</v>
      </c>
      <c r="B140" s="1" t="s">
        <v>356</v>
      </c>
      <c r="C140" t="str">
        <f t="shared" ca="1" si="274"/>
        <v>SPCEXP</v>
      </c>
      <c r="D140" t="str">
        <f t="shared" ca="1" si="275"/>
        <v>Alberta-Saskatchewan Intertie - Export</v>
      </c>
      <c r="F140" s="51">
        <v>156</v>
      </c>
      <c r="Q140" s="32"/>
      <c r="R140" s="32">
        <v>4387.43</v>
      </c>
      <c r="S140" s="32"/>
      <c r="T140" s="32"/>
      <c r="U140" s="32"/>
      <c r="V140" s="32"/>
      <c r="W140" s="32"/>
      <c r="X140" s="32"/>
      <c r="Y140" s="32"/>
      <c r="Z140" s="32"/>
      <c r="AA140" s="32"/>
      <c r="AB140" s="32"/>
      <c r="AD140" s="2">
        <v>2.2999999999999998</v>
      </c>
      <c r="AO140" s="33"/>
      <c r="AP140" s="33">
        <v>100.91</v>
      </c>
      <c r="AQ140" s="33"/>
      <c r="AR140" s="33"/>
      <c r="AS140" s="33"/>
      <c r="AT140" s="33"/>
      <c r="AU140" s="33"/>
      <c r="AV140" s="33"/>
      <c r="AW140" s="33"/>
      <c r="AX140" s="33"/>
      <c r="AY140" s="33"/>
      <c r="AZ140" s="33"/>
      <c r="BA140" s="31">
        <f t="shared" si="276"/>
        <v>0</v>
      </c>
      <c r="BB140" s="31">
        <f t="shared" si="277"/>
        <v>-1.75</v>
      </c>
      <c r="BC140" s="31">
        <f t="shared" si="278"/>
        <v>0</v>
      </c>
      <c r="BD140" s="31">
        <f t="shared" si="279"/>
        <v>0</v>
      </c>
      <c r="BE140" s="31">
        <f t="shared" si="280"/>
        <v>0</v>
      </c>
      <c r="BF140" s="31">
        <f t="shared" si="281"/>
        <v>0</v>
      </c>
      <c r="BG140" s="31">
        <f t="shared" si="282"/>
        <v>0</v>
      </c>
      <c r="BH140" s="31">
        <f t="shared" si="283"/>
        <v>0</v>
      </c>
      <c r="BI140" s="31">
        <f t="shared" si="284"/>
        <v>0</v>
      </c>
      <c r="BJ140" s="31">
        <f t="shared" si="285"/>
        <v>0</v>
      </c>
      <c r="BK140" s="31">
        <f t="shared" si="286"/>
        <v>0</v>
      </c>
      <c r="BL140" s="31">
        <f t="shared" si="287"/>
        <v>0</v>
      </c>
      <c r="BM140" s="6">
        <v>2.29E-2</v>
      </c>
      <c r="BN140" s="6">
        <v>2.29E-2</v>
      </c>
      <c r="BO140" s="6">
        <v>2.29E-2</v>
      </c>
      <c r="BP140" s="6">
        <v>2.29E-2</v>
      </c>
      <c r="BQ140" s="6">
        <v>2.29E-2</v>
      </c>
      <c r="BR140" s="6">
        <v>2.29E-2</v>
      </c>
      <c r="BS140" s="6">
        <v>2.29E-2</v>
      </c>
      <c r="BT140" s="6">
        <v>2.29E-2</v>
      </c>
      <c r="BU140" s="6">
        <v>2.29E-2</v>
      </c>
      <c r="BV140" s="6">
        <v>2.29E-2</v>
      </c>
      <c r="BW140" s="6">
        <v>2.29E-2</v>
      </c>
      <c r="BX140" s="6">
        <v>2.29E-2</v>
      </c>
      <c r="BY140" s="31">
        <v>0</v>
      </c>
      <c r="BZ140" s="31">
        <v>100.47</v>
      </c>
      <c r="CA140" s="31">
        <v>0</v>
      </c>
      <c r="CB140" s="31">
        <v>0</v>
      </c>
      <c r="CC140" s="31">
        <v>0</v>
      </c>
      <c r="CD140" s="31">
        <v>0</v>
      </c>
      <c r="CE140" s="31">
        <v>0</v>
      </c>
      <c r="CF140" s="31">
        <v>0</v>
      </c>
      <c r="CG140" s="31">
        <v>0</v>
      </c>
      <c r="CH140" s="31">
        <v>0</v>
      </c>
      <c r="CI140" s="31">
        <v>0</v>
      </c>
      <c r="CJ140" s="31">
        <v>0</v>
      </c>
      <c r="CK140" s="32">
        <f t="shared" si="288"/>
        <v>0</v>
      </c>
      <c r="CL140" s="32">
        <f t="shared" si="289"/>
        <v>6.58</v>
      </c>
      <c r="CM140" s="32">
        <f t="shared" si="290"/>
        <v>0</v>
      </c>
      <c r="CN140" s="32">
        <f t="shared" si="291"/>
        <v>0</v>
      </c>
      <c r="CO140" s="32">
        <f t="shared" si="292"/>
        <v>0</v>
      </c>
      <c r="CP140" s="32">
        <f t="shared" si="293"/>
        <v>0</v>
      </c>
      <c r="CQ140" s="32">
        <f t="shared" si="294"/>
        <v>0</v>
      </c>
      <c r="CR140" s="32">
        <f t="shared" si="295"/>
        <v>0</v>
      </c>
      <c r="CS140" s="32">
        <f t="shared" si="296"/>
        <v>0</v>
      </c>
      <c r="CT140" s="32">
        <f t="shared" si="297"/>
        <v>0</v>
      </c>
      <c r="CU140" s="32">
        <f t="shared" si="298"/>
        <v>0</v>
      </c>
      <c r="CV140" s="32">
        <f t="shared" si="299"/>
        <v>0</v>
      </c>
      <c r="CW140" s="31">
        <f t="shared" si="300"/>
        <v>0</v>
      </c>
      <c r="CX140" s="31">
        <f t="shared" si="301"/>
        <v>7.8900000000000006</v>
      </c>
      <c r="CY140" s="31">
        <f t="shared" si="302"/>
        <v>0</v>
      </c>
      <c r="CZ140" s="31">
        <f t="shared" si="303"/>
        <v>0</v>
      </c>
      <c r="DA140" s="31">
        <f t="shared" si="304"/>
        <v>0</v>
      </c>
      <c r="DB140" s="31">
        <f t="shared" si="305"/>
        <v>0</v>
      </c>
      <c r="DC140" s="31">
        <f t="shared" si="306"/>
        <v>0</v>
      </c>
      <c r="DD140" s="31">
        <f t="shared" si="307"/>
        <v>0</v>
      </c>
      <c r="DE140" s="31">
        <f t="shared" si="308"/>
        <v>0</v>
      </c>
      <c r="DF140" s="31">
        <f t="shared" si="309"/>
        <v>0</v>
      </c>
      <c r="DG140" s="31">
        <f t="shared" si="310"/>
        <v>0</v>
      </c>
      <c r="DH140" s="31">
        <f t="shared" si="311"/>
        <v>0</v>
      </c>
      <c r="DI140" s="32">
        <f t="shared" si="312"/>
        <v>0</v>
      </c>
      <c r="DJ140" s="32">
        <f t="shared" si="313"/>
        <v>0.39</v>
      </c>
      <c r="DK140" s="32">
        <f t="shared" si="314"/>
        <v>0</v>
      </c>
      <c r="DL140" s="32">
        <f t="shared" si="315"/>
        <v>0</v>
      </c>
      <c r="DM140" s="32">
        <f t="shared" si="316"/>
        <v>0</v>
      </c>
      <c r="DN140" s="32">
        <f t="shared" si="317"/>
        <v>0</v>
      </c>
      <c r="DO140" s="32">
        <f t="shared" si="318"/>
        <v>0</v>
      </c>
      <c r="DP140" s="32">
        <f t="shared" si="319"/>
        <v>0</v>
      </c>
      <c r="DQ140" s="32">
        <f t="shared" si="320"/>
        <v>0</v>
      </c>
      <c r="DR140" s="32">
        <f t="shared" si="321"/>
        <v>0</v>
      </c>
      <c r="DS140" s="32">
        <f t="shared" si="322"/>
        <v>0</v>
      </c>
      <c r="DT140" s="32">
        <f t="shared" si="323"/>
        <v>0</v>
      </c>
      <c r="DU140" s="31">
        <f t="shared" si="324"/>
        <v>0</v>
      </c>
      <c r="DV140" s="31">
        <f t="shared" si="325"/>
        <v>2.13</v>
      </c>
      <c r="DW140" s="31">
        <f t="shared" si="326"/>
        <v>0</v>
      </c>
      <c r="DX140" s="31">
        <f t="shared" si="327"/>
        <v>0</v>
      </c>
      <c r="DY140" s="31">
        <f t="shared" si="328"/>
        <v>0</v>
      </c>
      <c r="DZ140" s="31">
        <f t="shared" si="329"/>
        <v>0</v>
      </c>
      <c r="EA140" s="31">
        <f t="shared" si="330"/>
        <v>0</v>
      </c>
      <c r="EB140" s="31">
        <f t="shared" si="331"/>
        <v>0</v>
      </c>
      <c r="EC140" s="31">
        <f t="shared" si="332"/>
        <v>0</v>
      </c>
      <c r="ED140" s="31">
        <f t="shared" si="333"/>
        <v>0</v>
      </c>
      <c r="EE140" s="31">
        <f t="shared" si="334"/>
        <v>0</v>
      </c>
      <c r="EF140" s="31">
        <f t="shared" si="335"/>
        <v>0</v>
      </c>
      <c r="EG140" s="32">
        <f t="shared" si="336"/>
        <v>0</v>
      </c>
      <c r="EH140" s="32">
        <f t="shared" si="337"/>
        <v>10.41</v>
      </c>
      <c r="EI140" s="32">
        <f t="shared" si="338"/>
        <v>0</v>
      </c>
      <c r="EJ140" s="32">
        <f t="shared" si="339"/>
        <v>0</v>
      </c>
      <c r="EK140" s="32">
        <f t="shared" si="340"/>
        <v>0</v>
      </c>
      <c r="EL140" s="32">
        <f t="shared" si="341"/>
        <v>0</v>
      </c>
      <c r="EM140" s="32">
        <f t="shared" si="342"/>
        <v>0</v>
      </c>
      <c r="EN140" s="32">
        <f t="shared" si="343"/>
        <v>0</v>
      </c>
      <c r="EO140" s="32">
        <f t="shared" si="344"/>
        <v>0</v>
      </c>
      <c r="EP140" s="32">
        <f t="shared" si="345"/>
        <v>0</v>
      </c>
      <c r="EQ140" s="32">
        <f t="shared" si="346"/>
        <v>0</v>
      </c>
      <c r="ER140" s="32">
        <f t="shared" si="347"/>
        <v>0</v>
      </c>
    </row>
    <row r="141" spans="1:148" x14ac:dyDescent="0.25">
      <c r="A141" t="s">
        <v>484</v>
      </c>
      <c r="B141" s="1" t="s">
        <v>413</v>
      </c>
      <c r="C141" t="str">
        <f t="shared" ca="1" si="274"/>
        <v>SPCIMP</v>
      </c>
      <c r="D141" t="str">
        <f t="shared" ca="1" si="275"/>
        <v>Alberta-Saskatchewan Intertie - Import</v>
      </c>
      <c r="E141" s="51">
        <v>39</v>
      </c>
      <c r="F141" s="51">
        <v>10</v>
      </c>
      <c r="Q141" s="32">
        <v>7814.64</v>
      </c>
      <c r="R141" s="32">
        <v>376.2</v>
      </c>
      <c r="S141" s="32"/>
      <c r="T141" s="32"/>
      <c r="U141" s="32"/>
      <c r="V141" s="32"/>
      <c r="W141" s="32"/>
      <c r="X141" s="32"/>
      <c r="Y141" s="32"/>
      <c r="Z141" s="32"/>
      <c r="AA141" s="32"/>
      <c r="AB141" s="32"/>
      <c r="AC141" s="2">
        <v>3.41</v>
      </c>
      <c r="AD141" s="2">
        <v>3.41</v>
      </c>
      <c r="AO141" s="33">
        <v>266.48</v>
      </c>
      <c r="AP141" s="33">
        <v>12.83</v>
      </c>
      <c r="AQ141" s="33"/>
      <c r="AR141" s="33"/>
      <c r="AS141" s="33"/>
      <c r="AT141" s="33"/>
      <c r="AU141" s="33"/>
      <c r="AV141" s="33"/>
      <c r="AW141" s="33"/>
      <c r="AX141" s="33"/>
      <c r="AY141" s="33"/>
      <c r="AZ141" s="33"/>
      <c r="BA141" s="31">
        <f t="shared" si="276"/>
        <v>-3.13</v>
      </c>
      <c r="BB141" s="31">
        <f t="shared" si="277"/>
        <v>-0.15</v>
      </c>
      <c r="BC141" s="31">
        <f t="shared" si="278"/>
        <v>0</v>
      </c>
      <c r="BD141" s="31">
        <f t="shared" si="279"/>
        <v>0</v>
      </c>
      <c r="BE141" s="31">
        <f t="shared" si="280"/>
        <v>0</v>
      </c>
      <c r="BF141" s="31">
        <f t="shared" si="281"/>
        <v>0</v>
      </c>
      <c r="BG141" s="31">
        <f t="shared" si="282"/>
        <v>0</v>
      </c>
      <c r="BH141" s="31">
        <f t="shared" si="283"/>
        <v>0</v>
      </c>
      <c r="BI141" s="31">
        <f t="shared" si="284"/>
        <v>0</v>
      </c>
      <c r="BJ141" s="31">
        <f t="shared" si="285"/>
        <v>0</v>
      </c>
      <c r="BK141" s="31">
        <f t="shared" si="286"/>
        <v>0</v>
      </c>
      <c r="BL141" s="31">
        <f t="shared" si="287"/>
        <v>0</v>
      </c>
      <c r="BM141" s="6">
        <v>6.7100000000000007E-2</v>
      </c>
      <c r="BN141" s="6">
        <v>6.7100000000000007E-2</v>
      </c>
      <c r="BO141" s="6">
        <v>6.7100000000000007E-2</v>
      </c>
      <c r="BP141" s="6">
        <v>6.7100000000000007E-2</v>
      </c>
      <c r="BQ141" s="6">
        <v>6.7100000000000007E-2</v>
      </c>
      <c r="BR141" s="6">
        <v>6.7100000000000007E-2</v>
      </c>
      <c r="BS141" s="6">
        <v>6.7100000000000007E-2</v>
      </c>
      <c r="BT141" s="6">
        <v>6.7100000000000007E-2</v>
      </c>
      <c r="BU141" s="6">
        <v>6.7100000000000007E-2</v>
      </c>
      <c r="BV141" s="6">
        <v>6.7100000000000007E-2</v>
      </c>
      <c r="BW141" s="6">
        <v>6.7100000000000007E-2</v>
      </c>
      <c r="BX141" s="6">
        <v>6.7100000000000007E-2</v>
      </c>
      <c r="BY141" s="31">
        <v>524.36</v>
      </c>
      <c r="BZ141" s="31">
        <v>25.24</v>
      </c>
      <c r="CA141" s="31">
        <v>0</v>
      </c>
      <c r="CB141" s="31">
        <v>0</v>
      </c>
      <c r="CC141" s="31">
        <v>0</v>
      </c>
      <c r="CD141" s="31">
        <v>0</v>
      </c>
      <c r="CE141" s="31">
        <v>0</v>
      </c>
      <c r="CF141" s="31">
        <v>0</v>
      </c>
      <c r="CG141" s="31">
        <v>0</v>
      </c>
      <c r="CH141" s="31">
        <v>0</v>
      </c>
      <c r="CI141" s="31">
        <v>0</v>
      </c>
      <c r="CJ141" s="31">
        <v>0</v>
      </c>
      <c r="CK141" s="32">
        <f t="shared" si="288"/>
        <v>11.72</v>
      </c>
      <c r="CL141" s="32">
        <f t="shared" si="289"/>
        <v>0.56000000000000005</v>
      </c>
      <c r="CM141" s="32">
        <f t="shared" si="290"/>
        <v>0</v>
      </c>
      <c r="CN141" s="32">
        <f t="shared" si="291"/>
        <v>0</v>
      </c>
      <c r="CO141" s="32">
        <f t="shared" si="292"/>
        <v>0</v>
      </c>
      <c r="CP141" s="32">
        <f t="shared" si="293"/>
        <v>0</v>
      </c>
      <c r="CQ141" s="32">
        <f t="shared" si="294"/>
        <v>0</v>
      </c>
      <c r="CR141" s="32">
        <f t="shared" si="295"/>
        <v>0</v>
      </c>
      <c r="CS141" s="32">
        <f t="shared" si="296"/>
        <v>0</v>
      </c>
      <c r="CT141" s="32">
        <f t="shared" si="297"/>
        <v>0</v>
      </c>
      <c r="CU141" s="32">
        <f t="shared" si="298"/>
        <v>0</v>
      </c>
      <c r="CV141" s="32">
        <f t="shared" si="299"/>
        <v>0</v>
      </c>
      <c r="CW141" s="31">
        <f t="shared" si="300"/>
        <v>272.73</v>
      </c>
      <c r="CX141" s="31">
        <f t="shared" si="301"/>
        <v>13.119999999999997</v>
      </c>
      <c r="CY141" s="31">
        <f t="shared" si="302"/>
        <v>0</v>
      </c>
      <c r="CZ141" s="31">
        <f t="shared" si="303"/>
        <v>0</v>
      </c>
      <c r="DA141" s="31">
        <f t="shared" si="304"/>
        <v>0</v>
      </c>
      <c r="DB141" s="31">
        <f t="shared" si="305"/>
        <v>0</v>
      </c>
      <c r="DC141" s="31">
        <f t="shared" si="306"/>
        <v>0</v>
      </c>
      <c r="DD141" s="31">
        <f t="shared" si="307"/>
        <v>0</v>
      </c>
      <c r="DE141" s="31">
        <f t="shared" si="308"/>
        <v>0</v>
      </c>
      <c r="DF141" s="31">
        <f t="shared" si="309"/>
        <v>0</v>
      </c>
      <c r="DG141" s="31">
        <f t="shared" si="310"/>
        <v>0</v>
      </c>
      <c r="DH141" s="31">
        <f t="shared" si="311"/>
        <v>0</v>
      </c>
      <c r="DI141" s="32">
        <f t="shared" si="312"/>
        <v>13.64</v>
      </c>
      <c r="DJ141" s="32">
        <f t="shared" si="313"/>
        <v>0.66</v>
      </c>
      <c r="DK141" s="32">
        <f t="shared" si="314"/>
        <v>0</v>
      </c>
      <c r="DL141" s="32">
        <f t="shared" si="315"/>
        <v>0</v>
      </c>
      <c r="DM141" s="32">
        <f t="shared" si="316"/>
        <v>0</v>
      </c>
      <c r="DN141" s="32">
        <f t="shared" si="317"/>
        <v>0</v>
      </c>
      <c r="DO141" s="32">
        <f t="shared" si="318"/>
        <v>0</v>
      </c>
      <c r="DP141" s="32">
        <f t="shared" si="319"/>
        <v>0</v>
      </c>
      <c r="DQ141" s="32">
        <f t="shared" si="320"/>
        <v>0</v>
      </c>
      <c r="DR141" s="32">
        <f t="shared" si="321"/>
        <v>0</v>
      </c>
      <c r="DS141" s="32">
        <f t="shared" si="322"/>
        <v>0</v>
      </c>
      <c r="DT141" s="32">
        <f t="shared" si="323"/>
        <v>0</v>
      </c>
      <c r="DU141" s="31">
        <f t="shared" si="324"/>
        <v>74.27</v>
      </c>
      <c r="DV141" s="31">
        <f t="shared" si="325"/>
        <v>3.54</v>
      </c>
      <c r="DW141" s="31">
        <f t="shared" si="326"/>
        <v>0</v>
      </c>
      <c r="DX141" s="31">
        <f t="shared" si="327"/>
        <v>0</v>
      </c>
      <c r="DY141" s="31">
        <f t="shared" si="328"/>
        <v>0</v>
      </c>
      <c r="DZ141" s="31">
        <f t="shared" si="329"/>
        <v>0</v>
      </c>
      <c r="EA141" s="31">
        <f t="shared" si="330"/>
        <v>0</v>
      </c>
      <c r="EB141" s="31">
        <f t="shared" si="331"/>
        <v>0</v>
      </c>
      <c r="EC141" s="31">
        <f t="shared" si="332"/>
        <v>0</v>
      </c>
      <c r="ED141" s="31">
        <f t="shared" si="333"/>
        <v>0</v>
      </c>
      <c r="EE141" s="31">
        <f t="shared" si="334"/>
        <v>0</v>
      </c>
      <c r="EF141" s="31">
        <f t="shared" si="335"/>
        <v>0</v>
      </c>
      <c r="EG141" s="32">
        <f t="shared" si="336"/>
        <v>360.64</v>
      </c>
      <c r="EH141" s="32">
        <f t="shared" si="337"/>
        <v>17.319999999999997</v>
      </c>
      <c r="EI141" s="32">
        <f t="shared" si="338"/>
        <v>0</v>
      </c>
      <c r="EJ141" s="32">
        <f t="shared" si="339"/>
        <v>0</v>
      </c>
      <c r="EK141" s="32">
        <f t="shared" si="340"/>
        <v>0</v>
      </c>
      <c r="EL141" s="32">
        <f t="shared" si="341"/>
        <v>0</v>
      </c>
      <c r="EM141" s="32">
        <f t="shared" si="342"/>
        <v>0</v>
      </c>
      <c r="EN141" s="32">
        <f t="shared" si="343"/>
        <v>0</v>
      </c>
      <c r="EO141" s="32">
        <f t="shared" si="344"/>
        <v>0</v>
      </c>
      <c r="EP141" s="32">
        <f t="shared" si="345"/>
        <v>0</v>
      </c>
      <c r="EQ141" s="32">
        <f t="shared" si="346"/>
        <v>0</v>
      </c>
      <c r="ER141" s="32">
        <f t="shared" si="347"/>
        <v>0</v>
      </c>
    </row>
    <row r="142" spans="1:148" x14ac:dyDescent="0.25">
      <c r="A142" t="s">
        <v>444</v>
      </c>
      <c r="B142" s="1" t="s">
        <v>134</v>
      </c>
      <c r="C142" t="str">
        <f t="shared" ca="1" si="274"/>
        <v>THS</v>
      </c>
      <c r="D142" t="str">
        <f t="shared" ca="1" si="275"/>
        <v>Three Sisters Hydro Plant</v>
      </c>
      <c r="E142" s="51">
        <v>545.50988580000001</v>
      </c>
      <c r="F142" s="51">
        <v>444.00778810000003</v>
      </c>
      <c r="G142" s="51">
        <v>130.75956590000001</v>
      </c>
      <c r="H142" s="51">
        <v>0</v>
      </c>
      <c r="I142" s="51">
        <v>0</v>
      </c>
      <c r="J142" s="51">
        <v>0</v>
      </c>
      <c r="K142" s="51">
        <v>0</v>
      </c>
      <c r="L142" s="51">
        <v>0</v>
      </c>
      <c r="M142" s="51">
        <v>455.63171549999998</v>
      </c>
      <c r="N142" s="51">
        <v>697.55681689999994</v>
      </c>
      <c r="O142" s="51">
        <v>547.42121710000004</v>
      </c>
      <c r="P142" s="51">
        <v>648.5921055</v>
      </c>
      <c r="Q142" s="32">
        <v>49433.78</v>
      </c>
      <c r="R142" s="32">
        <v>55589.59</v>
      </c>
      <c r="S142" s="32">
        <v>7203.88</v>
      </c>
      <c r="T142" s="32">
        <v>0</v>
      </c>
      <c r="U142" s="32">
        <v>0</v>
      </c>
      <c r="V142" s="32">
        <v>0</v>
      </c>
      <c r="W142" s="32">
        <v>0</v>
      </c>
      <c r="X142" s="32">
        <v>0</v>
      </c>
      <c r="Y142" s="32">
        <v>27193.24</v>
      </c>
      <c r="Z142" s="32">
        <v>59793.95</v>
      </c>
      <c r="AA142" s="32">
        <v>70031.98</v>
      </c>
      <c r="AB142" s="32">
        <v>39803.94</v>
      </c>
      <c r="AC142" s="2">
        <v>-1.76</v>
      </c>
      <c r="AD142" s="2">
        <v>-1.76</v>
      </c>
      <c r="AE142" s="2">
        <v>-1.76</v>
      </c>
      <c r="AF142" s="2">
        <v>-1.76</v>
      </c>
      <c r="AG142" s="2">
        <v>-1.76</v>
      </c>
      <c r="AH142" s="2">
        <v>-1.76</v>
      </c>
      <c r="AI142" s="2">
        <v>-0.31</v>
      </c>
      <c r="AJ142" s="2">
        <v>-0.31</v>
      </c>
      <c r="AK142" s="2">
        <v>-0.31</v>
      </c>
      <c r="AL142" s="2">
        <v>-0.31</v>
      </c>
      <c r="AM142" s="2">
        <v>-0.31</v>
      </c>
      <c r="AN142" s="2">
        <v>-0.31</v>
      </c>
      <c r="AO142" s="33">
        <v>-870.03</v>
      </c>
      <c r="AP142" s="33">
        <v>-978.38</v>
      </c>
      <c r="AQ142" s="33">
        <v>-126.79</v>
      </c>
      <c r="AR142" s="33">
        <v>0</v>
      </c>
      <c r="AS142" s="33">
        <v>0</v>
      </c>
      <c r="AT142" s="33">
        <v>0</v>
      </c>
      <c r="AU142" s="33">
        <v>0</v>
      </c>
      <c r="AV142" s="33">
        <v>0</v>
      </c>
      <c r="AW142" s="33">
        <v>-84.3</v>
      </c>
      <c r="AX142" s="33">
        <v>-185.36</v>
      </c>
      <c r="AY142" s="33">
        <v>-217.1</v>
      </c>
      <c r="AZ142" s="33">
        <v>-123.39</v>
      </c>
      <c r="BA142" s="31">
        <f t="shared" si="276"/>
        <v>-19.77</v>
      </c>
      <c r="BB142" s="31">
        <f t="shared" si="277"/>
        <v>-22.24</v>
      </c>
      <c r="BC142" s="31">
        <f t="shared" si="278"/>
        <v>-2.88</v>
      </c>
      <c r="BD142" s="31">
        <f t="shared" si="279"/>
        <v>0</v>
      </c>
      <c r="BE142" s="31">
        <f t="shared" si="280"/>
        <v>0</v>
      </c>
      <c r="BF142" s="31">
        <f t="shared" si="281"/>
        <v>0</v>
      </c>
      <c r="BG142" s="31">
        <f t="shared" si="282"/>
        <v>0</v>
      </c>
      <c r="BH142" s="31">
        <f t="shared" si="283"/>
        <v>0</v>
      </c>
      <c r="BI142" s="31">
        <f t="shared" si="284"/>
        <v>19.04</v>
      </c>
      <c r="BJ142" s="31">
        <f t="shared" si="285"/>
        <v>-179.38</v>
      </c>
      <c r="BK142" s="31">
        <f t="shared" si="286"/>
        <v>-210.1</v>
      </c>
      <c r="BL142" s="31">
        <f t="shared" si="287"/>
        <v>-119.41</v>
      </c>
      <c r="BM142" s="6">
        <v>1.89E-2</v>
      </c>
      <c r="BN142" s="6">
        <v>1.89E-2</v>
      </c>
      <c r="BO142" s="6">
        <v>1.89E-2</v>
      </c>
      <c r="BP142" s="6">
        <v>1.89E-2</v>
      </c>
      <c r="BQ142" s="6">
        <v>1.89E-2</v>
      </c>
      <c r="BR142" s="6">
        <v>1.89E-2</v>
      </c>
      <c r="BS142" s="6">
        <v>1.89E-2</v>
      </c>
      <c r="BT142" s="6">
        <v>1.89E-2</v>
      </c>
      <c r="BU142" s="6">
        <v>1.89E-2</v>
      </c>
      <c r="BV142" s="6">
        <v>1.89E-2</v>
      </c>
      <c r="BW142" s="6">
        <v>1.89E-2</v>
      </c>
      <c r="BX142" s="6">
        <v>1.89E-2</v>
      </c>
      <c r="BY142" s="31">
        <v>934.3</v>
      </c>
      <c r="BZ142" s="31">
        <v>1050.6400000000001</v>
      </c>
      <c r="CA142" s="31">
        <v>136.15</v>
      </c>
      <c r="CB142" s="31">
        <v>0</v>
      </c>
      <c r="CC142" s="31">
        <v>0</v>
      </c>
      <c r="CD142" s="31">
        <v>0</v>
      </c>
      <c r="CE142" s="31">
        <v>0</v>
      </c>
      <c r="CF142" s="31">
        <v>0</v>
      </c>
      <c r="CG142" s="31">
        <v>513.95000000000005</v>
      </c>
      <c r="CH142" s="31">
        <v>1130.1099999999999</v>
      </c>
      <c r="CI142" s="31">
        <v>1323.6</v>
      </c>
      <c r="CJ142" s="31">
        <v>752.29</v>
      </c>
      <c r="CK142" s="32">
        <f t="shared" si="288"/>
        <v>74.150000000000006</v>
      </c>
      <c r="CL142" s="32">
        <f t="shared" si="289"/>
        <v>83.38</v>
      </c>
      <c r="CM142" s="32">
        <f t="shared" si="290"/>
        <v>10.81</v>
      </c>
      <c r="CN142" s="32">
        <f t="shared" si="291"/>
        <v>0</v>
      </c>
      <c r="CO142" s="32">
        <f t="shared" si="292"/>
        <v>0</v>
      </c>
      <c r="CP142" s="32">
        <f t="shared" si="293"/>
        <v>0</v>
      </c>
      <c r="CQ142" s="32">
        <f t="shared" si="294"/>
        <v>0</v>
      </c>
      <c r="CR142" s="32">
        <f t="shared" si="295"/>
        <v>0</v>
      </c>
      <c r="CS142" s="32">
        <f t="shared" si="296"/>
        <v>40.79</v>
      </c>
      <c r="CT142" s="32">
        <f t="shared" si="297"/>
        <v>89.69</v>
      </c>
      <c r="CU142" s="32">
        <f t="shared" si="298"/>
        <v>105.05</v>
      </c>
      <c r="CV142" s="32">
        <f t="shared" si="299"/>
        <v>59.71</v>
      </c>
      <c r="CW142" s="31">
        <f t="shared" si="300"/>
        <v>1898.25</v>
      </c>
      <c r="CX142" s="31">
        <f t="shared" si="301"/>
        <v>2134.64</v>
      </c>
      <c r="CY142" s="31">
        <f t="shared" si="302"/>
        <v>276.63</v>
      </c>
      <c r="CZ142" s="31">
        <f t="shared" si="303"/>
        <v>0</v>
      </c>
      <c r="DA142" s="31">
        <f t="shared" si="304"/>
        <v>0</v>
      </c>
      <c r="DB142" s="31">
        <f t="shared" si="305"/>
        <v>0</v>
      </c>
      <c r="DC142" s="31">
        <f t="shared" si="306"/>
        <v>0</v>
      </c>
      <c r="DD142" s="31">
        <f t="shared" si="307"/>
        <v>0</v>
      </c>
      <c r="DE142" s="31">
        <f t="shared" si="308"/>
        <v>620</v>
      </c>
      <c r="DF142" s="31">
        <f t="shared" si="309"/>
        <v>1584.54</v>
      </c>
      <c r="DG142" s="31">
        <f t="shared" si="310"/>
        <v>1855.8499999999997</v>
      </c>
      <c r="DH142" s="31">
        <f t="shared" si="311"/>
        <v>1054.8</v>
      </c>
      <c r="DI142" s="32">
        <f t="shared" si="312"/>
        <v>94.91</v>
      </c>
      <c r="DJ142" s="32">
        <f t="shared" si="313"/>
        <v>106.73</v>
      </c>
      <c r="DK142" s="32">
        <f t="shared" si="314"/>
        <v>13.83</v>
      </c>
      <c r="DL142" s="32">
        <f t="shared" si="315"/>
        <v>0</v>
      </c>
      <c r="DM142" s="32">
        <f t="shared" si="316"/>
        <v>0</v>
      </c>
      <c r="DN142" s="32">
        <f t="shared" si="317"/>
        <v>0</v>
      </c>
      <c r="DO142" s="32">
        <f t="shared" si="318"/>
        <v>0</v>
      </c>
      <c r="DP142" s="32">
        <f t="shared" si="319"/>
        <v>0</v>
      </c>
      <c r="DQ142" s="32">
        <f t="shared" si="320"/>
        <v>31</v>
      </c>
      <c r="DR142" s="32">
        <f t="shared" si="321"/>
        <v>79.23</v>
      </c>
      <c r="DS142" s="32">
        <f t="shared" si="322"/>
        <v>92.79</v>
      </c>
      <c r="DT142" s="32">
        <f t="shared" si="323"/>
        <v>52.74</v>
      </c>
      <c r="DU142" s="31">
        <f t="shared" si="324"/>
        <v>516.91</v>
      </c>
      <c r="DV142" s="31">
        <f t="shared" si="325"/>
        <v>576.29</v>
      </c>
      <c r="DW142" s="31">
        <f t="shared" si="326"/>
        <v>74.099999999999994</v>
      </c>
      <c r="DX142" s="31">
        <f t="shared" si="327"/>
        <v>0</v>
      </c>
      <c r="DY142" s="31">
        <f t="shared" si="328"/>
        <v>0</v>
      </c>
      <c r="DZ142" s="31">
        <f t="shared" si="329"/>
        <v>0</v>
      </c>
      <c r="EA142" s="31">
        <f t="shared" si="330"/>
        <v>0</v>
      </c>
      <c r="EB142" s="31">
        <f t="shared" si="331"/>
        <v>0</v>
      </c>
      <c r="EC142" s="31">
        <f t="shared" si="332"/>
        <v>157.47999999999999</v>
      </c>
      <c r="ED142" s="31">
        <f t="shared" si="333"/>
        <v>398.89</v>
      </c>
      <c r="EE142" s="31">
        <f t="shared" si="334"/>
        <v>462.85</v>
      </c>
      <c r="EF142" s="31">
        <f t="shared" si="335"/>
        <v>260.69</v>
      </c>
      <c r="EG142" s="32">
        <f t="shared" si="336"/>
        <v>2510.0700000000002</v>
      </c>
      <c r="EH142" s="32">
        <f t="shared" si="337"/>
        <v>2817.66</v>
      </c>
      <c r="EI142" s="32">
        <f t="shared" si="338"/>
        <v>364.55999999999995</v>
      </c>
      <c r="EJ142" s="32">
        <f t="shared" si="339"/>
        <v>0</v>
      </c>
      <c r="EK142" s="32">
        <f t="shared" si="340"/>
        <v>0</v>
      </c>
      <c r="EL142" s="32">
        <f t="shared" si="341"/>
        <v>0</v>
      </c>
      <c r="EM142" s="32">
        <f t="shared" si="342"/>
        <v>0</v>
      </c>
      <c r="EN142" s="32">
        <f t="shared" si="343"/>
        <v>0</v>
      </c>
      <c r="EO142" s="32">
        <f t="shared" si="344"/>
        <v>808.48</v>
      </c>
      <c r="EP142" s="32">
        <f t="shared" si="345"/>
        <v>2062.66</v>
      </c>
      <c r="EQ142" s="32">
        <f t="shared" si="346"/>
        <v>2411.4899999999998</v>
      </c>
      <c r="ER142" s="32">
        <f t="shared" si="347"/>
        <v>1368.23</v>
      </c>
    </row>
    <row r="143" spans="1:148" x14ac:dyDescent="0.25">
      <c r="A143" t="s">
        <v>474</v>
      </c>
      <c r="B143" s="1" t="s">
        <v>53</v>
      </c>
      <c r="C143" t="str">
        <f t="shared" ca="1" si="274"/>
        <v>VVW1</v>
      </c>
      <c r="D143" t="str">
        <f t="shared" ca="1" si="275"/>
        <v>Valleyview #1</v>
      </c>
      <c r="E143" s="51">
        <v>360.22</v>
      </c>
      <c r="F143" s="51">
        <v>329.22399999999999</v>
      </c>
      <c r="G143" s="51">
        <v>3598.7840000000001</v>
      </c>
      <c r="H143" s="51">
        <v>50.595999999999997</v>
      </c>
      <c r="I143" s="51">
        <v>342.07600000000002</v>
      </c>
      <c r="J143" s="51">
        <v>599.48</v>
      </c>
      <c r="K143" s="51">
        <v>120.876</v>
      </c>
      <c r="L143" s="51">
        <v>427.25200000000001</v>
      </c>
      <c r="M143" s="51">
        <v>423.92</v>
      </c>
      <c r="N143" s="51">
        <v>237.49600000000001</v>
      </c>
      <c r="O143" s="51">
        <v>402.47199999999998</v>
      </c>
      <c r="P143" s="51">
        <v>147.02799999999999</v>
      </c>
      <c r="Q143" s="32">
        <v>108110.1</v>
      </c>
      <c r="R143" s="32">
        <v>272859.59999999998</v>
      </c>
      <c r="S143" s="32">
        <v>162458.29999999999</v>
      </c>
      <c r="T143" s="32">
        <v>3268.37</v>
      </c>
      <c r="U143" s="32">
        <v>135335.49</v>
      </c>
      <c r="V143" s="32">
        <v>160337.14000000001</v>
      </c>
      <c r="W143" s="32">
        <v>43617</v>
      </c>
      <c r="X143" s="32">
        <v>227834.65</v>
      </c>
      <c r="Y143" s="32">
        <v>309672.84999999998</v>
      </c>
      <c r="Z143" s="32">
        <v>104296.29</v>
      </c>
      <c r="AA143" s="32">
        <v>166091.70000000001</v>
      </c>
      <c r="AB143" s="32">
        <v>75583.69</v>
      </c>
      <c r="AC143" s="2">
        <v>0.6</v>
      </c>
      <c r="AD143" s="2">
        <v>0.6</v>
      </c>
      <c r="AE143" s="2">
        <v>0.6</v>
      </c>
      <c r="AF143" s="2">
        <v>0.6</v>
      </c>
      <c r="AG143" s="2">
        <v>0.6</v>
      </c>
      <c r="AH143" s="2">
        <v>0.6</v>
      </c>
      <c r="AI143" s="2">
        <v>1.07</v>
      </c>
      <c r="AJ143" s="2">
        <v>1.07</v>
      </c>
      <c r="AK143" s="2">
        <v>1.07</v>
      </c>
      <c r="AL143" s="2">
        <v>1.07</v>
      </c>
      <c r="AM143" s="2">
        <v>1.07</v>
      </c>
      <c r="AN143" s="2">
        <v>1.07</v>
      </c>
      <c r="AO143" s="33">
        <v>648.66</v>
      </c>
      <c r="AP143" s="33">
        <v>1637.16</v>
      </c>
      <c r="AQ143" s="33">
        <v>974.75</v>
      </c>
      <c r="AR143" s="33">
        <v>19.61</v>
      </c>
      <c r="AS143" s="33">
        <v>812.01</v>
      </c>
      <c r="AT143" s="33">
        <v>962.02</v>
      </c>
      <c r="AU143" s="33">
        <v>466.7</v>
      </c>
      <c r="AV143" s="33">
        <v>2437.83</v>
      </c>
      <c r="AW143" s="33">
        <v>3313.5</v>
      </c>
      <c r="AX143" s="33">
        <v>1115.97</v>
      </c>
      <c r="AY143" s="33">
        <v>1777.18</v>
      </c>
      <c r="AZ143" s="33">
        <v>808.75</v>
      </c>
      <c r="BA143" s="31">
        <f t="shared" si="276"/>
        <v>-43.24</v>
      </c>
      <c r="BB143" s="31">
        <f t="shared" si="277"/>
        <v>-109.14</v>
      </c>
      <c r="BC143" s="31">
        <f t="shared" si="278"/>
        <v>-64.98</v>
      </c>
      <c r="BD143" s="31">
        <f t="shared" si="279"/>
        <v>18.96</v>
      </c>
      <c r="BE143" s="31">
        <f t="shared" si="280"/>
        <v>784.95</v>
      </c>
      <c r="BF143" s="31">
        <f t="shared" si="281"/>
        <v>929.96</v>
      </c>
      <c r="BG143" s="31">
        <f t="shared" si="282"/>
        <v>30.53</v>
      </c>
      <c r="BH143" s="31">
        <f t="shared" si="283"/>
        <v>159.47999999999999</v>
      </c>
      <c r="BI143" s="31">
        <f t="shared" si="284"/>
        <v>216.77</v>
      </c>
      <c r="BJ143" s="31">
        <f t="shared" si="285"/>
        <v>-312.89</v>
      </c>
      <c r="BK143" s="31">
        <f t="shared" si="286"/>
        <v>-498.28</v>
      </c>
      <c r="BL143" s="31">
        <f t="shared" si="287"/>
        <v>-226.75</v>
      </c>
      <c r="BM143" s="6">
        <v>-1.01E-2</v>
      </c>
      <c r="BN143" s="6">
        <v>-1.01E-2</v>
      </c>
      <c r="BO143" s="6">
        <v>-1.01E-2</v>
      </c>
      <c r="BP143" s="6">
        <v>-1.01E-2</v>
      </c>
      <c r="BQ143" s="6">
        <v>-1.01E-2</v>
      </c>
      <c r="BR143" s="6">
        <v>-1.01E-2</v>
      </c>
      <c r="BS143" s="6">
        <v>-1.01E-2</v>
      </c>
      <c r="BT143" s="6">
        <v>-1.01E-2</v>
      </c>
      <c r="BU143" s="6">
        <v>-1.01E-2</v>
      </c>
      <c r="BV143" s="6">
        <v>-1.01E-2</v>
      </c>
      <c r="BW143" s="6">
        <v>-1.01E-2</v>
      </c>
      <c r="BX143" s="6">
        <v>-1.01E-2</v>
      </c>
      <c r="BY143" s="31">
        <v>-1091.9100000000001</v>
      </c>
      <c r="BZ143" s="31">
        <v>-2755.88</v>
      </c>
      <c r="CA143" s="31">
        <v>-1640.83</v>
      </c>
      <c r="CB143" s="31">
        <v>-33.01</v>
      </c>
      <c r="CC143" s="31">
        <v>-1366.89</v>
      </c>
      <c r="CD143" s="31">
        <v>-1619.41</v>
      </c>
      <c r="CE143" s="31">
        <v>-440.53</v>
      </c>
      <c r="CF143" s="31">
        <v>-2301.13</v>
      </c>
      <c r="CG143" s="31">
        <v>-3127.7</v>
      </c>
      <c r="CH143" s="31">
        <v>-1053.3900000000001</v>
      </c>
      <c r="CI143" s="31">
        <v>-1677.53</v>
      </c>
      <c r="CJ143" s="31">
        <v>-763.4</v>
      </c>
      <c r="CK143" s="32">
        <f t="shared" si="288"/>
        <v>162.16999999999999</v>
      </c>
      <c r="CL143" s="32">
        <f t="shared" si="289"/>
        <v>409.29</v>
      </c>
      <c r="CM143" s="32">
        <f t="shared" si="290"/>
        <v>243.69</v>
      </c>
      <c r="CN143" s="32">
        <f t="shared" si="291"/>
        <v>4.9000000000000004</v>
      </c>
      <c r="CO143" s="32">
        <f t="shared" si="292"/>
        <v>203</v>
      </c>
      <c r="CP143" s="32">
        <f t="shared" si="293"/>
        <v>240.51</v>
      </c>
      <c r="CQ143" s="32">
        <f t="shared" si="294"/>
        <v>65.430000000000007</v>
      </c>
      <c r="CR143" s="32">
        <f t="shared" si="295"/>
        <v>341.75</v>
      </c>
      <c r="CS143" s="32">
        <f t="shared" si="296"/>
        <v>464.51</v>
      </c>
      <c r="CT143" s="32">
        <f t="shared" si="297"/>
        <v>156.44</v>
      </c>
      <c r="CU143" s="32">
        <f t="shared" si="298"/>
        <v>249.14</v>
      </c>
      <c r="CV143" s="32">
        <f t="shared" si="299"/>
        <v>113.38</v>
      </c>
      <c r="CW143" s="31">
        <f t="shared" si="300"/>
        <v>-1535.16</v>
      </c>
      <c r="CX143" s="31">
        <f t="shared" si="301"/>
        <v>-3874.61</v>
      </c>
      <c r="CY143" s="31">
        <f t="shared" si="302"/>
        <v>-2306.91</v>
      </c>
      <c r="CZ143" s="31">
        <f t="shared" si="303"/>
        <v>-66.680000000000007</v>
      </c>
      <c r="DA143" s="31">
        <f t="shared" si="304"/>
        <v>-2760.8500000000004</v>
      </c>
      <c r="DB143" s="31">
        <f t="shared" si="305"/>
        <v>-3270.88</v>
      </c>
      <c r="DC143" s="31">
        <f t="shared" si="306"/>
        <v>-872.32999999999993</v>
      </c>
      <c r="DD143" s="31">
        <f t="shared" si="307"/>
        <v>-4556.6899999999996</v>
      </c>
      <c r="DE143" s="31">
        <f t="shared" si="308"/>
        <v>-6193.46</v>
      </c>
      <c r="DF143" s="31">
        <f t="shared" si="309"/>
        <v>-1700.0300000000002</v>
      </c>
      <c r="DG143" s="31">
        <f t="shared" si="310"/>
        <v>-2707.29</v>
      </c>
      <c r="DH143" s="31">
        <f t="shared" si="311"/>
        <v>-1232.02</v>
      </c>
      <c r="DI143" s="32">
        <f t="shared" si="312"/>
        <v>-76.760000000000005</v>
      </c>
      <c r="DJ143" s="32">
        <f t="shared" si="313"/>
        <v>-193.73</v>
      </c>
      <c r="DK143" s="32">
        <f t="shared" si="314"/>
        <v>-115.35</v>
      </c>
      <c r="DL143" s="32">
        <f t="shared" si="315"/>
        <v>-3.33</v>
      </c>
      <c r="DM143" s="32">
        <f t="shared" si="316"/>
        <v>-138.04</v>
      </c>
      <c r="DN143" s="32">
        <f t="shared" si="317"/>
        <v>-163.54</v>
      </c>
      <c r="DO143" s="32">
        <f t="shared" si="318"/>
        <v>-43.62</v>
      </c>
      <c r="DP143" s="32">
        <f t="shared" si="319"/>
        <v>-227.83</v>
      </c>
      <c r="DQ143" s="32">
        <f t="shared" si="320"/>
        <v>-309.67</v>
      </c>
      <c r="DR143" s="32">
        <f t="shared" si="321"/>
        <v>-85</v>
      </c>
      <c r="DS143" s="32">
        <f t="shared" si="322"/>
        <v>-135.36000000000001</v>
      </c>
      <c r="DT143" s="32">
        <f t="shared" si="323"/>
        <v>-61.6</v>
      </c>
      <c r="DU143" s="31">
        <f t="shared" si="324"/>
        <v>-418.04</v>
      </c>
      <c r="DV143" s="31">
        <f t="shared" si="325"/>
        <v>-1046.03</v>
      </c>
      <c r="DW143" s="31">
        <f t="shared" si="326"/>
        <v>-617.92999999999995</v>
      </c>
      <c r="DX143" s="31">
        <f t="shared" si="327"/>
        <v>-17.71</v>
      </c>
      <c r="DY143" s="31">
        <f t="shared" si="328"/>
        <v>-726.84</v>
      </c>
      <c r="DZ143" s="31">
        <f t="shared" si="329"/>
        <v>-853.47</v>
      </c>
      <c r="EA143" s="31">
        <f t="shared" si="330"/>
        <v>-225.65</v>
      </c>
      <c r="EB143" s="31">
        <f t="shared" si="331"/>
        <v>-1168.04</v>
      </c>
      <c r="EC143" s="31">
        <f t="shared" si="332"/>
        <v>-1573.13</v>
      </c>
      <c r="ED143" s="31">
        <f t="shared" si="333"/>
        <v>-427.96</v>
      </c>
      <c r="EE143" s="31">
        <f t="shared" si="334"/>
        <v>-675.21</v>
      </c>
      <c r="EF143" s="31">
        <f t="shared" si="335"/>
        <v>-304.48</v>
      </c>
      <c r="EG143" s="32">
        <f t="shared" si="336"/>
        <v>-2029.96</v>
      </c>
      <c r="EH143" s="32">
        <f t="shared" si="337"/>
        <v>-5114.37</v>
      </c>
      <c r="EI143" s="32">
        <f t="shared" si="338"/>
        <v>-3040.1899999999996</v>
      </c>
      <c r="EJ143" s="32">
        <f t="shared" si="339"/>
        <v>-87.72</v>
      </c>
      <c r="EK143" s="32">
        <f t="shared" si="340"/>
        <v>-3625.7300000000005</v>
      </c>
      <c r="EL143" s="32">
        <f t="shared" si="341"/>
        <v>-4287.8900000000003</v>
      </c>
      <c r="EM143" s="32">
        <f t="shared" si="342"/>
        <v>-1141.5999999999999</v>
      </c>
      <c r="EN143" s="32">
        <f t="shared" si="343"/>
        <v>-5952.5599999999995</v>
      </c>
      <c r="EO143" s="32">
        <f t="shared" si="344"/>
        <v>-8076.26</v>
      </c>
      <c r="EP143" s="32">
        <f t="shared" si="345"/>
        <v>-2212.9900000000002</v>
      </c>
      <c r="EQ143" s="32">
        <f t="shared" si="346"/>
        <v>-3517.86</v>
      </c>
      <c r="ER143" s="32">
        <f t="shared" si="347"/>
        <v>-1598.1</v>
      </c>
    </row>
    <row r="144" spans="1:148" x14ac:dyDescent="0.25">
      <c r="A144" t="s">
        <v>474</v>
      </c>
      <c r="B144" s="1" t="s">
        <v>54</v>
      </c>
      <c r="C144" t="str">
        <f t="shared" ca="1" si="274"/>
        <v>VVW2</v>
      </c>
      <c r="D144" t="str">
        <f t="shared" ca="1" si="275"/>
        <v>Valleyview #2</v>
      </c>
      <c r="E144" s="51">
        <v>219.52</v>
      </c>
      <c r="F144" s="51">
        <v>305.62</v>
      </c>
      <c r="G144" s="51">
        <v>394.57600000000002</v>
      </c>
      <c r="H144" s="51">
        <v>14.532</v>
      </c>
      <c r="I144" s="51">
        <v>17.416</v>
      </c>
      <c r="J144" s="51">
        <v>644.81200000000001</v>
      </c>
      <c r="K144" s="51">
        <v>63.951999999999998</v>
      </c>
      <c r="L144" s="51">
        <v>310.10000000000002</v>
      </c>
      <c r="M144" s="51">
        <v>245.16800000000001</v>
      </c>
      <c r="N144" s="51">
        <v>167.66399999999999</v>
      </c>
      <c r="O144" s="51">
        <v>1728.4680000000001</v>
      </c>
      <c r="P144" s="51">
        <v>114.43600000000001</v>
      </c>
      <c r="Q144" s="32">
        <v>73333.48</v>
      </c>
      <c r="R144" s="32">
        <v>250522.31</v>
      </c>
      <c r="S144" s="32">
        <v>13147.79</v>
      </c>
      <c r="T144" s="32">
        <v>3368.66</v>
      </c>
      <c r="U144" s="32">
        <v>339.45</v>
      </c>
      <c r="V144" s="32">
        <v>163722.37</v>
      </c>
      <c r="W144" s="32">
        <v>39628.959999999999</v>
      </c>
      <c r="X144" s="32">
        <v>145936.79999999999</v>
      </c>
      <c r="Y144" s="32">
        <v>197899.6</v>
      </c>
      <c r="Z144" s="32">
        <v>93587.199999999997</v>
      </c>
      <c r="AA144" s="32">
        <v>354842.19</v>
      </c>
      <c r="AB144" s="32">
        <v>75518.92</v>
      </c>
      <c r="AC144" s="2">
        <v>0.45</v>
      </c>
      <c r="AD144" s="2">
        <v>0.45</v>
      </c>
      <c r="AE144" s="2">
        <v>0.45</v>
      </c>
      <c r="AF144" s="2">
        <v>0.45</v>
      </c>
      <c r="AG144" s="2">
        <v>0.45</v>
      </c>
      <c r="AH144" s="2">
        <v>0.45</v>
      </c>
      <c r="AI144" s="2">
        <v>0.96</v>
      </c>
      <c r="AJ144" s="2">
        <v>0.96</v>
      </c>
      <c r="AK144" s="2">
        <v>0.96</v>
      </c>
      <c r="AL144" s="2">
        <v>0.96</v>
      </c>
      <c r="AM144" s="2">
        <v>0.96</v>
      </c>
      <c r="AN144" s="2">
        <v>0.96</v>
      </c>
      <c r="AO144" s="33">
        <v>330</v>
      </c>
      <c r="AP144" s="33">
        <v>1127.3499999999999</v>
      </c>
      <c r="AQ144" s="33">
        <v>59.17</v>
      </c>
      <c r="AR144" s="33">
        <v>15.16</v>
      </c>
      <c r="AS144" s="33">
        <v>1.53</v>
      </c>
      <c r="AT144" s="33">
        <v>736.75</v>
      </c>
      <c r="AU144" s="33">
        <v>380.44</v>
      </c>
      <c r="AV144" s="33">
        <v>1400.99</v>
      </c>
      <c r="AW144" s="33">
        <v>1899.84</v>
      </c>
      <c r="AX144" s="33">
        <v>898.44</v>
      </c>
      <c r="AY144" s="33">
        <v>3406.49</v>
      </c>
      <c r="AZ144" s="33">
        <v>724.98</v>
      </c>
      <c r="BA144" s="31">
        <f t="shared" si="276"/>
        <v>-29.33</v>
      </c>
      <c r="BB144" s="31">
        <f t="shared" si="277"/>
        <v>-100.21</v>
      </c>
      <c r="BC144" s="31">
        <f t="shared" si="278"/>
        <v>-5.26</v>
      </c>
      <c r="BD144" s="31">
        <f t="shared" si="279"/>
        <v>19.54</v>
      </c>
      <c r="BE144" s="31">
        <f t="shared" si="280"/>
        <v>1.97</v>
      </c>
      <c r="BF144" s="31">
        <f t="shared" si="281"/>
        <v>949.59</v>
      </c>
      <c r="BG144" s="31">
        <f t="shared" si="282"/>
        <v>27.74</v>
      </c>
      <c r="BH144" s="31">
        <f t="shared" si="283"/>
        <v>102.16</v>
      </c>
      <c r="BI144" s="31">
        <f t="shared" si="284"/>
        <v>138.53</v>
      </c>
      <c r="BJ144" s="31">
        <f t="shared" si="285"/>
        <v>-280.76</v>
      </c>
      <c r="BK144" s="31">
        <f t="shared" si="286"/>
        <v>-1064.53</v>
      </c>
      <c r="BL144" s="31">
        <f t="shared" si="287"/>
        <v>-226.56</v>
      </c>
      <c r="BM144" s="6">
        <v>-2.2800000000000001E-2</v>
      </c>
      <c r="BN144" s="6">
        <v>-2.2800000000000001E-2</v>
      </c>
      <c r="BO144" s="6">
        <v>-2.2800000000000001E-2</v>
      </c>
      <c r="BP144" s="6">
        <v>-2.2800000000000001E-2</v>
      </c>
      <c r="BQ144" s="6">
        <v>-2.2800000000000001E-2</v>
      </c>
      <c r="BR144" s="6">
        <v>-2.2800000000000001E-2</v>
      </c>
      <c r="BS144" s="6">
        <v>-2.2800000000000001E-2</v>
      </c>
      <c r="BT144" s="6">
        <v>-2.2800000000000001E-2</v>
      </c>
      <c r="BU144" s="6">
        <v>-2.2800000000000001E-2</v>
      </c>
      <c r="BV144" s="6">
        <v>-2.2800000000000001E-2</v>
      </c>
      <c r="BW144" s="6">
        <v>-2.2800000000000001E-2</v>
      </c>
      <c r="BX144" s="6">
        <v>-2.2800000000000001E-2</v>
      </c>
      <c r="BY144" s="31">
        <v>-1672</v>
      </c>
      <c r="BZ144" s="31">
        <v>-5711.91</v>
      </c>
      <c r="CA144" s="31">
        <v>-299.77</v>
      </c>
      <c r="CB144" s="31">
        <v>-76.81</v>
      </c>
      <c r="CC144" s="31">
        <v>-7.74</v>
      </c>
      <c r="CD144" s="31">
        <v>-3732.87</v>
      </c>
      <c r="CE144" s="31">
        <v>-903.54</v>
      </c>
      <c r="CF144" s="31">
        <v>-3327.36</v>
      </c>
      <c r="CG144" s="31">
        <v>-4512.1099999999997</v>
      </c>
      <c r="CH144" s="31">
        <v>-2133.79</v>
      </c>
      <c r="CI144" s="31">
        <v>-8090.4</v>
      </c>
      <c r="CJ144" s="31">
        <v>-1721.83</v>
      </c>
      <c r="CK144" s="32">
        <f t="shared" si="288"/>
        <v>110</v>
      </c>
      <c r="CL144" s="32">
        <f t="shared" si="289"/>
        <v>375.78</v>
      </c>
      <c r="CM144" s="32">
        <f t="shared" si="290"/>
        <v>19.72</v>
      </c>
      <c r="CN144" s="32">
        <f t="shared" si="291"/>
        <v>5.05</v>
      </c>
      <c r="CO144" s="32">
        <f t="shared" si="292"/>
        <v>0.51</v>
      </c>
      <c r="CP144" s="32">
        <f t="shared" si="293"/>
        <v>245.58</v>
      </c>
      <c r="CQ144" s="32">
        <f t="shared" si="294"/>
        <v>59.44</v>
      </c>
      <c r="CR144" s="32">
        <f t="shared" si="295"/>
        <v>218.91</v>
      </c>
      <c r="CS144" s="32">
        <f t="shared" si="296"/>
        <v>296.85000000000002</v>
      </c>
      <c r="CT144" s="32">
        <f t="shared" si="297"/>
        <v>140.38</v>
      </c>
      <c r="CU144" s="32">
        <f t="shared" si="298"/>
        <v>532.26</v>
      </c>
      <c r="CV144" s="32">
        <f t="shared" si="299"/>
        <v>113.28</v>
      </c>
      <c r="CW144" s="31">
        <f t="shared" si="300"/>
        <v>-1862.67</v>
      </c>
      <c r="CX144" s="31">
        <f t="shared" si="301"/>
        <v>-6363.2699999999995</v>
      </c>
      <c r="CY144" s="31">
        <f t="shared" si="302"/>
        <v>-333.96</v>
      </c>
      <c r="CZ144" s="31">
        <f t="shared" si="303"/>
        <v>-106.46000000000001</v>
      </c>
      <c r="DA144" s="31">
        <f t="shared" si="304"/>
        <v>-10.73</v>
      </c>
      <c r="DB144" s="31">
        <f t="shared" si="305"/>
        <v>-5173.63</v>
      </c>
      <c r="DC144" s="31">
        <f t="shared" si="306"/>
        <v>-1252.28</v>
      </c>
      <c r="DD144" s="31">
        <f t="shared" si="307"/>
        <v>-4611.6000000000004</v>
      </c>
      <c r="DE144" s="31">
        <f t="shared" si="308"/>
        <v>-6253.6299999999992</v>
      </c>
      <c r="DF144" s="31">
        <f t="shared" si="309"/>
        <v>-2611.09</v>
      </c>
      <c r="DG144" s="31">
        <f t="shared" si="310"/>
        <v>-9900.0999999999985</v>
      </c>
      <c r="DH144" s="31">
        <f t="shared" si="311"/>
        <v>-2106.9699999999998</v>
      </c>
      <c r="DI144" s="32">
        <f t="shared" si="312"/>
        <v>-93.13</v>
      </c>
      <c r="DJ144" s="32">
        <f t="shared" si="313"/>
        <v>-318.16000000000003</v>
      </c>
      <c r="DK144" s="32">
        <f t="shared" si="314"/>
        <v>-16.7</v>
      </c>
      <c r="DL144" s="32">
        <f t="shared" si="315"/>
        <v>-5.32</v>
      </c>
      <c r="DM144" s="32">
        <f t="shared" si="316"/>
        <v>-0.54</v>
      </c>
      <c r="DN144" s="32">
        <f t="shared" si="317"/>
        <v>-258.68</v>
      </c>
      <c r="DO144" s="32">
        <f t="shared" si="318"/>
        <v>-62.61</v>
      </c>
      <c r="DP144" s="32">
        <f t="shared" si="319"/>
        <v>-230.58</v>
      </c>
      <c r="DQ144" s="32">
        <f t="shared" si="320"/>
        <v>-312.68</v>
      </c>
      <c r="DR144" s="32">
        <f t="shared" si="321"/>
        <v>-130.55000000000001</v>
      </c>
      <c r="DS144" s="32">
        <f t="shared" si="322"/>
        <v>-495.01</v>
      </c>
      <c r="DT144" s="32">
        <f t="shared" si="323"/>
        <v>-105.35</v>
      </c>
      <c r="DU144" s="31">
        <f t="shared" si="324"/>
        <v>-507.22</v>
      </c>
      <c r="DV144" s="31">
        <f t="shared" si="325"/>
        <v>-1717.9</v>
      </c>
      <c r="DW144" s="31">
        <f t="shared" si="326"/>
        <v>-89.46</v>
      </c>
      <c r="DX144" s="31">
        <f t="shared" si="327"/>
        <v>-28.27</v>
      </c>
      <c r="DY144" s="31">
        <f t="shared" si="328"/>
        <v>-2.82</v>
      </c>
      <c r="DZ144" s="31">
        <f t="shared" si="329"/>
        <v>-1349.96</v>
      </c>
      <c r="EA144" s="31">
        <f t="shared" si="330"/>
        <v>-323.93</v>
      </c>
      <c r="EB144" s="31">
        <f t="shared" si="331"/>
        <v>-1182.1099999999999</v>
      </c>
      <c r="EC144" s="31">
        <f t="shared" si="332"/>
        <v>-1588.42</v>
      </c>
      <c r="ED144" s="31">
        <f t="shared" si="333"/>
        <v>-657.31</v>
      </c>
      <c r="EE144" s="31">
        <f t="shared" si="334"/>
        <v>-2469.12</v>
      </c>
      <c r="EF144" s="31">
        <f t="shared" si="335"/>
        <v>-520.72</v>
      </c>
      <c r="EG144" s="32">
        <f t="shared" si="336"/>
        <v>-2463.0200000000004</v>
      </c>
      <c r="EH144" s="32">
        <f t="shared" si="337"/>
        <v>-8399.33</v>
      </c>
      <c r="EI144" s="32">
        <f t="shared" si="338"/>
        <v>-440.11999999999995</v>
      </c>
      <c r="EJ144" s="32">
        <f t="shared" si="339"/>
        <v>-140.05000000000001</v>
      </c>
      <c r="EK144" s="32">
        <f t="shared" si="340"/>
        <v>-14.09</v>
      </c>
      <c r="EL144" s="32">
        <f t="shared" si="341"/>
        <v>-6782.27</v>
      </c>
      <c r="EM144" s="32">
        <f t="shared" si="342"/>
        <v>-1638.82</v>
      </c>
      <c r="EN144" s="32">
        <f t="shared" si="343"/>
        <v>-6024.29</v>
      </c>
      <c r="EO144" s="32">
        <f t="shared" si="344"/>
        <v>-8154.73</v>
      </c>
      <c r="EP144" s="32">
        <f t="shared" si="345"/>
        <v>-3398.9500000000003</v>
      </c>
      <c r="EQ144" s="32">
        <f t="shared" si="346"/>
        <v>-12864.23</v>
      </c>
      <c r="ER144" s="32">
        <f t="shared" si="347"/>
        <v>-2733.04</v>
      </c>
    </row>
    <row r="145" spans="1:148" x14ac:dyDescent="0.25">
      <c r="A145" t="s">
        <v>485</v>
      </c>
      <c r="B145" s="1" t="s">
        <v>87</v>
      </c>
      <c r="C145" t="str">
        <f t="shared" ref="C145" ca="1" si="348">VLOOKUP($B145,LocationLookup,2,FALSE)</f>
        <v>WEY1</v>
      </c>
      <c r="D145" t="str">
        <f t="shared" ref="D145" ca="1" si="349">VLOOKUP($C145,LossFactorLookup,2,FALSE)</f>
        <v>Weyerhaeuser</v>
      </c>
      <c r="E145" s="51">
        <v>3.0267309999999998</v>
      </c>
      <c r="F145" s="51">
        <v>10.33905</v>
      </c>
      <c r="G145" s="51">
        <v>13.455316</v>
      </c>
      <c r="H145" s="51">
        <v>176.349906</v>
      </c>
      <c r="I145" s="51">
        <v>265.06266299999999</v>
      </c>
      <c r="J145" s="51">
        <v>374.07558399999999</v>
      </c>
      <c r="K145" s="51">
        <v>429.36143099999998</v>
      </c>
      <c r="L145" s="51">
        <v>203.87664000000001</v>
      </c>
      <c r="M145" s="51">
        <v>263.39775500000002</v>
      </c>
      <c r="N145" s="51">
        <v>96.916618</v>
      </c>
      <c r="O145" s="51">
        <v>121.137483</v>
      </c>
      <c r="P145" s="51">
        <v>504.14392600000002</v>
      </c>
      <c r="Q145" s="32">
        <v>185.19</v>
      </c>
      <c r="R145" s="32">
        <v>8204.17</v>
      </c>
      <c r="S145" s="32">
        <v>414</v>
      </c>
      <c r="T145" s="32">
        <v>9487.34</v>
      </c>
      <c r="U145" s="32">
        <v>10414.950000000001</v>
      </c>
      <c r="V145" s="32">
        <v>15377.1</v>
      </c>
      <c r="W145" s="32">
        <v>25013.66</v>
      </c>
      <c r="X145" s="32">
        <v>40743.300000000003</v>
      </c>
      <c r="Y145" s="32">
        <v>57249.3</v>
      </c>
      <c r="Z145" s="32">
        <v>13729.6</v>
      </c>
      <c r="AA145" s="32">
        <v>11691.29</v>
      </c>
      <c r="AB145" s="32">
        <v>25876.2</v>
      </c>
      <c r="AC145" s="2">
        <v>-1.91</v>
      </c>
      <c r="AD145" s="2">
        <v>-1.91</v>
      </c>
      <c r="AE145" s="2">
        <v>-1.91</v>
      </c>
      <c r="AF145" s="2">
        <v>-1.91</v>
      </c>
      <c r="AG145" s="2">
        <v>-1.91</v>
      </c>
      <c r="AH145" s="2">
        <v>-1.91</v>
      </c>
      <c r="AI145" s="2">
        <v>-0.88</v>
      </c>
      <c r="AJ145" s="2">
        <v>-0.88</v>
      </c>
      <c r="AK145" s="2">
        <v>-0.88</v>
      </c>
      <c r="AL145" s="2">
        <v>-0.88</v>
      </c>
      <c r="AM145" s="2">
        <v>-0.88</v>
      </c>
      <c r="AN145" s="2">
        <v>-0.88</v>
      </c>
      <c r="AO145" s="33">
        <v>-3.54</v>
      </c>
      <c r="AP145" s="33">
        <v>-156.69999999999999</v>
      </c>
      <c r="AQ145" s="33">
        <v>-7.91</v>
      </c>
      <c r="AR145" s="33">
        <v>-181.21</v>
      </c>
      <c r="AS145" s="33">
        <v>-198.93</v>
      </c>
      <c r="AT145" s="33">
        <v>-293.7</v>
      </c>
      <c r="AU145" s="33">
        <v>-220.12</v>
      </c>
      <c r="AV145" s="33">
        <v>-358.54</v>
      </c>
      <c r="AW145" s="33">
        <v>-503.79</v>
      </c>
      <c r="AX145" s="33">
        <v>-120.82</v>
      </c>
      <c r="AY145" s="33">
        <v>-102.88</v>
      </c>
      <c r="AZ145" s="33">
        <v>-227.71</v>
      </c>
      <c r="BA145" s="31">
        <f t="shared" ref="BA145" si="350">ROUND(Q145*BA$3,2)</f>
        <v>-7.0000000000000007E-2</v>
      </c>
      <c r="BB145" s="31">
        <f t="shared" ref="BB145" si="351">ROUND(R145*BB$3,2)</f>
        <v>-3.28</v>
      </c>
      <c r="BC145" s="31">
        <f t="shared" ref="BC145" si="352">ROUND(S145*BC$3,2)</f>
        <v>-0.17</v>
      </c>
      <c r="BD145" s="31">
        <f t="shared" ref="BD145" si="353">ROUND(T145*BD$3,2)</f>
        <v>55.03</v>
      </c>
      <c r="BE145" s="31">
        <f t="shared" ref="BE145" si="354">ROUND(U145*BE$3,2)</f>
        <v>60.41</v>
      </c>
      <c r="BF145" s="31">
        <f t="shared" ref="BF145" si="355">ROUND(V145*BF$3,2)</f>
        <v>89.19</v>
      </c>
      <c r="BG145" s="31">
        <f t="shared" ref="BG145" si="356">ROUND(W145*BG$3,2)</f>
        <v>17.510000000000002</v>
      </c>
      <c r="BH145" s="31">
        <f t="shared" ref="BH145" si="357">ROUND(X145*BH$3,2)</f>
        <v>28.52</v>
      </c>
      <c r="BI145" s="31">
        <f t="shared" ref="BI145" si="358">ROUND(Y145*BI$3,2)</f>
        <v>40.07</v>
      </c>
      <c r="BJ145" s="31">
        <f t="shared" ref="BJ145" si="359">ROUND(Z145*BJ$3,2)</f>
        <v>-41.19</v>
      </c>
      <c r="BK145" s="31">
        <f t="shared" ref="BK145" si="360">ROUND(AA145*BK$3,2)</f>
        <v>-35.07</v>
      </c>
      <c r="BL145" s="31">
        <f t="shared" ref="BL145" si="361">ROUND(AB145*BL$3,2)</f>
        <v>-77.63</v>
      </c>
      <c r="BM145" s="6">
        <v>-9.2700000000000005E-2</v>
      </c>
      <c r="BN145" s="6">
        <v>-9.2700000000000005E-2</v>
      </c>
      <c r="BO145" s="6">
        <v>-9.2700000000000005E-2</v>
      </c>
      <c r="BP145" s="6">
        <v>-9.2700000000000005E-2</v>
      </c>
      <c r="BQ145" s="6">
        <v>-9.2700000000000005E-2</v>
      </c>
      <c r="BR145" s="6">
        <v>-9.2700000000000005E-2</v>
      </c>
      <c r="BS145" s="6">
        <v>-9.2700000000000005E-2</v>
      </c>
      <c r="BT145" s="6">
        <v>-9.2700000000000005E-2</v>
      </c>
      <c r="BU145" s="6">
        <v>-9.2700000000000005E-2</v>
      </c>
      <c r="BV145" s="6">
        <v>-9.2700000000000005E-2</v>
      </c>
      <c r="BW145" s="6">
        <v>-9.2700000000000005E-2</v>
      </c>
      <c r="BX145" s="6">
        <v>-9.2700000000000005E-2</v>
      </c>
      <c r="BY145" s="31">
        <v>-17.170000000000002</v>
      </c>
      <c r="BZ145" s="31">
        <v>-760.53</v>
      </c>
      <c r="CA145" s="31">
        <v>-38.380000000000003</v>
      </c>
      <c r="CB145" s="31">
        <v>-879.48</v>
      </c>
      <c r="CC145" s="31">
        <v>-965.47</v>
      </c>
      <c r="CD145" s="31">
        <v>-1425.46</v>
      </c>
      <c r="CE145" s="31">
        <v>-2318.77</v>
      </c>
      <c r="CF145" s="31">
        <v>-3776.9</v>
      </c>
      <c r="CG145" s="31">
        <v>-5307.01</v>
      </c>
      <c r="CH145" s="31">
        <v>-1272.73</v>
      </c>
      <c r="CI145" s="31">
        <v>-1083.78</v>
      </c>
      <c r="CJ145" s="31">
        <v>-2398.7199999999998</v>
      </c>
      <c r="CK145" s="32">
        <f t="shared" ref="CK145" si="362">ROUND(Q145*$CV$3,2)</f>
        <v>0.28000000000000003</v>
      </c>
      <c r="CL145" s="32">
        <f t="shared" ref="CL145" si="363">ROUND(R145*$CV$3,2)</f>
        <v>12.31</v>
      </c>
      <c r="CM145" s="32">
        <f t="shared" ref="CM145" si="364">ROUND(S145*$CV$3,2)</f>
        <v>0.62</v>
      </c>
      <c r="CN145" s="32">
        <f t="shared" ref="CN145" si="365">ROUND(T145*$CV$3,2)</f>
        <v>14.23</v>
      </c>
      <c r="CO145" s="32">
        <f t="shared" ref="CO145" si="366">ROUND(U145*$CV$3,2)</f>
        <v>15.62</v>
      </c>
      <c r="CP145" s="32">
        <f t="shared" ref="CP145" si="367">ROUND(V145*$CV$3,2)</f>
        <v>23.07</v>
      </c>
      <c r="CQ145" s="32">
        <f t="shared" ref="CQ145" si="368">ROUND(W145*$CV$3,2)</f>
        <v>37.520000000000003</v>
      </c>
      <c r="CR145" s="32">
        <f t="shared" ref="CR145" si="369">ROUND(X145*$CV$3,2)</f>
        <v>61.11</v>
      </c>
      <c r="CS145" s="32">
        <f t="shared" ref="CS145" si="370">ROUND(Y145*$CV$3,2)</f>
        <v>85.87</v>
      </c>
      <c r="CT145" s="32">
        <f t="shared" ref="CT145" si="371">ROUND(Z145*$CV$3,2)</f>
        <v>20.59</v>
      </c>
      <c r="CU145" s="32">
        <f t="shared" ref="CU145" si="372">ROUND(AA145*$CV$3,2)</f>
        <v>17.54</v>
      </c>
      <c r="CV145" s="32">
        <f t="shared" ref="CV145" si="373">ROUND(AB145*$CV$3,2)</f>
        <v>38.81</v>
      </c>
      <c r="CW145" s="31">
        <f t="shared" ref="CW145" si="374">BY145+CK145-AO145-BA145</f>
        <v>-13.280000000000001</v>
      </c>
      <c r="CX145" s="31">
        <f t="shared" ref="CX145" si="375">BZ145+CL145-AP145-BB145</f>
        <v>-588.24</v>
      </c>
      <c r="CY145" s="31">
        <f t="shared" ref="CY145" si="376">CA145+CM145-AQ145-BC145</f>
        <v>-29.680000000000003</v>
      </c>
      <c r="CZ145" s="31">
        <f t="shared" ref="CZ145" si="377">CB145+CN145-AR145-BD145</f>
        <v>-739.06999999999994</v>
      </c>
      <c r="DA145" s="31">
        <f t="shared" ref="DA145" si="378">CC145+CO145-AS145-BE145</f>
        <v>-811.33</v>
      </c>
      <c r="DB145" s="31">
        <f t="shared" ref="DB145" si="379">CD145+CP145-AT145-BF145</f>
        <v>-1197.8800000000001</v>
      </c>
      <c r="DC145" s="31">
        <f t="shared" ref="DC145" si="380">CE145+CQ145-AU145-BG145</f>
        <v>-2078.6400000000003</v>
      </c>
      <c r="DD145" s="31">
        <f t="shared" ref="DD145" si="381">CF145+CR145-AV145-BH145</f>
        <v>-3385.77</v>
      </c>
      <c r="DE145" s="31">
        <f t="shared" ref="DE145" si="382">CG145+CS145-AW145-BI145</f>
        <v>-4757.42</v>
      </c>
      <c r="DF145" s="31">
        <f t="shared" ref="DF145" si="383">CH145+CT145-AX145-BJ145</f>
        <v>-1090.1300000000001</v>
      </c>
      <c r="DG145" s="31">
        <f t="shared" ref="DG145" si="384">CI145+CU145-AY145-BK145</f>
        <v>-928.29</v>
      </c>
      <c r="DH145" s="31">
        <f t="shared" ref="DH145" si="385">CJ145+CV145-AZ145-BL145</f>
        <v>-2054.5699999999997</v>
      </c>
      <c r="DI145" s="32">
        <f t="shared" ref="DI145" si="386">ROUND(CW145*5%,2)</f>
        <v>-0.66</v>
      </c>
      <c r="DJ145" s="32">
        <f t="shared" ref="DJ145" si="387">ROUND(CX145*5%,2)</f>
        <v>-29.41</v>
      </c>
      <c r="DK145" s="32">
        <f t="shared" ref="DK145" si="388">ROUND(CY145*5%,2)</f>
        <v>-1.48</v>
      </c>
      <c r="DL145" s="32">
        <f t="shared" ref="DL145" si="389">ROUND(CZ145*5%,2)</f>
        <v>-36.950000000000003</v>
      </c>
      <c r="DM145" s="32">
        <f t="shared" ref="DM145" si="390">ROUND(DA145*5%,2)</f>
        <v>-40.57</v>
      </c>
      <c r="DN145" s="32">
        <f t="shared" ref="DN145" si="391">ROUND(DB145*5%,2)</f>
        <v>-59.89</v>
      </c>
      <c r="DO145" s="32">
        <f t="shared" ref="DO145" si="392">ROUND(DC145*5%,2)</f>
        <v>-103.93</v>
      </c>
      <c r="DP145" s="32">
        <f t="shared" ref="DP145" si="393">ROUND(DD145*5%,2)</f>
        <v>-169.29</v>
      </c>
      <c r="DQ145" s="32">
        <f t="shared" ref="DQ145" si="394">ROUND(DE145*5%,2)</f>
        <v>-237.87</v>
      </c>
      <c r="DR145" s="32">
        <f t="shared" ref="DR145" si="395">ROUND(DF145*5%,2)</f>
        <v>-54.51</v>
      </c>
      <c r="DS145" s="32">
        <f t="shared" ref="DS145" si="396">ROUND(DG145*5%,2)</f>
        <v>-46.41</v>
      </c>
      <c r="DT145" s="32">
        <f t="shared" ref="DT145" si="397">ROUND(DH145*5%,2)</f>
        <v>-102.73</v>
      </c>
      <c r="DU145" s="31">
        <f t="shared" ref="DU145" si="398">ROUND(CW145*DU$3,2)</f>
        <v>-3.62</v>
      </c>
      <c r="DV145" s="31">
        <f t="shared" ref="DV145" si="399">ROUND(CX145*DV$3,2)</f>
        <v>-158.81</v>
      </c>
      <c r="DW145" s="31">
        <f t="shared" ref="DW145" si="400">ROUND(CY145*DW$3,2)</f>
        <v>-7.95</v>
      </c>
      <c r="DX145" s="31">
        <f t="shared" ref="DX145" si="401">ROUND(CZ145*DX$3,2)</f>
        <v>-196.24</v>
      </c>
      <c r="DY145" s="31">
        <f t="shared" ref="DY145" si="402">ROUND(DA145*DY$3,2)</f>
        <v>-213.6</v>
      </c>
      <c r="DZ145" s="31">
        <f t="shared" ref="DZ145" si="403">ROUND(DB145*DZ$3,2)</f>
        <v>-312.56</v>
      </c>
      <c r="EA145" s="31">
        <f t="shared" ref="EA145" si="404">ROUND(DC145*EA$3,2)</f>
        <v>-537.67999999999995</v>
      </c>
      <c r="EB145" s="31">
        <f t="shared" ref="EB145" si="405">ROUND(DD145*EB$3,2)</f>
        <v>-867.89</v>
      </c>
      <c r="EC145" s="31">
        <f t="shared" ref="EC145" si="406">ROUND(DE145*EC$3,2)</f>
        <v>-1208.3800000000001</v>
      </c>
      <c r="ED145" s="31">
        <f t="shared" ref="ED145" si="407">ROUND(DF145*ED$3,2)</f>
        <v>-274.43</v>
      </c>
      <c r="EE145" s="31">
        <f t="shared" ref="EE145" si="408">ROUND(DG145*EE$3,2)</f>
        <v>-231.52</v>
      </c>
      <c r="EF145" s="31">
        <f t="shared" ref="EF145" si="409">ROUND(DH145*EF$3,2)</f>
        <v>-507.77</v>
      </c>
      <c r="EG145" s="32">
        <f t="shared" ref="EG145" si="410">CW145+DI145+DU145</f>
        <v>-17.560000000000002</v>
      </c>
      <c r="EH145" s="32">
        <f t="shared" ref="EH145" si="411">CX145+DJ145+DV145</f>
        <v>-776.46</v>
      </c>
      <c r="EI145" s="32">
        <f t="shared" ref="EI145" si="412">CY145+DK145+DW145</f>
        <v>-39.110000000000007</v>
      </c>
      <c r="EJ145" s="32">
        <f t="shared" ref="EJ145" si="413">CZ145+DL145+DX145</f>
        <v>-972.26</v>
      </c>
      <c r="EK145" s="32">
        <f t="shared" ref="EK145" si="414">DA145+DM145+DY145</f>
        <v>-1065.5</v>
      </c>
      <c r="EL145" s="32">
        <f t="shared" ref="EL145" si="415">DB145+DN145+DZ145</f>
        <v>-1570.3300000000002</v>
      </c>
      <c r="EM145" s="32">
        <f t="shared" ref="EM145" si="416">DC145+DO145+EA145</f>
        <v>-2720.25</v>
      </c>
      <c r="EN145" s="32">
        <f t="shared" ref="EN145" si="417">DD145+DP145+EB145</f>
        <v>-4422.95</v>
      </c>
      <c r="EO145" s="32">
        <f t="shared" ref="EO145" si="418">DE145+DQ145+EC145</f>
        <v>-6203.67</v>
      </c>
      <c r="EP145" s="32">
        <f t="shared" ref="EP145" si="419">DF145+DR145+ED145</f>
        <v>-1419.0700000000002</v>
      </c>
      <c r="EQ145" s="32">
        <f t="shared" ref="EQ145" si="420">DG145+DS145+EE145</f>
        <v>-1206.22</v>
      </c>
      <c r="ER145" s="32">
        <f t="shared" ref="ER145" si="421">DH145+DT145+EF145</f>
        <v>-2665.0699999999997</v>
      </c>
    </row>
    <row r="147" spans="1:148" x14ac:dyDescent="0.25">
      <c r="A147" t="s">
        <v>519</v>
      </c>
    </row>
    <row r="148" spans="1:148" x14ac:dyDescent="0.25">
      <c r="A148" t="s">
        <v>528</v>
      </c>
    </row>
    <row r="149" spans="1:148" x14ac:dyDescent="0.25">
      <c r="A149" t="s">
        <v>520</v>
      </c>
    </row>
    <row r="150" spans="1:148" x14ac:dyDescent="0.25">
      <c r="A150" t="s">
        <v>521</v>
      </c>
    </row>
    <row r="151" spans="1:148" x14ac:dyDescent="0.25">
      <c r="A151" t="s">
        <v>522</v>
      </c>
    </row>
    <row r="152" spans="1:148" x14ac:dyDescent="0.25">
      <c r="A152" t="s">
        <v>523</v>
      </c>
    </row>
    <row r="153" spans="1:148" x14ac:dyDescent="0.25">
      <c r="A153" t="s">
        <v>524</v>
      </c>
    </row>
  </sheetData>
  <sortState xmlns:xlrd2="http://schemas.microsoft.com/office/spreadsheetml/2017/richdata2" ref="B5:FF141">
    <sortCondition ref="B5:B141"/>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3 Sep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0"/>
  <sheetViews>
    <sheetView showZeros="0" workbookViewId="0">
      <pane xSplit="3" ySplit="4" topLeftCell="D5" activePane="bottomRight" state="frozen"/>
      <selection activeCell="K24" sqref="K24"/>
      <selection pane="topRight" activeCell="K24" sqref="K24"/>
      <selection pane="bottomLeft" activeCell="K24" sqref="K24"/>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572</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'Correction Adjustments'!A2</f>
        <v>Estimate - September 3, 2021</v>
      </c>
      <c r="B2" s="22"/>
      <c r="E2" s="52" t="s">
        <v>0</v>
      </c>
      <c r="Q2" s="38" t="s">
        <v>508</v>
      </c>
      <c r="R2" s="38"/>
      <c r="S2" s="38"/>
      <c r="T2" s="38"/>
      <c r="U2" s="38"/>
      <c r="V2" s="38"/>
      <c r="W2" s="38"/>
      <c r="X2" s="38"/>
      <c r="Y2" s="38"/>
      <c r="Z2" s="39"/>
      <c r="AA2" s="40"/>
      <c r="AB2" s="39" t="s">
        <v>502</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427</v>
      </c>
      <c r="BM2" s="38" t="s">
        <v>503</v>
      </c>
      <c r="BN2" s="38"/>
      <c r="BO2" s="38"/>
      <c r="BP2" s="38"/>
      <c r="BQ2" s="38"/>
      <c r="BR2" s="38"/>
      <c r="BS2" s="38"/>
      <c r="BT2" s="38"/>
      <c r="BU2" s="38"/>
      <c r="BV2" s="39"/>
      <c r="BW2" s="40"/>
      <c r="BX2" s="39" t="s">
        <v>499</v>
      </c>
      <c r="BY2" s="66" t="s">
        <v>504</v>
      </c>
      <c r="BZ2" s="66"/>
      <c r="CA2" s="66"/>
      <c r="CB2" s="66"/>
      <c r="CC2" s="66"/>
      <c r="CD2" s="66"/>
      <c r="CE2" s="66"/>
      <c r="CF2" s="66"/>
      <c r="CG2" s="66"/>
      <c r="CH2" s="30"/>
      <c r="CI2" s="68"/>
      <c r="CJ2" s="30" t="s">
        <v>505</v>
      </c>
      <c r="CK2" s="5" t="s">
        <v>555</v>
      </c>
      <c r="CL2" s="5"/>
      <c r="CM2" s="5"/>
      <c r="CN2" s="5"/>
      <c r="CO2" s="5"/>
      <c r="CP2" s="5"/>
      <c r="CQ2" s="5"/>
      <c r="CR2" s="5"/>
      <c r="CS2" s="5"/>
      <c r="CT2" s="5"/>
      <c r="CU2" s="5"/>
      <c r="CV2" s="5"/>
      <c r="CW2" s="61" t="s">
        <v>556</v>
      </c>
      <c r="DH2" s="23" t="s">
        <v>429</v>
      </c>
      <c r="DI2" s="56" t="s">
        <v>558</v>
      </c>
      <c r="DJ2" s="32"/>
      <c r="DK2" s="32"/>
      <c r="DL2" s="32"/>
      <c r="DM2" s="32"/>
      <c r="DN2" s="32"/>
      <c r="DO2" s="32"/>
      <c r="DP2" s="32"/>
      <c r="DQ2" s="32"/>
      <c r="DR2" s="32"/>
      <c r="DS2" s="32"/>
      <c r="DT2" s="24" t="s">
        <v>506</v>
      </c>
      <c r="DU2" s="61" t="s">
        <v>559</v>
      </c>
      <c r="DV2" s="61"/>
      <c r="DW2" s="61"/>
      <c r="DX2" s="61"/>
      <c r="DY2" s="61"/>
      <c r="DZ2" s="61"/>
      <c r="EA2" s="61"/>
      <c r="EB2" s="61"/>
      <c r="EC2" s="61"/>
      <c r="ED2" s="61"/>
      <c r="EE2" s="61"/>
      <c r="EF2" s="23" t="s">
        <v>507</v>
      </c>
      <c r="EG2" s="56" t="s">
        <v>560</v>
      </c>
      <c r="EH2" s="56"/>
      <c r="EI2" s="56"/>
      <c r="EJ2" s="56"/>
      <c r="EK2" s="56"/>
      <c r="EL2" s="56"/>
      <c r="EM2" s="56"/>
      <c r="EN2" s="56"/>
      <c r="EO2" s="56"/>
      <c r="EP2" s="56"/>
      <c r="EQ2" s="56"/>
      <c r="ER2" s="24" t="s">
        <v>510</v>
      </c>
    </row>
    <row r="3" spans="1:148" x14ac:dyDescent="0.25">
      <c r="E3" s="64"/>
      <c r="F3" s="64"/>
      <c r="G3" s="64"/>
      <c r="H3" s="64"/>
      <c r="I3" s="64"/>
      <c r="J3" s="64"/>
      <c r="K3" s="64"/>
      <c r="L3" s="64"/>
      <c r="M3" s="64"/>
      <c r="N3" s="64"/>
      <c r="O3" s="84"/>
      <c r="P3" s="84"/>
      <c r="Q3" s="32"/>
      <c r="R3" s="32"/>
      <c r="S3" s="32"/>
      <c r="T3" s="32"/>
      <c r="U3" s="32"/>
      <c r="V3" s="32"/>
      <c r="W3" s="32"/>
      <c r="X3" s="32"/>
      <c r="Y3" s="32"/>
      <c r="Z3" s="32"/>
      <c r="AA3" s="32"/>
      <c r="AB3" s="32"/>
      <c r="AC3" s="66"/>
      <c r="AD3" s="66"/>
      <c r="AE3" s="66"/>
      <c r="AF3" s="66"/>
      <c r="AG3" s="66"/>
      <c r="AH3" s="66"/>
      <c r="AI3" s="66"/>
      <c r="AJ3" s="66"/>
      <c r="AK3" s="66"/>
      <c r="AL3" s="66"/>
      <c r="AM3" s="85"/>
      <c r="AN3" s="85"/>
      <c r="AO3" s="42"/>
      <c r="AP3" s="41"/>
      <c r="AQ3" s="41"/>
      <c r="AR3" s="41"/>
      <c r="AS3" s="41"/>
      <c r="AT3" s="41"/>
      <c r="AU3" s="41"/>
      <c r="AV3" s="41"/>
      <c r="AW3" s="41"/>
      <c r="AX3" s="41"/>
      <c r="AY3" s="41"/>
      <c r="AZ3" s="41"/>
      <c r="BA3" s="66"/>
      <c r="BB3" s="66"/>
      <c r="BC3" s="66"/>
      <c r="BD3" s="66"/>
      <c r="BE3" s="66"/>
      <c r="BF3" s="66"/>
      <c r="BG3" s="66"/>
      <c r="BH3" s="66"/>
      <c r="BI3" s="66"/>
      <c r="BJ3" s="66"/>
      <c r="BK3" s="85"/>
      <c r="BL3" s="85"/>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85"/>
      <c r="DH3" s="85"/>
      <c r="DI3" s="38"/>
      <c r="DJ3" s="38"/>
      <c r="DK3" s="38"/>
      <c r="DL3" s="38"/>
      <c r="DM3" s="38"/>
      <c r="DN3" s="38"/>
      <c r="DO3" s="38"/>
      <c r="DP3" s="38"/>
      <c r="DQ3" s="38"/>
      <c r="DR3" s="39"/>
      <c r="DS3" s="39"/>
      <c r="DT3" s="38"/>
      <c r="DU3" s="66"/>
      <c r="DV3" s="66"/>
      <c r="DW3" s="66"/>
      <c r="DX3" s="66"/>
      <c r="DY3" s="66"/>
      <c r="DZ3" s="66"/>
      <c r="EA3" s="66"/>
      <c r="EB3" s="66"/>
      <c r="EC3" s="66"/>
      <c r="ED3" s="66"/>
      <c r="EE3" s="85"/>
      <c r="EF3" s="85"/>
      <c r="EG3" s="38"/>
      <c r="EH3" s="38"/>
      <c r="EI3" s="38"/>
      <c r="EJ3" s="38"/>
      <c r="EK3" s="38"/>
      <c r="EL3" s="38"/>
      <c r="EM3" s="38"/>
      <c r="EN3" s="38"/>
      <c r="EO3" s="38"/>
      <c r="EP3" s="38"/>
      <c r="EQ3" s="83"/>
      <c r="ER3" s="83"/>
    </row>
    <row r="4" spans="1:148" s="7" customFormat="1" x14ac:dyDescent="0.25">
      <c r="A4" s="7" t="s">
        <v>8</v>
      </c>
      <c r="B4" s="1" t="s">
        <v>486</v>
      </c>
      <c r="C4" s="7" t="s">
        <v>9</v>
      </c>
      <c r="D4" s="7" t="s">
        <v>10</v>
      </c>
      <c r="E4" s="8">
        <v>40544</v>
      </c>
      <c r="F4" s="8">
        <v>40575</v>
      </c>
      <c r="G4" s="8">
        <v>40603</v>
      </c>
      <c r="H4" s="8">
        <v>40634</v>
      </c>
      <c r="I4" s="8">
        <v>40664</v>
      </c>
      <c r="J4" s="8">
        <v>40695</v>
      </c>
      <c r="K4" s="8">
        <v>40725</v>
      </c>
      <c r="L4" s="8">
        <v>40756</v>
      </c>
      <c r="M4" s="8">
        <v>40787</v>
      </c>
      <c r="N4" s="8">
        <v>40817</v>
      </c>
      <c r="O4" s="8">
        <v>40848</v>
      </c>
      <c r="P4" s="8">
        <v>40878</v>
      </c>
      <c r="Q4" s="9">
        <v>40544</v>
      </c>
      <c r="R4" s="9">
        <v>40575</v>
      </c>
      <c r="S4" s="9">
        <v>40603</v>
      </c>
      <c r="T4" s="9">
        <v>40634</v>
      </c>
      <c r="U4" s="9">
        <v>40664</v>
      </c>
      <c r="V4" s="9">
        <v>40695</v>
      </c>
      <c r="W4" s="9">
        <v>40725</v>
      </c>
      <c r="X4" s="9">
        <v>40756</v>
      </c>
      <c r="Y4" s="9">
        <v>40787</v>
      </c>
      <c r="Z4" s="9">
        <v>40817</v>
      </c>
      <c r="AA4" s="9">
        <v>40848</v>
      </c>
      <c r="AB4" s="9">
        <v>40878</v>
      </c>
      <c r="AC4" s="10">
        <v>40544</v>
      </c>
      <c r="AD4" s="10">
        <v>40575</v>
      </c>
      <c r="AE4" s="10">
        <v>40603</v>
      </c>
      <c r="AF4" s="10">
        <v>40634</v>
      </c>
      <c r="AG4" s="10">
        <v>40664</v>
      </c>
      <c r="AH4" s="10">
        <v>40695</v>
      </c>
      <c r="AI4" s="10">
        <v>40725</v>
      </c>
      <c r="AJ4" s="10">
        <v>40756</v>
      </c>
      <c r="AK4" s="10">
        <v>40787</v>
      </c>
      <c r="AL4" s="10">
        <v>40817</v>
      </c>
      <c r="AM4" s="10">
        <v>40848</v>
      </c>
      <c r="AN4" s="10">
        <v>40878</v>
      </c>
      <c r="AO4" s="9">
        <v>40544</v>
      </c>
      <c r="AP4" s="9">
        <v>40575</v>
      </c>
      <c r="AQ4" s="9">
        <v>40603</v>
      </c>
      <c r="AR4" s="9">
        <v>40634</v>
      </c>
      <c r="AS4" s="9">
        <v>40664</v>
      </c>
      <c r="AT4" s="9">
        <v>40695</v>
      </c>
      <c r="AU4" s="9">
        <v>40725</v>
      </c>
      <c r="AV4" s="9">
        <v>40756</v>
      </c>
      <c r="AW4" s="9">
        <v>40787</v>
      </c>
      <c r="AX4" s="9">
        <v>40817</v>
      </c>
      <c r="AY4" s="9">
        <v>40848</v>
      </c>
      <c r="AZ4" s="9">
        <v>40878</v>
      </c>
      <c r="BA4" s="10">
        <v>40544</v>
      </c>
      <c r="BB4" s="10">
        <v>40575</v>
      </c>
      <c r="BC4" s="10">
        <v>40603</v>
      </c>
      <c r="BD4" s="10">
        <v>40634</v>
      </c>
      <c r="BE4" s="10">
        <v>40664</v>
      </c>
      <c r="BF4" s="10">
        <v>40695</v>
      </c>
      <c r="BG4" s="10">
        <v>40725</v>
      </c>
      <c r="BH4" s="10">
        <v>40756</v>
      </c>
      <c r="BI4" s="10">
        <v>40787</v>
      </c>
      <c r="BJ4" s="10">
        <v>40817</v>
      </c>
      <c r="BK4" s="10">
        <v>40848</v>
      </c>
      <c r="BL4" s="10">
        <v>40878</v>
      </c>
      <c r="BM4" s="9">
        <v>40544</v>
      </c>
      <c r="BN4" s="9">
        <v>40575</v>
      </c>
      <c r="BO4" s="9">
        <v>40603</v>
      </c>
      <c r="BP4" s="9">
        <v>40634</v>
      </c>
      <c r="BQ4" s="9">
        <v>40664</v>
      </c>
      <c r="BR4" s="9">
        <v>40695</v>
      </c>
      <c r="BS4" s="9">
        <v>40725</v>
      </c>
      <c r="BT4" s="9">
        <v>40756</v>
      </c>
      <c r="BU4" s="9">
        <v>40787</v>
      </c>
      <c r="BV4" s="9">
        <v>40817</v>
      </c>
      <c r="BW4" s="9">
        <v>40848</v>
      </c>
      <c r="BX4" s="9">
        <v>40878</v>
      </c>
      <c r="BY4" s="10">
        <v>40544</v>
      </c>
      <c r="BZ4" s="10">
        <v>40575</v>
      </c>
      <c r="CA4" s="10">
        <v>40603</v>
      </c>
      <c r="CB4" s="10">
        <v>40634</v>
      </c>
      <c r="CC4" s="10">
        <v>40664</v>
      </c>
      <c r="CD4" s="10">
        <v>40695</v>
      </c>
      <c r="CE4" s="10">
        <v>40725</v>
      </c>
      <c r="CF4" s="10">
        <v>40756</v>
      </c>
      <c r="CG4" s="10">
        <v>40787</v>
      </c>
      <c r="CH4" s="10">
        <v>40817</v>
      </c>
      <c r="CI4" s="10">
        <v>40848</v>
      </c>
      <c r="CJ4" s="10">
        <v>40878</v>
      </c>
      <c r="CK4" s="9">
        <v>40544</v>
      </c>
      <c r="CL4" s="9">
        <v>40575</v>
      </c>
      <c r="CM4" s="9">
        <v>40603</v>
      </c>
      <c r="CN4" s="9">
        <v>40634</v>
      </c>
      <c r="CO4" s="9">
        <v>40664</v>
      </c>
      <c r="CP4" s="9">
        <v>40695</v>
      </c>
      <c r="CQ4" s="9">
        <v>40725</v>
      </c>
      <c r="CR4" s="9">
        <v>40756</v>
      </c>
      <c r="CS4" s="9">
        <v>40787</v>
      </c>
      <c r="CT4" s="9">
        <v>40817</v>
      </c>
      <c r="CU4" s="9">
        <v>40848</v>
      </c>
      <c r="CV4" s="9">
        <v>40878</v>
      </c>
      <c r="CW4" s="10">
        <v>40544</v>
      </c>
      <c r="CX4" s="10">
        <v>40575</v>
      </c>
      <c r="CY4" s="10">
        <v>40603</v>
      </c>
      <c r="CZ4" s="10">
        <v>40634</v>
      </c>
      <c r="DA4" s="10">
        <v>40664</v>
      </c>
      <c r="DB4" s="10">
        <v>40695</v>
      </c>
      <c r="DC4" s="10">
        <v>40725</v>
      </c>
      <c r="DD4" s="10">
        <v>40756</v>
      </c>
      <c r="DE4" s="10">
        <v>40787</v>
      </c>
      <c r="DF4" s="10">
        <v>40817</v>
      </c>
      <c r="DG4" s="10">
        <v>40848</v>
      </c>
      <c r="DH4" s="10">
        <v>40878</v>
      </c>
      <c r="DI4" s="9">
        <v>40544</v>
      </c>
      <c r="DJ4" s="9">
        <v>40575</v>
      </c>
      <c r="DK4" s="9">
        <v>40603</v>
      </c>
      <c r="DL4" s="9">
        <v>40634</v>
      </c>
      <c r="DM4" s="9">
        <v>40664</v>
      </c>
      <c r="DN4" s="9">
        <v>40695</v>
      </c>
      <c r="DO4" s="9">
        <v>40725</v>
      </c>
      <c r="DP4" s="9">
        <v>40756</v>
      </c>
      <c r="DQ4" s="9">
        <v>40787</v>
      </c>
      <c r="DR4" s="9">
        <v>40817</v>
      </c>
      <c r="DS4" s="9">
        <v>40848</v>
      </c>
      <c r="DT4" s="9">
        <v>40878</v>
      </c>
      <c r="DU4" s="10">
        <v>40544</v>
      </c>
      <c r="DV4" s="10">
        <v>40575</v>
      </c>
      <c r="DW4" s="10">
        <v>40603</v>
      </c>
      <c r="DX4" s="10">
        <v>40634</v>
      </c>
      <c r="DY4" s="10">
        <v>40664</v>
      </c>
      <c r="DZ4" s="10">
        <v>40695</v>
      </c>
      <c r="EA4" s="10">
        <v>40725</v>
      </c>
      <c r="EB4" s="10">
        <v>40756</v>
      </c>
      <c r="EC4" s="10">
        <v>40787</v>
      </c>
      <c r="ED4" s="10">
        <v>40817</v>
      </c>
      <c r="EE4" s="10">
        <v>40848</v>
      </c>
      <c r="EF4" s="10">
        <v>40878</v>
      </c>
      <c r="EG4" s="9">
        <v>40544</v>
      </c>
      <c r="EH4" s="9">
        <v>40575</v>
      </c>
      <c r="EI4" s="9">
        <v>40603</v>
      </c>
      <c r="EJ4" s="9">
        <v>40634</v>
      </c>
      <c r="EK4" s="9">
        <v>40664</v>
      </c>
      <c r="EL4" s="9">
        <v>40695</v>
      </c>
      <c r="EM4" s="9">
        <v>40725</v>
      </c>
      <c r="EN4" s="9">
        <v>40756</v>
      </c>
      <c r="EO4" s="9">
        <v>40787</v>
      </c>
      <c r="EP4" s="9">
        <v>40817</v>
      </c>
      <c r="EQ4" s="9">
        <v>40848</v>
      </c>
      <c r="ER4" s="9">
        <v>40878</v>
      </c>
    </row>
    <row r="5" spans="1:148" s="7" customFormat="1" x14ac:dyDescent="0.25">
      <c r="A5" t="s">
        <v>440</v>
      </c>
      <c r="B5" s="1" t="s">
        <v>193</v>
      </c>
      <c r="C5" t="str">
        <f t="shared" ref="C5" ca="1" si="0">VLOOKUP($B5,LocationLookup,2,FALSE)</f>
        <v>0000079301</v>
      </c>
      <c r="D5" t="str">
        <f t="shared" ref="D5" ca="1" si="1">VLOOKUP($C5,LossFactorLookup,2,FALSE)</f>
        <v>FortisAlberta DOS - Cochrane EV Partnership (793S)</v>
      </c>
      <c r="E5" s="51"/>
      <c r="F5" s="51"/>
      <c r="G5" s="51"/>
      <c r="H5" s="51"/>
      <c r="I5" s="51">
        <v>246.05453399999999</v>
      </c>
      <c r="J5" s="51"/>
      <c r="K5" s="51">
        <v>1379.7565999999999</v>
      </c>
      <c r="L5" s="51"/>
      <c r="M5" s="51"/>
      <c r="N5" s="51"/>
      <c r="O5" s="51"/>
      <c r="P5" s="51"/>
      <c r="Q5" s="32"/>
      <c r="R5" s="32"/>
      <c r="S5" s="32"/>
      <c r="T5" s="32"/>
      <c r="U5" s="32">
        <v>1299.17</v>
      </c>
      <c r="V5" s="32"/>
      <c r="W5" s="32">
        <v>3821.93</v>
      </c>
      <c r="X5" s="32"/>
      <c r="Y5" s="32"/>
      <c r="Z5" s="32"/>
      <c r="AA5" s="32"/>
      <c r="AB5" s="32"/>
      <c r="AC5" s="31"/>
      <c r="AD5" s="31"/>
      <c r="AE5" s="31"/>
      <c r="AF5" s="31"/>
      <c r="AG5" s="31">
        <v>6055.57</v>
      </c>
      <c r="AH5" s="31"/>
      <c r="AI5" s="31">
        <v>67845.17</v>
      </c>
      <c r="AJ5" s="31"/>
      <c r="AK5" s="31"/>
      <c r="AL5" s="31"/>
      <c r="AM5" s="31"/>
      <c r="AN5" s="31"/>
      <c r="AO5" s="42">
        <v>3.67</v>
      </c>
      <c r="AP5" s="42">
        <v>3.67</v>
      </c>
      <c r="AQ5" s="42">
        <v>3.67</v>
      </c>
      <c r="AR5" s="42">
        <v>3.67</v>
      </c>
      <c r="AS5" s="42">
        <v>3.67</v>
      </c>
      <c r="AT5" s="42">
        <v>3.67</v>
      </c>
      <c r="AU5" s="42">
        <v>3.97</v>
      </c>
      <c r="AV5" s="42">
        <v>3.97</v>
      </c>
      <c r="AW5" s="42">
        <v>3.97</v>
      </c>
      <c r="AX5" s="42">
        <v>3.97</v>
      </c>
      <c r="AY5" s="42">
        <v>3.97</v>
      </c>
      <c r="AZ5" s="42">
        <v>3.97</v>
      </c>
      <c r="BA5" s="31"/>
      <c r="BB5" s="31"/>
      <c r="BC5" s="31"/>
      <c r="BD5" s="31"/>
      <c r="BE5" s="31">
        <v>222.24</v>
      </c>
      <c r="BF5" s="31"/>
      <c r="BG5" s="31">
        <v>2693.45</v>
      </c>
      <c r="BH5" s="31"/>
      <c r="BI5" s="31"/>
      <c r="BJ5" s="31"/>
      <c r="BK5" s="31"/>
      <c r="BL5" s="31"/>
      <c r="BM5" s="32"/>
      <c r="BN5" s="32"/>
      <c r="BO5" s="32"/>
      <c r="BP5" s="32"/>
      <c r="BQ5" s="32">
        <v>17194.32</v>
      </c>
      <c r="BR5" s="32"/>
      <c r="BS5" s="32">
        <v>6787.19</v>
      </c>
      <c r="BT5" s="32"/>
      <c r="BU5" s="32"/>
      <c r="BV5" s="32"/>
      <c r="BW5" s="32"/>
      <c r="BX5" s="32"/>
      <c r="BY5" s="31">
        <f t="shared" ref="BY5" si="2">MAX(Q5+BA5,BM5)</f>
        <v>0</v>
      </c>
      <c r="BZ5" s="31">
        <f t="shared" ref="BZ5" si="3">MAX(R5+BB5,BN5)</f>
        <v>0</v>
      </c>
      <c r="CA5" s="31">
        <f t="shared" ref="CA5" si="4">MAX(S5+BC5,BO5)</f>
        <v>0</v>
      </c>
      <c r="CB5" s="31">
        <f t="shared" ref="CB5" si="5">MAX(T5+BD5,BP5)</f>
        <v>0</v>
      </c>
      <c r="CC5" s="31">
        <f t="shared" ref="CC5" si="6">MAX(U5+BE5,BQ5)</f>
        <v>17194.32</v>
      </c>
      <c r="CD5" s="31">
        <f>MAX(V5+BF5,BR5)</f>
        <v>0</v>
      </c>
      <c r="CE5" s="31">
        <f t="shared" ref="CE5" si="7">MAX(W5+BG5,BS5)</f>
        <v>6787.19</v>
      </c>
      <c r="CF5" s="31">
        <f t="shared" ref="CF5" si="8">MAX(X5+BH5,BT5)</f>
        <v>0</v>
      </c>
      <c r="CG5" s="31">
        <f t="shared" ref="CG5" si="9">MAX(Y5+BI5,BU5)</f>
        <v>0</v>
      </c>
      <c r="CH5" s="31">
        <f t="shared" ref="CH5" si="10">MAX(Z5+BJ5,BV5)</f>
        <v>0</v>
      </c>
      <c r="CI5" s="31">
        <f t="shared" ref="CI5" si="11">MAX(AA5+BK5,BW5)</f>
        <v>0</v>
      </c>
      <c r="CJ5" s="31">
        <f t="shared" ref="CJ5" si="12">MAX(AB5+BL5,BX5)</f>
        <v>0</v>
      </c>
      <c r="CK5" s="6">
        <f t="shared" ref="CK5:CV12" ca="1" si="13">VLOOKUP($B5,LossFactorLookup,3,FALSE)</f>
        <v>0.12</v>
      </c>
      <c r="CL5" s="6">
        <f t="shared" ca="1" si="13"/>
        <v>0.12</v>
      </c>
      <c r="CM5" s="6">
        <f t="shared" ca="1" si="13"/>
        <v>0.12</v>
      </c>
      <c r="CN5" s="6">
        <f t="shared" ca="1" si="13"/>
        <v>0.12</v>
      </c>
      <c r="CO5" s="6">
        <f t="shared" ca="1" si="13"/>
        <v>0.12</v>
      </c>
      <c r="CP5" s="6">
        <f t="shared" ca="1" si="13"/>
        <v>0.12</v>
      </c>
      <c r="CQ5" s="6">
        <f t="shared" ca="1" si="13"/>
        <v>0.12</v>
      </c>
      <c r="CR5" s="6">
        <f t="shared" ca="1" si="13"/>
        <v>0.12</v>
      </c>
      <c r="CS5" s="6">
        <f t="shared" ca="1" si="13"/>
        <v>0.12</v>
      </c>
      <c r="CT5" s="6">
        <f t="shared" ca="1" si="13"/>
        <v>0.12</v>
      </c>
      <c r="CU5" s="6">
        <f t="shared" ca="1" si="13"/>
        <v>0.12</v>
      </c>
      <c r="CV5" s="6">
        <f t="shared" ca="1" si="13"/>
        <v>0.12</v>
      </c>
      <c r="CW5" s="31">
        <f t="shared" ref="CW5" ca="1" si="14">ROUND(AC5*CK5,2)</f>
        <v>0</v>
      </c>
      <c r="CX5" s="31">
        <f t="shared" ref="CX5" ca="1" si="15">ROUND(AD5*CL5,2)</f>
        <v>0</v>
      </c>
      <c r="CY5" s="31">
        <f t="shared" ref="CY5" ca="1" si="16">ROUND(AE5*CM5,2)</f>
        <v>0</v>
      </c>
      <c r="CZ5" s="31">
        <f t="shared" ref="CZ5" ca="1" si="17">ROUND(AF5*CN5,2)</f>
        <v>0</v>
      </c>
      <c r="DA5" s="31">
        <f t="shared" ref="DA5" ca="1" si="18">ROUND(AG5*CO5,2)</f>
        <v>726.67</v>
      </c>
      <c r="DB5" s="31">
        <f t="shared" ref="DB5" ca="1" si="19">ROUND(AH5*CP5,2)</f>
        <v>0</v>
      </c>
      <c r="DC5" s="31">
        <f t="shared" ref="DC5" ca="1" si="20">ROUND(AI5*CQ5,2)</f>
        <v>8141.42</v>
      </c>
      <c r="DD5" s="31">
        <f t="shared" ref="DD5" ca="1" si="21">ROUND(AJ5*CR5,2)</f>
        <v>0</v>
      </c>
      <c r="DE5" s="31">
        <f t="shared" ref="DE5" ca="1" si="22">ROUND(AK5*CS5,2)</f>
        <v>0</v>
      </c>
      <c r="DF5" s="31">
        <f t="shared" ref="DF5" ca="1" si="23">ROUND(AL5*CT5,2)</f>
        <v>0</v>
      </c>
      <c r="DG5" s="31">
        <f t="shared" ref="DG5" ca="1" si="24">ROUND(AM5*CU5,2)</f>
        <v>0</v>
      </c>
      <c r="DH5" s="31">
        <f t="shared" ref="DH5" ca="1" si="25">ROUND(AN5*CV5,2)</f>
        <v>0</v>
      </c>
      <c r="DI5" s="32">
        <f t="shared" ref="DI5" ca="1" si="26">MAX(Q5+CW5,BM5)</f>
        <v>0</v>
      </c>
      <c r="DJ5" s="32">
        <f t="shared" ref="DJ5" ca="1" si="27">MAX(R5+CX5,BN5)</f>
        <v>0</v>
      </c>
      <c r="DK5" s="32">
        <f t="shared" ref="DK5" ca="1" si="28">MAX(S5+CY5,BO5)</f>
        <v>0</v>
      </c>
      <c r="DL5" s="32">
        <f t="shared" ref="DL5" ca="1" si="29">MAX(T5+CZ5,BP5)</f>
        <v>0</v>
      </c>
      <c r="DM5" s="32">
        <f t="shared" ref="DM5" ca="1" si="30">MAX(U5+DA5,BQ5)</f>
        <v>17194.32</v>
      </c>
      <c r="DN5" s="32">
        <f ca="1">MAX(V5+DB5,BR5)</f>
        <v>0</v>
      </c>
      <c r="DO5" s="32">
        <f t="shared" ref="DO5" ca="1" si="31">MAX(W5+DC5,BS5)</f>
        <v>11963.35</v>
      </c>
      <c r="DP5" s="32">
        <f t="shared" ref="DP5" ca="1" si="32">MAX(X5+DD5,BT5)</f>
        <v>0</v>
      </c>
      <c r="DQ5" s="32">
        <f t="shared" ref="DQ5" ca="1" si="33">MAX(Y5+DE5,BU5)</f>
        <v>0</v>
      </c>
      <c r="DR5" s="32">
        <f t="shared" ref="DR5" ca="1" si="34">MAX(Z5+DF5,BV5)</f>
        <v>0</v>
      </c>
      <c r="DS5" s="32">
        <f t="shared" ref="DS5" ca="1" si="35">MAX(AA5+DG5,BW5)</f>
        <v>0</v>
      </c>
      <c r="DT5" s="32">
        <f t="shared" ref="DT5" ca="1" si="36">MAX(AB5+DH5,BX5)</f>
        <v>0</v>
      </c>
      <c r="DU5" s="31">
        <f ca="1">DI5-BY5</f>
        <v>0</v>
      </c>
      <c r="DV5" s="31">
        <f t="shared" ref="DV5" ca="1" si="37">DJ5-BZ5</f>
        <v>0</v>
      </c>
      <c r="DW5" s="31">
        <f t="shared" ref="DW5" ca="1" si="38">DK5-CA5</f>
        <v>0</v>
      </c>
      <c r="DX5" s="31">
        <f t="shared" ref="DX5" ca="1" si="39">DL5-CB5</f>
        <v>0</v>
      </c>
      <c r="DY5" s="31">
        <f t="shared" ref="DY5" ca="1" si="40">DM5-CC5</f>
        <v>0</v>
      </c>
      <c r="DZ5" s="31">
        <f t="shared" ref="DZ5" ca="1" si="41">DN5-CD5</f>
        <v>0</v>
      </c>
      <c r="EA5" s="31">
        <f t="shared" ref="EA5" ca="1" si="42">DO5-CE5</f>
        <v>5176.1600000000008</v>
      </c>
      <c r="EB5" s="31">
        <f t="shared" ref="EB5" ca="1" si="43">DP5-CF5</f>
        <v>0</v>
      </c>
      <c r="EC5" s="31">
        <f t="shared" ref="EC5" ca="1" si="44">DQ5-CG5</f>
        <v>0</v>
      </c>
      <c r="ED5" s="31">
        <f t="shared" ref="ED5" ca="1" si="45">DR5-CH5</f>
        <v>0</v>
      </c>
      <c r="EE5" s="31">
        <f t="shared" ref="EE5" ca="1" si="46">DS5-CI5</f>
        <v>0</v>
      </c>
      <c r="EF5" s="31">
        <f t="shared" ref="EF5" ca="1" si="47">DT5-CJ5</f>
        <v>0</v>
      </c>
      <c r="EG5" s="32">
        <f ca="1">DU5+BA5</f>
        <v>0</v>
      </c>
      <c r="EH5" s="32">
        <f t="shared" ref="EH5" ca="1" si="48">DV5+BB5</f>
        <v>0</v>
      </c>
      <c r="EI5" s="32">
        <f t="shared" ref="EI5" ca="1" si="49">DW5+BC5</f>
        <v>0</v>
      </c>
      <c r="EJ5" s="32">
        <f t="shared" ref="EJ5" ca="1" si="50">DX5+BD5</f>
        <v>0</v>
      </c>
      <c r="EK5" s="32">
        <f t="shared" ref="EK5" ca="1" si="51">DY5+BE5</f>
        <v>222.24</v>
      </c>
      <c r="EL5" s="32">
        <f t="shared" ref="EL5" ca="1" si="52">DZ5+BF5</f>
        <v>0</v>
      </c>
      <c r="EM5" s="32">
        <f t="shared" ref="EM5" ca="1" si="53">EA5+BG5</f>
        <v>7869.6100000000006</v>
      </c>
      <c r="EN5" s="32">
        <f t="shared" ref="EN5" ca="1" si="54">EB5+BH5</f>
        <v>0</v>
      </c>
      <c r="EO5" s="32">
        <f t="shared" ref="EO5" ca="1" si="55">EC5+BI5</f>
        <v>0</v>
      </c>
      <c r="EP5" s="32">
        <f t="shared" ref="EP5" ca="1" si="56">ED5+BJ5</f>
        <v>0</v>
      </c>
      <c r="EQ5" s="32">
        <f t="shared" ref="EQ5" ca="1" si="57">EE5+BK5</f>
        <v>0</v>
      </c>
      <c r="ER5" s="32">
        <f t="shared" ref="ER5" ca="1" si="58">EF5+BL5</f>
        <v>0</v>
      </c>
    </row>
    <row r="6" spans="1:148" x14ac:dyDescent="0.25">
      <c r="A6" t="s">
        <v>477</v>
      </c>
      <c r="B6" s="1" t="s">
        <v>539</v>
      </c>
      <c r="C6" t="s">
        <v>500</v>
      </c>
      <c r="D6" t="str">
        <f t="shared" ref="D6:D11" ca="1" si="59">VLOOKUP($B6,LossFactorLookup,2,FALSE)</f>
        <v>Syncrude Industrial System DOS</v>
      </c>
      <c r="E6" s="51">
        <v>0</v>
      </c>
      <c r="F6" s="51">
        <v>0</v>
      </c>
      <c r="G6" s="51">
        <v>0</v>
      </c>
      <c r="H6" s="51">
        <v>0</v>
      </c>
      <c r="I6" s="51">
        <v>2.8744999999999998</v>
      </c>
      <c r="J6" s="51">
        <v>102.956</v>
      </c>
      <c r="K6" s="51">
        <v>41.706000000000003</v>
      </c>
      <c r="L6" s="51">
        <v>244.31100000000001</v>
      </c>
      <c r="M6" s="51">
        <v>278.14600000000002</v>
      </c>
      <c r="N6" s="51">
        <v>37.74</v>
      </c>
      <c r="O6" s="51">
        <v>0</v>
      </c>
      <c r="P6" s="51">
        <v>0</v>
      </c>
      <c r="Q6" s="32">
        <v>0</v>
      </c>
      <c r="R6" s="32">
        <v>0</v>
      </c>
      <c r="S6" s="32">
        <v>0</v>
      </c>
      <c r="T6" s="32">
        <v>0</v>
      </c>
      <c r="U6" s="32">
        <v>15.18</v>
      </c>
      <c r="V6" s="32">
        <v>543.61</v>
      </c>
      <c r="W6" s="32">
        <v>115.53</v>
      </c>
      <c r="X6" s="32">
        <v>676.74</v>
      </c>
      <c r="Y6" s="32">
        <v>770.46</v>
      </c>
      <c r="Z6" s="32">
        <v>104.54</v>
      </c>
      <c r="AA6" s="32">
        <v>0</v>
      </c>
      <c r="AB6" s="32">
        <v>0</v>
      </c>
      <c r="AC6" s="31">
        <v>0</v>
      </c>
      <c r="AD6" s="31">
        <v>0</v>
      </c>
      <c r="AE6" s="31">
        <v>0</v>
      </c>
      <c r="AF6" s="31">
        <v>0</v>
      </c>
      <c r="AG6" s="31">
        <v>75.5</v>
      </c>
      <c r="AH6" s="31">
        <v>3807.94</v>
      </c>
      <c r="AI6" s="31">
        <v>789.76</v>
      </c>
      <c r="AJ6" s="31">
        <v>14807.24</v>
      </c>
      <c r="AK6" s="31">
        <v>9308.92</v>
      </c>
      <c r="AL6" s="31">
        <v>1798.59</v>
      </c>
      <c r="AM6" s="31">
        <v>0</v>
      </c>
      <c r="AN6" s="31">
        <v>0</v>
      </c>
      <c r="AO6" s="42">
        <v>-4.4000000000000004</v>
      </c>
      <c r="AP6" s="42">
        <v>-4.4000000000000004</v>
      </c>
      <c r="AQ6" s="42">
        <v>-4.4000000000000004</v>
      </c>
      <c r="AR6" s="42">
        <v>-4.4000000000000004</v>
      </c>
      <c r="AS6" s="42">
        <v>-4.4000000000000004</v>
      </c>
      <c r="AT6" s="42">
        <v>-4.4000000000000004</v>
      </c>
      <c r="AU6" s="42">
        <v>-3.52</v>
      </c>
      <c r="AV6" s="42">
        <v>-3.52</v>
      </c>
      <c r="AW6" s="42">
        <v>-3.52</v>
      </c>
      <c r="AX6" s="42">
        <v>-3.52</v>
      </c>
      <c r="AY6" s="42">
        <v>-3.52</v>
      </c>
      <c r="AZ6" s="42">
        <v>-3.52</v>
      </c>
      <c r="BA6" s="31">
        <v>0</v>
      </c>
      <c r="BB6" s="31">
        <v>0</v>
      </c>
      <c r="BC6" s="31">
        <v>0</v>
      </c>
      <c r="BD6" s="31">
        <v>0</v>
      </c>
      <c r="BE6" s="31">
        <v>-3.33</v>
      </c>
      <c r="BF6" s="31">
        <v>-167.55</v>
      </c>
      <c r="BG6" s="31">
        <v>-27.8</v>
      </c>
      <c r="BH6" s="31">
        <v>-521.22</v>
      </c>
      <c r="BI6" s="31">
        <v>-327.67</v>
      </c>
      <c r="BJ6" s="31">
        <v>-63.31</v>
      </c>
      <c r="BK6" s="31">
        <v>0</v>
      </c>
      <c r="BL6" s="31">
        <v>0</v>
      </c>
      <c r="BM6" s="32">
        <v>66528</v>
      </c>
      <c r="BN6" s="32">
        <v>46569.599999999999</v>
      </c>
      <c r="BO6" s="32">
        <v>46569.599999999999</v>
      </c>
      <c r="BP6" s="32">
        <v>26611.200000000001</v>
      </c>
      <c r="BQ6" s="32">
        <v>13305.6</v>
      </c>
      <c r="BR6" s="32">
        <v>39916.800000000003</v>
      </c>
      <c r="BS6" s="32">
        <v>13960.8</v>
      </c>
      <c r="BT6" s="32">
        <v>27921.599999999999</v>
      </c>
      <c r="BU6" s="32">
        <v>17451</v>
      </c>
      <c r="BV6" s="32">
        <v>24431.4</v>
      </c>
      <c r="BW6" s="32">
        <v>24576.82</v>
      </c>
      <c r="BX6" s="32">
        <v>13960.8</v>
      </c>
      <c r="BY6" s="31">
        <f t="shared" ref="BY6" si="60">MAX(Q6+BA6,BM6)</f>
        <v>66528</v>
      </c>
      <c r="BZ6" s="31">
        <f t="shared" ref="BZ6" si="61">MAX(R6+BB6,BN6)</f>
        <v>46569.599999999999</v>
      </c>
      <c r="CA6" s="31">
        <f t="shared" ref="CA6" si="62">MAX(S6+BC6,BO6)</f>
        <v>46569.599999999999</v>
      </c>
      <c r="CB6" s="31">
        <f t="shared" ref="CB6" si="63">MAX(T6+BD6,BP6)</f>
        <v>26611.200000000001</v>
      </c>
      <c r="CC6" s="31">
        <f t="shared" ref="CC6" si="64">MAX(U6+BE6,BQ6)</f>
        <v>13305.6</v>
      </c>
      <c r="CD6" s="31">
        <f>MAX(V6+BF6,BR6)</f>
        <v>39916.800000000003</v>
      </c>
      <c r="CE6" s="31">
        <f t="shared" ref="CE6" si="65">MAX(W6+BG6,BS6)</f>
        <v>13960.8</v>
      </c>
      <c r="CF6" s="31">
        <f t="shared" ref="CF6" si="66">MAX(X6+BH6,BT6)</f>
        <v>27921.599999999999</v>
      </c>
      <c r="CG6" s="31">
        <f t="shared" ref="CG6" si="67">MAX(Y6+BI6,BU6)</f>
        <v>17451</v>
      </c>
      <c r="CH6" s="31">
        <f t="shared" ref="CH6" si="68">MAX(Z6+BJ6,BV6)</f>
        <v>24431.4</v>
      </c>
      <c r="CI6" s="31">
        <f t="shared" ref="CI6" si="69">MAX(AA6+BK6,BW6)</f>
        <v>24576.82</v>
      </c>
      <c r="CJ6" s="31">
        <f t="shared" ref="CJ6" si="70">MAX(AB6+BL6,BX6)</f>
        <v>13960.8</v>
      </c>
      <c r="CK6" s="6">
        <f t="shared" ca="1" si="13"/>
        <v>8.6300000000000002E-2</v>
      </c>
      <c r="CL6" s="6">
        <f t="shared" ca="1" si="13"/>
        <v>8.6300000000000002E-2</v>
      </c>
      <c r="CM6" s="6">
        <f t="shared" ca="1" si="13"/>
        <v>8.6300000000000002E-2</v>
      </c>
      <c r="CN6" s="6">
        <f t="shared" ca="1" si="13"/>
        <v>8.6300000000000002E-2</v>
      </c>
      <c r="CO6" s="6">
        <f t="shared" ca="1" si="13"/>
        <v>8.6300000000000002E-2</v>
      </c>
      <c r="CP6" s="6">
        <f t="shared" ca="1" si="13"/>
        <v>8.6300000000000002E-2</v>
      </c>
      <c r="CQ6" s="6">
        <f t="shared" ca="1" si="13"/>
        <v>8.6300000000000002E-2</v>
      </c>
      <c r="CR6" s="6">
        <f t="shared" ca="1" si="13"/>
        <v>8.6300000000000002E-2</v>
      </c>
      <c r="CS6" s="6">
        <f t="shared" ca="1" si="13"/>
        <v>8.6300000000000002E-2</v>
      </c>
      <c r="CT6" s="6">
        <f t="shared" ca="1" si="13"/>
        <v>8.6300000000000002E-2</v>
      </c>
      <c r="CU6" s="6">
        <f t="shared" ca="1" si="13"/>
        <v>8.6300000000000002E-2</v>
      </c>
      <c r="CV6" s="6">
        <f t="shared" ca="1" si="13"/>
        <v>8.6300000000000002E-2</v>
      </c>
      <c r="CW6" s="31">
        <f t="shared" ref="CW6:DH6" ca="1" si="71">ROUND(AC6*CK6,2)</f>
        <v>0</v>
      </c>
      <c r="CX6" s="31">
        <f t="shared" ca="1" si="71"/>
        <v>0</v>
      </c>
      <c r="CY6" s="31">
        <f t="shared" ca="1" si="71"/>
        <v>0</v>
      </c>
      <c r="CZ6" s="31">
        <f t="shared" ca="1" si="71"/>
        <v>0</v>
      </c>
      <c r="DA6" s="31">
        <f t="shared" ca="1" si="71"/>
        <v>6.52</v>
      </c>
      <c r="DB6" s="31">
        <f t="shared" ca="1" si="71"/>
        <v>328.63</v>
      </c>
      <c r="DC6" s="31">
        <f t="shared" ca="1" si="71"/>
        <v>68.16</v>
      </c>
      <c r="DD6" s="31">
        <f t="shared" ca="1" si="71"/>
        <v>1277.8599999999999</v>
      </c>
      <c r="DE6" s="31">
        <f t="shared" ca="1" si="71"/>
        <v>803.36</v>
      </c>
      <c r="DF6" s="31">
        <f t="shared" ca="1" si="71"/>
        <v>155.22</v>
      </c>
      <c r="DG6" s="31">
        <f t="shared" ca="1" si="71"/>
        <v>0</v>
      </c>
      <c r="DH6" s="31">
        <f t="shared" ca="1" si="71"/>
        <v>0</v>
      </c>
      <c r="DI6" s="32">
        <f t="shared" ref="DI6:DM6" ca="1" si="72">MAX(Q6+CW6,BM6)</f>
        <v>66528</v>
      </c>
      <c r="DJ6" s="32">
        <f t="shared" ca="1" si="72"/>
        <v>46569.599999999999</v>
      </c>
      <c r="DK6" s="32">
        <f t="shared" ca="1" si="72"/>
        <v>46569.599999999999</v>
      </c>
      <c r="DL6" s="32">
        <f t="shared" ca="1" si="72"/>
        <v>26611.200000000001</v>
      </c>
      <c r="DM6" s="32">
        <f t="shared" ca="1" si="72"/>
        <v>13305.6</v>
      </c>
      <c r="DN6" s="32">
        <f ca="1">MAX(V6+DB6,BR6)</f>
        <v>39916.800000000003</v>
      </c>
      <c r="DO6" s="32">
        <f t="shared" ref="DO6:DT6" ca="1" si="73">MAX(W6+DC6,BS6)</f>
        <v>13960.8</v>
      </c>
      <c r="DP6" s="32">
        <f t="shared" ca="1" si="73"/>
        <v>27921.599999999999</v>
      </c>
      <c r="DQ6" s="32">
        <f t="shared" ca="1" si="73"/>
        <v>17451</v>
      </c>
      <c r="DR6" s="32">
        <f t="shared" ca="1" si="73"/>
        <v>24431.4</v>
      </c>
      <c r="DS6" s="32">
        <f t="shared" ca="1" si="73"/>
        <v>24576.82</v>
      </c>
      <c r="DT6" s="32">
        <f t="shared" ca="1" si="73"/>
        <v>13960.8</v>
      </c>
      <c r="DU6" s="31">
        <f ca="1">DI6-BY6</f>
        <v>0</v>
      </c>
      <c r="DV6" s="31">
        <f t="shared" ref="DV6" ca="1" si="74">DJ6-BZ6</f>
        <v>0</v>
      </c>
      <c r="DW6" s="31">
        <f t="shared" ref="DW6" ca="1" si="75">DK6-CA6</f>
        <v>0</v>
      </c>
      <c r="DX6" s="31">
        <f t="shared" ref="DX6" ca="1" si="76">DL6-CB6</f>
        <v>0</v>
      </c>
      <c r="DY6" s="31">
        <f t="shared" ref="DY6" ca="1" si="77">DM6-CC6</f>
        <v>0</v>
      </c>
      <c r="DZ6" s="31">
        <f t="shared" ref="DZ6" ca="1" si="78">DN6-CD6</f>
        <v>0</v>
      </c>
      <c r="EA6" s="31">
        <f t="shared" ref="EA6" ca="1" si="79">DO6-CE6</f>
        <v>0</v>
      </c>
      <c r="EB6" s="31">
        <f t="shared" ref="EB6" ca="1" si="80">DP6-CF6</f>
        <v>0</v>
      </c>
      <c r="EC6" s="31">
        <f t="shared" ref="EC6" ca="1" si="81">DQ6-CG6</f>
        <v>0</v>
      </c>
      <c r="ED6" s="31">
        <f t="shared" ref="ED6" ca="1" si="82">DR6-CH6</f>
        <v>0</v>
      </c>
      <c r="EE6" s="31">
        <f t="shared" ref="EE6" ca="1" si="83">DS6-CI6</f>
        <v>0</v>
      </c>
      <c r="EF6" s="31">
        <f t="shared" ref="EF6" ca="1" si="84">DT6-CJ6</f>
        <v>0</v>
      </c>
      <c r="EG6" s="32">
        <f ca="1">DU6+BA6</f>
        <v>0</v>
      </c>
      <c r="EH6" s="32">
        <f t="shared" ref="EH6" ca="1" si="85">DV6+BB6</f>
        <v>0</v>
      </c>
      <c r="EI6" s="32">
        <f t="shared" ref="EI6" ca="1" si="86">DW6+BC6</f>
        <v>0</v>
      </c>
      <c r="EJ6" s="32">
        <f t="shared" ref="EJ6" ca="1" si="87">DX6+BD6</f>
        <v>0</v>
      </c>
      <c r="EK6" s="32">
        <f t="shared" ref="EK6" ca="1" si="88">DY6+BE6</f>
        <v>-3.33</v>
      </c>
      <c r="EL6" s="32">
        <f t="shared" ref="EL6" ca="1" si="89">DZ6+BF6</f>
        <v>-167.55</v>
      </c>
      <c r="EM6" s="32">
        <f t="shared" ref="EM6" ca="1" si="90">EA6+BG6</f>
        <v>-27.8</v>
      </c>
      <c r="EN6" s="32">
        <f t="shared" ref="EN6" ca="1" si="91">EB6+BH6</f>
        <v>-521.22</v>
      </c>
      <c r="EO6" s="32">
        <f t="shared" ref="EO6" ca="1" si="92">EC6+BI6</f>
        <v>-327.67</v>
      </c>
      <c r="EP6" s="32">
        <f t="shared" ref="EP6" ca="1" si="93">ED6+BJ6</f>
        <v>-63.31</v>
      </c>
      <c r="EQ6" s="32">
        <f t="shared" ref="EQ6" ca="1" si="94">EE6+BK6</f>
        <v>0</v>
      </c>
      <c r="ER6" s="32">
        <f t="shared" ref="ER6" ca="1" si="95">EF6+BL6</f>
        <v>0</v>
      </c>
    </row>
    <row r="7" spans="1:148" x14ac:dyDescent="0.25">
      <c r="A7" t="s">
        <v>477</v>
      </c>
      <c r="B7" s="1" t="s">
        <v>539</v>
      </c>
      <c r="C7" t="s">
        <v>501</v>
      </c>
      <c r="D7" t="str">
        <f t="shared" ca="1" si="59"/>
        <v>Syncrude Industrial System DOS</v>
      </c>
      <c r="E7" s="51">
        <v>0</v>
      </c>
      <c r="F7" s="51">
        <v>0</v>
      </c>
      <c r="G7" s="51">
        <v>1500.0005000000001</v>
      </c>
      <c r="H7" s="51">
        <v>0</v>
      </c>
      <c r="I7" s="51">
        <v>1548.5875000000001</v>
      </c>
      <c r="J7" s="51">
        <v>0</v>
      </c>
      <c r="K7" s="51">
        <v>1095.357</v>
      </c>
      <c r="L7" s="51">
        <v>768.72400000000005</v>
      </c>
      <c r="M7" s="51">
        <v>727.27800000000002</v>
      </c>
      <c r="N7" s="51">
        <v>0</v>
      </c>
      <c r="O7" s="51">
        <v>0</v>
      </c>
      <c r="P7" s="51">
        <v>0</v>
      </c>
      <c r="Q7" s="32">
        <v>0</v>
      </c>
      <c r="R7" s="32">
        <v>0</v>
      </c>
      <c r="S7" s="32">
        <v>7920</v>
      </c>
      <c r="T7" s="32">
        <v>0</v>
      </c>
      <c r="U7" s="32">
        <v>8176.54</v>
      </c>
      <c r="V7" s="32">
        <v>0</v>
      </c>
      <c r="W7" s="32">
        <v>3034.14</v>
      </c>
      <c r="X7" s="32">
        <v>2129.37</v>
      </c>
      <c r="Y7" s="32">
        <v>2014.56</v>
      </c>
      <c r="Z7" s="32">
        <v>0</v>
      </c>
      <c r="AA7" s="32">
        <v>0</v>
      </c>
      <c r="AB7" s="32">
        <v>0</v>
      </c>
      <c r="AC7" s="31">
        <v>0</v>
      </c>
      <c r="AD7" s="31">
        <v>0</v>
      </c>
      <c r="AE7" s="31">
        <v>43348.959999999999</v>
      </c>
      <c r="AF7" s="31">
        <v>0</v>
      </c>
      <c r="AG7" s="31">
        <v>40543.58</v>
      </c>
      <c r="AH7" s="31">
        <v>0</v>
      </c>
      <c r="AI7" s="31">
        <v>113578.06</v>
      </c>
      <c r="AJ7" s="31">
        <v>127210.25</v>
      </c>
      <c r="AK7" s="31">
        <v>288373.03999999998</v>
      </c>
      <c r="AL7" s="31">
        <v>0</v>
      </c>
      <c r="AM7" s="31">
        <v>0</v>
      </c>
      <c r="AN7" s="31">
        <v>0</v>
      </c>
      <c r="AO7" s="42">
        <v>-4.4000000000000004</v>
      </c>
      <c r="AP7" s="42">
        <v>-4.4000000000000004</v>
      </c>
      <c r="AQ7" s="42">
        <v>-4.4000000000000004</v>
      </c>
      <c r="AR7" s="42">
        <v>-4.4000000000000004</v>
      </c>
      <c r="AS7" s="42">
        <v>-4.4000000000000004</v>
      </c>
      <c r="AT7" s="42">
        <v>-4.4000000000000004</v>
      </c>
      <c r="AU7" s="42">
        <v>-3.52</v>
      </c>
      <c r="AV7" s="42">
        <v>-3.52</v>
      </c>
      <c r="AW7" s="42">
        <v>-3.52</v>
      </c>
      <c r="AX7" s="42">
        <v>-3.52</v>
      </c>
      <c r="AY7" s="42">
        <v>-3.52</v>
      </c>
      <c r="AZ7" s="42">
        <v>-3.52</v>
      </c>
      <c r="BA7" s="31">
        <v>0</v>
      </c>
      <c r="BB7" s="31">
        <v>0</v>
      </c>
      <c r="BC7" s="31">
        <v>-1907.35</v>
      </c>
      <c r="BD7" s="31">
        <v>0</v>
      </c>
      <c r="BE7" s="31">
        <v>-1783.92</v>
      </c>
      <c r="BF7" s="31">
        <v>0</v>
      </c>
      <c r="BG7" s="31">
        <v>-3997.95</v>
      </c>
      <c r="BH7" s="31">
        <v>-4477.8</v>
      </c>
      <c r="BI7" s="31">
        <v>-10150.73</v>
      </c>
      <c r="BJ7" s="31">
        <v>0</v>
      </c>
      <c r="BK7" s="31">
        <v>0</v>
      </c>
      <c r="BL7" s="31">
        <v>0</v>
      </c>
      <c r="BM7" s="32">
        <v>46569.599999999999</v>
      </c>
      <c r="BN7" s="32">
        <v>46569.599999999999</v>
      </c>
      <c r="BO7" s="32">
        <v>46292.4</v>
      </c>
      <c r="BP7" s="32">
        <v>46569.599999999999</v>
      </c>
      <c r="BQ7" s="32">
        <v>39916.800000000003</v>
      </c>
      <c r="BR7" s="32">
        <v>39916.800000000003</v>
      </c>
      <c r="BS7" s="32">
        <v>24431.4</v>
      </c>
      <c r="BT7" s="32">
        <v>24431.4</v>
      </c>
      <c r="BU7" s="32">
        <v>24431.4</v>
      </c>
      <c r="BV7" s="32">
        <v>24431.4</v>
      </c>
      <c r="BW7" s="32">
        <v>24431.4</v>
      </c>
      <c r="BX7" s="32">
        <v>26467.35</v>
      </c>
      <c r="BY7" s="31">
        <f t="shared" ref="BY7:BY8" si="96">MAX(Q7+BA7,BM7)</f>
        <v>46569.599999999999</v>
      </c>
      <c r="BZ7" s="31">
        <f t="shared" ref="BZ7:BZ11" si="97">MAX(R7+BB7,BN7)</f>
        <v>46569.599999999999</v>
      </c>
      <c r="CA7" s="31">
        <f t="shared" ref="CA7:CA11" si="98">MAX(S7+BC7,BO7)</f>
        <v>46292.4</v>
      </c>
      <c r="CB7" s="31">
        <f t="shared" ref="CB7:CB11" si="99">MAX(T7+BD7,BP7)</f>
        <v>46569.599999999999</v>
      </c>
      <c r="CC7" s="31">
        <f t="shared" ref="CC7:CC11" si="100">MAX(U7+BE7,BQ7)</f>
        <v>39916.800000000003</v>
      </c>
      <c r="CD7" s="31">
        <f t="shared" ref="CD7:CD11" si="101">MAX(V7+BF7,BR7)</f>
        <v>39916.800000000003</v>
      </c>
      <c r="CE7" s="31">
        <f t="shared" ref="CE7:CE11" si="102">MAX(W7+BG7,BS7)</f>
        <v>24431.4</v>
      </c>
      <c r="CF7" s="31">
        <f t="shared" ref="CF7:CF11" si="103">MAX(X7+BH7,BT7)</f>
        <v>24431.4</v>
      </c>
      <c r="CG7" s="31">
        <f t="shared" ref="CG7:CG11" si="104">MAX(Y7+BI7,BU7)</f>
        <v>24431.4</v>
      </c>
      <c r="CH7" s="31">
        <f t="shared" ref="CH7:CH11" si="105">MAX(Z7+BJ7,BV7)</f>
        <v>24431.4</v>
      </c>
      <c r="CI7" s="31">
        <f t="shared" ref="CI7:CI11" si="106">MAX(AA7+BK7,BW7)</f>
        <v>24431.4</v>
      </c>
      <c r="CJ7" s="31">
        <f t="shared" ref="CJ7:CJ11" si="107">MAX(AB7+BL7,BX7)</f>
        <v>26467.35</v>
      </c>
      <c r="CK7" s="6">
        <f t="shared" ca="1" si="13"/>
        <v>8.6300000000000002E-2</v>
      </c>
      <c r="CL7" s="6">
        <f t="shared" ca="1" si="13"/>
        <v>8.6300000000000002E-2</v>
      </c>
      <c r="CM7" s="6">
        <f t="shared" ca="1" si="13"/>
        <v>8.6300000000000002E-2</v>
      </c>
      <c r="CN7" s="6">
        <f t="shared" ca="1" si="13"/>
        <v>8.6300000000000002E-2</v>
      </c>
      <c r="CO7" s="6">
        <f t="shared" ca="1" si="13"/>
        <v>8.6300000000000002E-2</v>
      </c>
      <c r="CP7" s="6">
        <f t="shared" ca="1" si="13"/>
        <v>8.6300000000000002E-2</v>
      </c>
      <c r="CQ7" s="6">
        <f t="shared" ca="1" si="13"/>
        <v>8.6300000000000002E-2</v>
      </c>
      <c r="CR7" s="6">
        <f t="shared" ca="1" si="13"/>
        <v>8.6300000000000002E-2</v>
      </c>
      <c r="CS7" s="6">
        <f t="shared" ca="1" si="13"/>
        <v>8.6300000000000002E-2</v>
      </c>
      <c r="CT7" s="6">
        <f t="shared" ca="1" si="13"/>
        <v>8.6300000000000002E-2</v>
      </c>
      <c r="CU7" s="6">
        <f t="shared" ca="1" si="13"/>
        <v>8.6300000000000002E-2</v>
      </c>
      <c r="CV7" s="6">
        <f t="shared" ca="1" si="13"/>
        <v>8.6300000000000002E-2</v>
      </c>
      <c r="CW7" s="31">
        <f t="shared" ref="CW7:CW9" ca="1" si="108">ROUND(AC7*CK7,2)</f>
        <v>0</v>
      </c>
      <c r="CX7" s="31">
        <f t="shared" ref="CX7:CX11" ca="1" si="109">ROUND(AD7*CL7,2)</f>
        <v>0</v>
      </c>
      <c r="CY7" s="31">
        <f t="shared" ref="CY7:CY11" ca="1" si="110">ROUND(AE7*CM7,2)</f>
        <v>3741.02</v>
      </c>
      <c r="CZ7" s="31">
        <f t="shared" ref="CZ7:CZ11" ca="1" si="111">ROUND(AF7*CN7,2)</f>
        <v>0</v>
      </c>
      <c r="DA7" s="31">
        <f t="shared" ref="DA7:DA11" ca="1" si="112">ROUND(AG7*CO7,2)</f>
        <v>3498.91</v>
      </c>
      <c r="DB7" s="31">
        <f t="shared" ref="DB7:DB11" ca="1" si="113">ROUND(AH7*CP7,2)</f>
        <v>0</v>
      </c>
      <c r="DC7" s="31">
        <f t="shared" ref="DC7:DC11" ca="1" si="114">ROUND(AI7*CQ7,2)</f>
        <v>9801.7900000000009</v>
      </c>
      <c r="DD7" s="31">
        <f t="shared" ref="DD7:DD11" ca="1" si="115">ROUND(AJ7*CR7,2)</f>
        <v>10978.24</v>
      </c>
      <c r="DE7" s="31">
        <f t="shared" ref="DE7:DE11" ca="1" si="116">ROUND(AK7*CS7,2)</f>
        <v>24886.59</v>
      </c>
      <c r="DF7" s="31">
        <f t="shared" ref="DF7:DF11" ca="1" si="117">ROUND(AL7*CT7,2)</f>
        <v>0</v>
      </c>
      <c r="DG7" s="31">
        <f t="shared" ref="DG7:DG11" ca="1" si="118">ROUND(AM7*CU7,2)</f>
        <v>0</v>
      </c>
      <c r="DH7" s="31">
        <f t="shared" ref="DH7:DH11" ca="1" si="119">ROUND(AN7*CV7,2)</f>
        <v>0</v>
      </c>
      <c r="DI7" s="32">
        <f t="shared" ref="DI7:DI9" ca="1" si="120">MAX(Q7+CW7,BM7)</f>
        <v>46569.599999999999</v>
      </c>
      <c r="DJ7" s="32">
        <f t="shared" ref="DJ7:DJ11" ca="1" si="121">MAX(R7+CX7,BN7)</f>
        <v>46569.599999999999</v>
      </c>
      <c r="DK7" s="32">
        <f t="shared" ref="DK7:DK11" ca="1" si="122">MAX(S7+CY7,BO7)</f>
        <v>46292.4</v>
      </c>
      <c r="DL7" s="32">
        <f t="shared" ref="DL7:DL11" ca="1" si="123">MAX(T7+CZ7,BP7)</f>
        <v>46569.599999999999</v>
      </c>
      <c r="DM7" s="32">
        <f t="shared" ref="DM7:DM11" ca="1" si="124">MAX(U7+DA7,BQ7)</f>
        <v>39916.800000000003</v>
      </c>
      <c r="DN7" s="32">
        <f t="shared" ref="DN7:DN11" ca="1" si="125">MAX(V7+DB7,BR7)</f>
        <v>39916.800000000003</v>
      </c>
      <c r="DO7" s="32">
        <f t="shared" ref="DO7:DO11" ca="1" si="126">MAX(W7+DC7,BS7)</f>
        <v>24431.4</v>
      </c>
      <c r="DP7" s="32">
        <f t="shared" ref="DP7:DP11" ca="1" si="127">MAX(X7+DD7,BT7)</f>
        <v>24431.4</v>
      </c>
      <c r="DQ7" s="32">
        <f t="shared" ref="DQ7:DQ11" ca="1" si="128">MAX(Y7+DE7,BU7)</f>
        <v>26901.15</v>
      </c>
      <c r="DR7" s="32">
        <f t="shared" ref="DR7:DR11" ca="1" si="129">MAX(Z7+DF7,BV7)</f>
        <v>24431.4</v>
      </c>
      <c r="DS7" s="32">
        <f t="shared" ref="DS7:DS11" ca="1" si="130">MAX(AA7+DG7,BW7)</f>
        <v>24431.4</v>
      </c>
      <c r="DT7" s="32">
        <f t="shared" ref="DT7:DT11" ca="1" si="131">MAX(AB7+DH7,BX7)</f>
        <v>26467.35</v>
      </c>
      <c r="DU7" s="31">
        <f t="shared" ref="DU7:DU11" ca="1" si="132">DI7-BY7</f>
        <v>0</v>
      </c>
      <c r="DV7" s="31">
        <f t="shared" ref="DV7:DV11" ca="1" si="133">DJ7-BZ7</f>
        <v>0</v>
      </c>
      <c r="DW7" s="31">
        <f t="shared" ref="DW7:DW11" ca="1" si="134">DK7-CA7</f>
        <v>0</v>
      </c>
      <c r="DX7" s="31">
        <f t="shared" ref="DX7:DX11" ca="1" si="135">DL7-CB7</f>
        <v>0</v>
      </c>
      <c r="DY7" s="31">
        <f t="shared" ref="DY7:DY11" ca="1" si="136">DM7-CC7</f>
        <v>0</v>
      </c>
      <c r="DZ7" s="31">
        <f t="shared" ref="DZ7:DZ11" ca="1" si="137">DN7-CD7</f>
        <v>0</v>
      </c>
      <c r="EA7" s="31">
        <f t="shared" ref="EA7:EA11" ca="1" si="138">DO7-CE7</f>
        <v>0</v>
      </c>
      <c r="EB7" s="31">
        <f t="shared" ref="EB7:EB11" ca="1" si="139">DP7-CF7</f>
        <v>0</v>
      </c>
      <c r="EC7" s="31">
        <f t="shared" ref="EC7:EC11" ca="1" si="140">DQ7-CG7</f>
        <v>2469.75</v>
      </c>
      <c r="ED7" s="31">
        <f t="shared" ref="ED7:ED11" ca="1" si="141">DR7-CH7</f>
        <v>0</v>
      </c>
      <c r="EE7" s="31">
        <f t="shared" ref="EE7:EE11" ca="1" si="142">DS7-CI7</f>
        <v>0</v>
      </c>
      <c r="EF7" s="31">
        <f t="shared" ref="EF7:EF11" ca="1" si="143">DT7-CJ7</f>
        <v>0</v>
      </c>
      <c r="EG7" s="32">
        <f t="shared" ref="EG7:EG9" ca="1" si="144">DU7+BA7</f>
        <v>0</v>
      </c>
      <c r="EH7" s="32">
        <f t="shared" ref="EH7:EH11" ca="1" si="145">DV7+BB7</f>
        <v>0</v>
      </c>
      <c r="EI7" s="32">
        <f t="shared" ref="EI7:EI11" ca="1" si="146">DW7+BC7</f>
        <v>-1907.35</v>
      </c>
      <c r="EJ7" s="32">
        <f t="shared" ref="EJ7:EJ11" ca="1" si="147">DX7+BD7</f>
        <v>0</v>
      </c>
      <c r="EK7" s="32">
        <f t="shared" ref="EK7:EK11" ca="1" si="148">DY7+BE7</f>
        <v>-1783.92</v>
      </c>
      <c r="EL7" s="32">
        <f t="shared" ref="EL7:EL11" ca="1" si="149">DZ7+BF7</f>
        <v>0</v>
      </c>
      <c r="EM7" s="32">
        <f t="shared" ref="EM7:EM11" ca="1" si="150">EA7+BG7</f>
        <v>-3997.95</v>
      </c>
      <c r="EN7" s="32">
        <f t="shared" ref="EN7:EN11" ca="1" si="151">EB7+BH7</f>
        <v>-4477.8</v>
      </c>
      <c r="EO7" s="32">
        <f t="shared" ref="EO7:EO11" ca="1" si="152">EC7+BI7</f>
        <v>-7680.98</v>
      </c>
      <c r="EP7" s="32">
        <f t="shared" ref="EP7:EP11" ca="1" si="153">ED7+BJ7</f>
        <v>0</v>
      </c>
      <c r="EQ7" s="32">
        <f t="shared" ref="EQ7:EQ11" ca="1" si="154">EE7+BK7</f>
        <v>0</v>
      </c>
      <c r="ER7" s="32">
        <f t="shared" ref="ER7:ER11" ca="1" si="155">EF7+BL7</f>
        <v>0</v>
      </c>
    </row>
    <row r="8" spans="1:148" x14ac:dyDescent="0.25">
      <c r="A8" t="s">
        <v>477</v>
      </c>
      <c r="B8" s="1" t="s">
        <v>539</v>
      </c>
      <c r="C8" t="s">
        <v>514</v>
      </c>
      <c r="D8" t="str">
        <f t="shared" ca="1" si="59"/>
        <v>Syncrude Industrial System DOS</v>
      </c>
      <c r="E8" s="51">
        <v>0</v>
      </c>
      <c r="F8" s="51">
        <v>0</v>
      </c>
      <c r="G8" s="51">
        <v>4449.1558999999997</v>
      </c>
      <c r="H8" s="51">
        <v>0</v>
      </c>
      <c r="I8" s="51">
        <v>47.271999999999998</v>
      </c>
      <c r="J8" s="51">
        <v>407.51</v>
      </c>
      <c r="K8" s="51">
        <v>1222.78</v>
      </c>
      <c r="L8" s="51">
        <v>88.272000000000006</v>
      </c>
      <c r="M8" s="51">
        <v>717.596</v>
      </c>
      <c r="N8" s="51">
        <v>0</v>
      </c>
      <c r="O8" s="51">
        <v>0</v>
      </c>
      <c r="P8" s="51">
        <v>0</v>
      </c>
      <c r="Q8" s="32">
        <v>0</v>
      </c>
      <c r="R8" s="32">
        <v>0</v>
      </c>
      <c r="S8" s="32">
        <v>23491.54</v>
      </c>
      <c r="T8" s="32">
        <v>0</v>
      </c>
      <c r="U8" s="32">
        <v>249.6</v>
      </c>
      <c r="V8" s="32">
        <v>2151.65</v>
      </c>
      <c r="W8" s="32">
        <v>3387.1</v>
      </c>
      <c r="X8" s="32">
        <v>244.51</v>
      </c>
      <c r="Y8" s="32">
        <v>1987.74</v>
      </c>
      <c r="Z8" s="32">
        <v>0</v>
      </c>
      <c r="AA8" s="32">
        <v>0</v>
      </c>
      <c r="AB8" s="32">
        <v>0</v>
      </c>
      <c r="AC8" s="31">
        <v>0</v>
      </c>
      <c r="AD8" s="31">
        <v>0</v>
      </c>
      <c r="AE8" s="31">
        <v>250500.21</v>
      </c>
      <c r="AF8" s="31">
        <v>0</v>
      </c>
      <c r="AG8" s="31">
        <v>938.35</v>
      </c>
      <c r="AH8" s="31">
        <v>32447.87</v>
      </c>
      <c r="AI8" s="31">
        <v>41976.27</v>
      </c>
      <c r="AJ8" s="31">
        <v>13928.48</v>
      </c>
      <c r="AK8" s="31">
        <v>22771.69</v>
      </c>
      <c r="AL8" s="31">
        <v>0</v>
      </c>
      <c r="AM8" s="31">
        <v>0</v>
      </c>
      <c r="AN8" s="31">
        <v>0</v>
      </c>
      <c r="AO8" s="42">
        <v>-4.4000000000000004</v>
      </c>
      <c r="AP8" s="42">
        <v>-4.4000000000000004</v>
      </c>
      <c r="AQ8" s="42">
        <v>-4.4000000000000004</v>
      </c>
      <c r="AR8" s="42">
        <v>-4.4000000000000004</v>
      </c>
      <c r="AS8" s="42">
        <v>-4.4000000000000004</v>
      </c>
      <c r="AT8" s="42">
        <v>-4.4000000000000004</v>
      </c>
      <c r="AU8" s="42">
        <v>-3.52</v>
      </c>
      <c r="AV8" s="42">
        <v>-3.52</v>
      </c>
      <c r="AW8" s="42">
        <v>-3.52</v>
      </c>
      <c r="AX8" s="42">
        <v>-3.52</v>
      </c>
      <c r="AY8" s="42">
        <v>-3.52</v>
      </c>
      <c r="AZ8" s="42">
        <v>-3.52</v>
      </c>
      <c r="BA8" s="31">
        <v>0</v>
      </c>
      <c r="BB8" s="31">
        <v>0</v>
      </c>
      <c r="BC8" s="31">
        <v>-11022.01</v>
      </c>
      <c r="BD8" s="31">
        <v>0</v>
      </c>
      <c r="BE8" s="31">
        <v>-41.29</v>
      </c>
      <c r="BF8" s="31">
        <v>-1427.7</v>
      </c>
      <c r="BG8" s="31">
        <v>-1477.57</v>
      </c>
      <c r="BH8" s="31">
        <v>-490.28</v>
      </c>
      <c r="BI8" s="31">
        <v>-801.56</v>
      </c>
      <c r="BJ8" s="31">
        <v>0</v>
      </c>
      <c r="BK8" s="31">
        <v>0</v>
      </c>
      <c r="BL8" s="31">
        <v>0</v>
      </c>
      <c r="BM8" s="32">
        <v>46569.599999999999</v>
      </c>
      <c r="BN8" s="32">
        <v>46569.599999999999</v>
      </c>
      <c r="BO8" s="32">
        <v>46569.599999999999</v>
      </c>
      <c r="BP8" s="32">
        <v>46569.599999999999</v>
      </c>
      <c r="BQ8" s="32">
        <v>46569.599999999999</v>
      </c>
      <c r="BR8" s="32">
        <v>49896</v>
      </c>
      <c r="BS8" s="32">
        <v>24431.4</v>
      </c>
      <c r="BT8" s="32">
        <v>24431.4</v>
      </c>
      <c r="BU8" s="32">
        <v>24431.4</v>
      </c>
      <c r="BV8" s="32">
        <v>24431.4</v>
      </c>
      <c r="BW8" s="32">
        <v>24431.4</v>
      </c>
      <c r="BX8" s="32">
        <v>24431.4</v>
      </c>
      <c r="BY8" s="31">
        <f t="shared" si="96"/>
        <v>46569.599999999999</v>
      </c>
      <c r="BZ8" s="31">
        <f t="shared" si="97"/>
        <v>46569.599999999999</v>
      </c>
      <c r="CA8" s="31">
        <f t="shared" si="98"/>
        <v>46569.599999999999</v>
      </c>
      <c r="CB8" s="31">
        <f t="shared" si="99"/>
        <v>46569.599999999999</v>
      </c>
      <c r="CC8" s="31">
        <f t="shared" si="100"/>
        <v>46569.599999999999</v>
      </c>
      <c r="CD8" s="31">
        <f t="shared" si="101"/>
        <v>49896</v>
      </c>
      <c r="CE8" s="31">
        <f t="shared" si="102"/>
        <v>24431.4</v>
      </c>
      <c r="CF8" s="31">
        <f t="shared" si="103"/>
        <v>24431.4</v>
      </c>
      <c r="CG8" s="31">
        <f t="shared" si="104"/>
        <v>24431.4</v>
      </c>
      <c r="CH8" s="31">
        <f t="shared" si="105"/>
        <v>24431.4</v>
      </c>
      <c r="CI8" s="31">
        <f t="shared" si="106"/>
        <v>24431.4</v>
      </c>
      <c r="CJ8" s="31">
        <f t="shared" si="107"/>
        <v>24431.4</v>
      </c>
      <c r="CK8" s="6">
        <f t="shared" ca="1" si="13"/>
        <v>8.6300000000000002E-2</v>
      </c>
      <c r="CL8" s="6">
        <f t="shared" ca="1" si="13"/>
        <v>8.6300000000000002E-2</v>
      </c>
      <c r="CM8" s="6">
        <f t="shared" ca="1" si="13"/>
        <v>8.6300000000000002E-2</v>
      </c>
      <c r="CN8" s="6">
        <f t="shared" ca="1" si="13"/>
        <v>8.6300000000000002E-2</v>
      </c>
      <c r="CO8" s="6">
        <f t="shared" ca="1" si="13"/>
        <v>8.6300000000000002E-2</v>
      </c>
      <c r="CP8" s="6">
        <f t="shared" ca="1" si="13"/>
        <v>8.6300000000000002E-2</v>
      </c>
      <c r="CQ8" s="6">
        <f t="shared" ca="1" si="13"/>
        <v>8.6300000000000002E-2</v>
      </c>
      <c r="CR8" s="6">
        <f t="shared" ca="1" si="13"/>
        <v>8.6300000000000002E-2</v>
      </c>
      <c r="CS8" s="6">
        <f t="shared" ca="1" si="13"/>
        <v>8.6300000000000002E-2</v>
      </c>
      <c r="CT8" s="6">
        <f t="shared" ca="1" si="13"/>
        <v>8.6300000000000002E-2</v>
      </c>
      <c r="CU8" s="6">
        <f t="shared" ca="1" si="13"/>
        <v>8.6300000000000002E-2</v>
      </c>
      <c r="CV8" s="6">
        <f t="shared" ca="1" si="13"/>
        <v>8.6300000000000002E-2</v>
      </c>
      <c r="CW8" s="31">
        <f t="shared" ca="1" si="108"/>
        <v>0</v>
      </c>
      <c r="CX8" s="31">
        <f t="shared" ca="1" si="109"/>
        <v>0</v>
      </c>
      <c r="CY8" s="31">
        <f t="shared" ca="1" si="110"/>
        <v>21618.17</v>
      </c>
      <c r="CZ8" s="31">
        <f t="shared" ca="1" si="111"/>
        <v>0</v>
      </c>
      <c r="DA8" s="31">
        <f t="shared" ca="1" si="112"/>
        <v>80.98</v>
      </c>
      <c r="DB8" s="31">
        <f t="shared" ca="1" si="113"/>
        <v>2800.25</v>
      </c>
      <c r="DC8" s="31">
        <f t="shared" ca="1" si="114"/>
        <v>3622.55</v>
      </c>
      <c r="DD8" s="31">
        <f t="shared" ca="1" si="115"/>
        <v>1202.03</v>
      </c>
      <c r="DE8" s="31">
        <f t="shared" ca="1" si="116"/>
        <v>1965.2</v>
      </c>
      <c r="DF8" s="31">
        <f t="shared" ca="1" si="117"/>
        <v>0</v>
      </c>
      <c r="DG8" s="31">
        <f t="shared" ca="1" si="118"/>
        <v>0</v>
      </c>
      <c r="DH8" s="31">
        <f t="shared" ca="1" si="119"/>
        <v>0</v>
      </c>
      <c r="DI8" s="32">
        <f t="shared" ca="1" si="120"/>
        <v>46569.599999999999</v>
      </c>
      <c r="DJ8" s="32">
        <f t="shared" ca="1" si="121"/>
        <v>46569.599999999999</v>
      </c>
      <c r="DK8" s="32">
        <f t="shared" ca="1" si="122"/>
        <v>46569.599999999999</v>
      </c>
      <c r="DL8" s="32">
        <f t="shared" ca="1" si="123"/>
        <v>46569.599999999999</v>
      </c>
      <c r="DM8" s="32">
        <f t="shared" ca="1" si="124"/>
        <v>46569.599999999999</v>
      </c>
      <c r="DN8" s="32">
        <f t="shared" ca="1" si="125"/>
        <v>49896</v>
      </c>
      <c r="DO8" s="32">
        <f t="shared" ca="1" si="126"/>
        <v>24431.4</v>
      </c>
      <c r="DP8" s="32">
        <f t="shared" ca="1" si="127"/>
        <v>24431.4</v>
      </c>
      <c r="DQ8" s="32">
        <f t="shared" ca="1" si="128"/>
        <v>24431.4</v>
      </c>
      <c r="DR8" s="32">
        <f t="shared" ca="1" si="129"/>
        <v>24431.4</v>
      </c>
      <c r="DS8" s="32">
        <f t="shared" ca="1" si="130"/>
        <v>24431.4</v>
      </c>
      <c r="DT8" s="32">
        <f t="shared" ca="1" si="131"/>
        <v>24431.4</v>
      </c>
      <c r="DU8" s="31">
        <f t="shared" ca="1" si="132"/>
        <v>0</v>
      </c>
      <c r="DV8" s="31">
        <f t="shared" ca="1" si="133"/>
        <v>0</v>
      </c>
      <c r="DW8" s="31">
        <f t="shared" ca="1" si="134"/>
        <v>0</v>
      </c>
      <c r="DX8" s="31">
        <f t="shared" ca="1" si="135"/>
        <v>0</v>
      </c>
      <c r="DY8" s="31">
        <f t="shared" ca="1" si="136"/>
        <v>0</v>
      </c>
      <c r="DZ8" s="31">
        <f t="shared" ca="1" si="137"/>
        <v>0</v>
      </c>
      <c r="EA8" s="31">
        <f t="shared" ca="1" si="138"/>
        <v>0</v>
      </c>
      <c r="EB8" s="31">
        <f t="shared" ca="1" si="139"/>
        <v>0</v>
      </c>
      <c r="EC8" s="31">
        <f t="shared" ca="1" si="140"/>
        <v>0</v>
      </c>
      <c r="ED8" s="31">
        <f t="shared" ca="1" si="141"/>
        <v>0</v>
      </c>
      <c r="EE8" s="31">
        <f t="shared" ca="1" si="142"/>
        <v>0</v>
      </c>
      <c r="EF8" s="31">
        <f t="shared" ca="1" si="143"/>
        <v>0</v>
      </c>
      <c r="EG8" s="32">
        <f t="shared" ca="1" si="144"/>
        <v>0</v>
      </c>
      <c r="EH8" s="32">
        <f t="shared" ca="1" si="145"/>
        <v>0</v>
      </c>
      <c r="EI8" s="32">
        <f t="shared" ca="1" si="146"/>
        <v>-11022.01</v>
      </c>
      <c r="EJ8" s="32">
        <f t="shared" ca="1" si="147"/>
        <v>0</v>
      </c>
      <c r="EK8" s="32">
        <f t="shared" ca="1" si="148"/>
        <v>-41.29</v>
      </c>
      <c r="EL8" s="32">
        <f t="shared" ca="1" si="149"/>
        <v>-1427.7</v>
      </c>
      <c r="EM8" s="32">
        <f t="shared" ca="1" si="150"/>
        <v>-1477.57</v>
      </c>
      <c r="EN8" s="32">
        <f t="shared" ca="1" si="151"/>
        <v>-490.28</v>
      </c>
      <c r="EO8" s="32">
        <f t="shared" ca="1" si="152"/>
        <v>-801.56</v>
      </c>
      <c r="EP8" s="32">
        <f t="shared" ca="1" si="153"/>
        <v>0</v>
      </c>
      <c r="EQ8" s="32">
        <f t="shared" ca="1" si="154"/>
        <v>0</v>
      </c>
      <c r="ER8" s="32">
        <f t="shared" ca="1" si="155"/>
        <v>0</v>
      </c>
    </row>
    <row r="9" spans="1:148" x14ac:dyDescent="0.25">
      <c r="A9" t="s">
        <v>477</v>
      </c>
      <c r="B9" s="1" t="s">
        <v>539</v>
      </c>
      <c r="C9" t="s">
        <v>515</v>
      </c>
      <c r="D9" t="str">
        <f t="shared" ca="1" si="59"/>
        <v>Syncrude Industrial System DOS</v>
      </c>
      <c r="E9" s="51">
        <v>0</v>
      </c>
      <c r="F9" s="51">
        <v>0</v>
      </c>
      <c r="G9" s="51">
        <v>2284.0569999999998</v>
      </c>
      <c r="H9" s="51">
        <v>103.684</v>
      </c>
      <c r="I9" s="51">
        <v>246.33799999999999</v>
      </c>
      <c r="J9" s="51">
        <v>0.34499999999999997</v>
      </c>
      <c r="K9" s="51">
        <v>7.52</v>
      </c>
      <c r="L9" s="51">
        <v>267.95999999999998</v>
      </c>
      <c r="M9" s="51">
        <v>1927.95</v>
      </c>
      <c r="N9" s="51">
        <v>0</v>
      </c>
      <c r="O9" s="51">
        <v>0</v>
      </c>
      <c r="P9" s="51">
        <v>0</v>
      </c>
      <c r="Q9" s="32">
        <v>0</v>
      </c>
      <c r="R9" s="32">
        <v>0</v>
      </c>
      <c r="S9" s="32">
        <v>12059.82</v>
      </c>
      <c r="T9" s="32">
        <v>547.45000000000005</v>
      </c>
      <c r="U9" s="32">
        <v>1300.6600000000001</v>
      </c>
      <c r="V9" s="32">
        <v>1.82</v>
      </c>
      <c r="W9" s="32">
        <v>20.83</v>
      </c>
      <c r="X9" s="32">
        <v>742.25</v>
      </c>
      <c r="Y9" s="32">
        <v>5340.42</v>
      </c>
      <c r="Z9" s="32">
        <v>0</v>
      </c>
      <c r="AA9" s="32">
        <v>0</v>
      </c>
      <c r="AB9" s="32">
        <v>0</v>
      </c>
      <c r="AC9" s="31">
        <v>0</v>
      </c>
      <c r="AD9" s="31">
        <v>0</v>
      </c>
      <c r="AE9" s="31">
        <v>190583.79</v>
      </c>
      <c r="AF9" s="31">
        <v>3052.33</v>
      </c>
      <c r="AG9" s="31">
        <v>19285.02</v>
      </c>
      <c r="AH9" s="31">
        <v>5.29</v>
      </c>
      <c r="AI9" s="31">
        <v>287.95999999999998</v>
      </c>
      <c r="AJ9" s="31">
        <v>76820.98</v>
      </c>
      <c r="AK9" s="31">
        <v>148461.87</v>
      </c>
      <c r="AL9" s="31">
        <v>0</v>
      </c>
      <c r="AM9" s="31">
        <v>0</v>
      </c>
      <c r="AN9" s="31">
        <v>0</v>
      </c>
      <c r="AO9" s="42">
        <v>-4.4000000000000004</v>
      </c>
      <c r="AP9" s="42">
        <v>-4.4000000000000004</v>
      </c>
      <c r="AQ9" s="42">
        <v>-4.4000000000000004</v>
      </c>
      <c r="AR9" s="42">
        <v>-4.4000000000000004</v>
      </c>
      <c r="AS9" s="42">
        <v>-4.4000000000000004</v>
      </c>
      <c r="AT9" s="42">
        <v>-4.4000000000000004</v>
      </c>
      <c r="AU9" s="42">
        <v>-3.52</v>
      </c>
      <c r="AV9" s="42">
        <v>-3.52</v>
      </c>
      <c r="AW9" s="42">
        <v>-3.52</v>
      </c>
      <c r="AX9" s="42">
        <v>-3.52</v>
      </c>
      <c r="AY9" s="42">
        <v>-3.52</v>
      </c>
      <c r="AZ9" s="42">
        <v>-3.52</v>
      </c>
      <c r="BA9" s="31">
        <v>0</v>
      </c>
      <c r="BB9" s="31">
        <v>0</v>
      </c>
      <c r="BC9" s="31">
        <v>-8385.69</v>
      </c>
      <c r="BD9" s="31">
        <v>-134.30000000000001</v>
      </c>
      <c r="BE9" s="31">
        <v>-848.54</v>
      </c>
      <c r="BF9" s="31">
        <v>-0.23</v>
      </c>
      <c r="BG9" s="31">
        <v>-10.14</v>
      </c>
      <c r="BH9" s="31">
        <v>-2704.1</v>
      </c>
      <c r="BI9" s="31">
        <v>-5225.8599999999997</v>
      </c>
      <c r="BJ9" s="31">
        <v>0</v>
      </c>
      <c r="BK9" s="31">
        <v>0</v>
      </c>
      <c r="BL9" s="31">
        <v>0</v>
      </c>
      <c r="BM9" s="32">
        <v>39916.800000000003</v>
      </c>
      <c r="BN9" s="32">
        <v>46569.599999999999</v>
      </c>
      <c r="BO9" s="32">
        <v>46569.599999999999</v>
      </c>
      <c r="BP9" s="32">
        <v>46569.599999999999</v>
      </c>
      <c r="BQ9" s="32">
        <v>46569.599999999999</v>
      </c>
      <c r="BR9" s="32">
        <v>46569.599999999999</v>
      </c>
      <c r="BS9" s="32">
        <v>24431.4</v>
      </c>
      <c r="BT9" s="32">
        <v>24431.4</v>
      </c>
      <c r="BU9" s="32">
        <v>24431.4</v>
      </c>
      <c r="BV9" s="32">
        <v>24431.4</v>
      </c>
      <c r="BW9" s="32">
        <v>24431.4</v>
      </c>
      <c r="BX9" s="32">
        <v>24431.4</v>
      </c>
      <c r="BY9" s="31">
        <f t="shared" ref="BY9:BY11" si="156">MAX(Q9+BA9,BM9)</f>
        <v>39916.800000000003</v>
      </c>
      <c r="BZ9" s="31">
        <f t="shared" si="97"/>
        <v>46569.599999999999</v>
      </c>
      <c r="CA9" s="31">
        <f t="shared" si="98"/>
        <v>46569.599999999999</v>
      </c>
      <c r="CB9" s="31">
        <f t="shared" si="99"/>
        <v>46569.599999999999</v>
      </c>
      <c r="CC9" s="31">
        <f t="shared" si="100"/>
        <v>46569.599999999999</v>
      </c>
      <c r="CD9" s="31">
        <f t="shared" si="101"/>
        <v>46569.599999999999</v>
      </c>
      <c r="CE9" s="31">
        <f t="shared" si="102"/>
        <v>24431.4</v>
      </c>
      <c r="CF9" s="31">
        <f t="shared" si="103"/>
        <v>24431.4</v>
      </c>
      <c r="CG9" s="31">
        <f t="shared" si="104"/>
        <v>24431.4</v>
      </c>
      <c r="CH9" s="31">
        <f t="shared" si="105"/>
        <v>24431.4</v>
      </c>
      <c r="CI9" s="31">
        <f t="shared" si="106"/>
        <v>24431.4</v>
      </c>
      <c r="CJ9" s="31">
        <f t="shared" si="107"/>
        <v>24431.4</v>
      </c>
      <c r="CK9" s="6">
        <f t="shared" ca="1" si="13"/>
        <v>8.6300000000000002E-2</v>
      </c>
      <c r="CL9" s="6">
        <f t="shared" ca="1" si="13"/>
        <v>8.6300000000000002E-2</v>
      </c>
      <c r="CM9" s="6">
        <f t="shared" ca="1" si="13"/>
        <v>8.6300000000000002E-2</v>
      </c>
      <c r="CN9" s="6">
        <f t="shared" ca="1" si="13"/>
        <v>8.6300000000000002E-2</v>
      </c>
      <c r="CO9" s="6">
        <f t="shared" ca="1" si="13"/>
        <v>8.6300000000000002E-2</v>
      </c>
      <c r="CP9" s="6">
        <f t="shared" ca="1" si="13"/>
        <v>8.6300000000000002E-2</v>
      </c>
      <c r="CQ9" s="6">
        <f t="shared" ca="1" si="13"/>
        <v>8.6300000000000002E-2</v>
      </c>
      <c r="CR9" s="6">
        <f t="shared" ca="1" si="13"/>
        <v>8.6300000000000002E-2</v>
      </c>
      <c r="CS9" s="6">
        <f t="shared" ca="1" si="13"/>
        <v>8.6300000000000002E-2</v>
      </c>
      <c r="CT9" s="6">
        <f t="shared" ca="1" si="13"/>
        <v>8.6300000000000002E-2</v>
      </c>
      <c r="CU9" s="6">
        <f t="shared" ca="1" si="13"/>
        <v>8.6300000000000002E-2</v>
      </c>
      <c r="CV9" s="6">
        <f t="shared" ca="1" si="13"/>
        <v>8.6300000000000002E-2</v>
      </c>
      <c r="CW9" s="31">
        <f t="shared" ca="1" si="108"/>
        <v>0</v>
      </c>
      <c r="CX9" s="31">
        <f t="shared" ca="1" si="109"/>
        <v>0</v>
      </c>
      <c r="CY9" s="31">
        <f t="shared" ca="1" si="110"/>
        <v>16447.38</v>
      </c>
      <c r="CZ9" s="31">
        <f t="shared" ca="1" si="111"/>
        <v>263.42</v>
      </c>
      <c r="DA9" s="31">
        <f t="shared" ca="1" si="112"/>
        <v>1664.3</v>
      </c>
      <c r="DB9" s="31">
        <f t="shared" ca="1" si="113"/>
        <v>0.46</v>
      </c>
      <c r="DC9" s="31">
        <f t="shared" ca="1" si="114"/>
        <v>24.85</v>
      </c>
      <c r="DD9" s="31">
        <f t="shared" ca="1" si="115"/>
        <v>6629.65</v>
      </c>
      <c r="DE9" s="31">
        <f t="shared" ca="1" si="116"/>
        <v>12812.26</v>
      </c>
      <c r="DF9" s="31">
        <f t="shared" ca="1" si="117"/>
        <v>0</v>
      </c>
      <c r="DG9" s="31">
        <f t="shared" ca="1" si="118"/>
        <v>0</v>
      </c>
      <c r="DH9" s="31">
        <f t="shared" ca="1" si="119"/>
        <v>0</v>
      </c>
      <c r="DI9" s="32">
        <f t="shared" ca="1" si="120"/>
        <v>39916.800000000003</v>
      </c>
      <c r="DJ9" s="32">
        <f t="shared" ca="1" si="121"/>
        <v>46569.599999999999</v>
      </c>
      <c r="DK9" s="32">
        <f t="shared" ca="1" si="122"/>
        <v>46569.599999999999</v>
      </c>
      <c r="DL9" s="32">
        <f t="shared" ca="1" si="123"/>
        <v>46569.599999999999</v>
      </c>
      <c r="DM9" s="32">
        <f t="shared" ca="1" si="124"/>
        <v>46569.599999999999</v>
      </c>
      <c r="DN9" s="32">
        <f t="shared" ca="1" si="125"/>
        <v>46569.599999999999</v>
      </c>
      <c r="DO9" s="32">
        <f t="shared" ca="1" si="126"/>
        <v>24431.4</v>
      </c>
      <c r="DP9" s="32">
        <f t="shared" ca="1" si="127"/>
        <v>24431.4</v>
      </c>
      <c r="DQ9" s="32">
        <f t="shared" ca="1" si="128"/>
        <v>24431.4</v>
      </c>
      <c r="DR9" s="32">
        <f t="shared" ca="1" si="129"/>
        <v>24431.4</v>
      </c>
      <c r="DS9" s="32">
        <f t="shared" ca="1" si="130"/>
        <v>24431.4</v>
      </c>
      <c r="DT9" s="32">
        <f t="shared" ca="1" si="131"/>
        <v>24431.4</v>
      </c>
      <c r="DU9" s="31">
        <f t="shared" ca="1" si="132"/>
        <v>0</v>
      </c>
      <c r="DV9" s="31">
        <f t="shared" ca="1" si="133"/>
        <v>0</v>
      </c>
      <c r="DW9" s="31">
        <f t="shared" ca="1" si="134"/>
        <v>0</v>
      </c>
      <c r="DX9" s="31">
        <f t="shared" ca="1" si="135"/>
        <v>0</v>
      </c>
      <c r="DY9" s="31">
        <f t="shared" ca="1" si="136"/>
        <v>0</v>
      </c>
      <c r="DZ9" s="31">
        <f t="shared" ca="1" si="137"/>
        <v>0</v>
      </c>
      <c r="EA9" s="31">
        <f t="shared" ca="1" si="138"/>
        <v>0</v>
      </c>
      <c r="EB9" s="31">
        <f t="shared" ca="1" si="139"/>
        <v>0</v>
      </c>
      <c r="EC9" s="31">
        <f t="shared" ca="1" si="140"/>
        <v>0</v>
      </c>
      <c r="ED9" s="31">
        <f t="shared" ca="1" si="141"/>
        <v>0</v>
      </c>
      <c r="EE9" s="31">
        <f t="shared" ca="1" si="142"/>
        <v>0</v>
      </c>
      <c r="EF9" s="31">
        <f t="shared" ca="1" si="143"/>
        <v>0</v>
      </c>
      <c r="EG9" s="32">
        <f t="shared" ca="1" si="144"/>
        <v>0</v>
      </c>
      <c r="EH9" s="32">
        <f t="shared" ca="1" si="145"/>
        <v>0</v>
      </c>
      <c r="EI9" s="32">
        <f t="shared" ca="1" si="146"/>
        <v>-8385.69</v>
      </c>
      <c r="EJ9" s="32">
        <f t="shared" ca="1" si="147"/>
        <v>-134.30000000000001</v>
      </c>
      <c r="EK9" s="32">
        <f t="shared" ca="1" si="148"/>
        <v>-848.54</v>
      </c>
      <c r="EL9" s="32">
        <f t="shared" ca="1" si="149"/>
        <v>-0.23</v>
      </c>
      <c r="EM9" s="32">
        <f t="shared" ca="1" si="150"/>
        <v>-10.14</v>
      </c>
      <c r="EN9" s="32">
        <f t="shared" ca="1" si="151"/>
        <v>-2704.1</v>
      </c>
      <c r="EO9" s="32">
        <f t="shared" ca="1" si="152"/>
        <v>-5225.8599999999997</v>
      </c>
      <c r="EP9" s="32">
        <f t="shared" ca="1" si="153"/>
        <v>0</v>
      </c>
      <c r="EQ9" s="32">
        <f t="shared" ca="1" si="154"/>
        <v>0</v>
      </c>
      <c r="ER9" s="32">
        <f t="shared" ca="1" si="155"/>
        <v>0</v>
      </c>
    </row>
    <row r="10" spans="1:148" x14ac:dyDescent="0.25">
      <c r="A10" t="s">
        <v>477</v>
      </c>
      <c r="B10" s="1" t="s">
        <v>539</v>
      </c>
      <c r="C10" t="s">
        <v>516</v>
      </c>
      <c r="D10" t="str">
        <f t="shared" ca="1" si="59"/>
        <v>Syncrude Industrial System DOS</v>
      </c>
      <c r="G10" s="51">
        <v>0</v>
      </c>
      <c r="H10" s="51">
        <v>504.137</v>
      </c>
      <c r="I10" s="51">
        <v>0</v>
      </c>
      <c r="J10" s="51">
        <v>60.392000000000003</v>
      </c>
      <c r="K10" s="51">
        <v>688.10699999999997</v>
      </c>
      <c r="L10" s="51">
        <v>237.172</v>
      </c>
      <c r="M10" s="51">
        <v>1035.846</v>
      </c>
      <c r="O10" s="51">
        <v>0</v>
      </c>
      <c r="P10" s="51">
        <v>0</v>
      </c>
      <c r="Q10" s="32"/>
      <c r="R10" s="32"/>
      <c r="S10" s="32">
        <v>0</v>
      </c>
      <c r="T10" s="32">
        <v>2661.84</v>
      </c>
      <c r="U10" s="32">
        <v>0</v>
      </c>
      <c r="V10" s="32">
        <v>318.87</v>
      </c>
      <c r="W10" s="32">
        <v>1906.06</v>
      </c>
      <c r="X10" s="32">
        <v>656.97</v>
      </c>
      <c r="Y10" s="32">
        <v>2869.29</v>
      </c>
      <c r="Z10" s="32"/>
      <c r="AA10" s="32">
        <v>0</v>
      </c>
      <c r="AB10" s="32">
        <v>0</v>
      </c>
      <c r="AC10" s="31"/>
      <c r="AD10" s="31"/>
      <c r="AE10" s="31">
        <v>0</v>
      </c>
      <c r="AF10" s="31">
        <v>10063.82</v>
      </c>
      <c r="AG10" s="31">
        <v>0</v>
      </c>
      <c r="AH10" s="31">
        <v>3114.53</v>
      </c>
      <c r="AI10" s="31">
        <v>18806.060000000001</v>
      </c>
      <c r="AJ10" s="31">
        <v>10542.25</v>
      </c>
      <c r="AK10" s="31">
        <v>65664.13</v>
      </c>
      <c r="AL10" s="31"/>
      <c r="AM10" s="31">
        <v>0</v>
      </c>
      <c r="AN10" s="31">
        <v>0</v>
      </c>
      <c r="AO10" s="42">
        <v>-4.4000000000000004</v>
      </c>
      <c r="AP10" s="42">
        <v>-4.4000000000000004</v>
      </c>
      <c r="AQ10" s="42">
        <v>-4.4000000000000004</v>
      </c>
      <c r="AR10" s="42">
        <v>-4.4000000000000004</v>
      </c>
      <c r="AS10" s="42">
        <v>-4.4000000000000004</v>
      </c>
      <c r="AT10" s="42">
        <v>-4.4000000000000004</v>
      </c>
      <c r="AU10" s="42">
        <v>-3.52</v>
      </c>
      <c r="AV10" s="42">
        <v>-3.52</v>
      </c>
      <c r="AW10" s="42">
        <v>-3.52</v>
      </c>
      <c r="AX10" s="42">
        <v>-3.52</v>
      </c>
      <c r="AY10" s="42">
        <v>-3.52</v>
      </c>
      <c r="AZ10" s="42">
        <v>-3.52</v>
      </c>
      <c r="BA10" s="31"/>
      <c r="BB10" s="31"/>
      <c r="BC10" s="31">
        <v>0</v>
      </c>
      <c r="BD10" s="31">
        <v>-442.8</v>
      </c>
      <c r="BE10" s="31">
        <v>0</v>
      </c>
      <c r="BF10" s="31">
        <v>-137.04</v>
      </c>
      <c r="BG10" s="31">
        <v>-661.97</v>
      </c>
      <c r="BH10" s="31">
        <v>-371.09</v>
      </c>
      <c r="BI10" s="31">
        <v>-2311.38</v>
      </c>
      <c r="BJ10" s="31"/>
      <c r="BK10" s="31">
        <v>0</v>
      </c>
      <c r="BL10" s="31">
        <v>0</v>
      </c>
      <c r="BM10" s="32"/>
      <c r="BN10" s="32"/>
      <c r="BO10" s="32">
        <v>19958.400000000001</v>
      </c>
      <c r="BP10" s="32">
        <v>26611.200000000001</v>
      </c>
      <c r="BQ10" s="32">
        <v>46569.599999999999</v>
      </c>
      <c r="BR10" s="32">
        <v>19958.400000000001</v>
      </c>
      <c r="BS10" s="32">
        <v>20941.2</v>
      </c>
      <c r="BT10" s="32">
        <v>4653.6000000000004</v>
      </c>
      <c r="BU10" s="32">
        <v>13960.8</v>
      </c>
      <c r="BV10" s="32"/>
      <c r="BW10" s="32">
        <v>6980.4</v>
      </c>
      <c r="BX10" s="32">
        <v>17451</v>
      </c>
      <c r="BY10" s="31">
        <f t="shared" si="156"/>
        <v>0</v>
      </c>
      <c r="BZ10" s="31">
        <f t="shared" si="97"/>
        <v>0</v>
      </c>
      <c r="CA10" s="31">
        <f t="shared" si="98"/>
        <v>19958.400000000001</v>
      </c>
      <c r="CB10" s="31">
        <f t="shared" si="99"/>
        <v>26611.200000000001</v>
      </c>
      <c r="CC10" s="31">
        <f t="shared" si="100"/>
        <v>46569.599999999999</v>
      </c>
      <c r="CD10" s="31">
        <f t="shared" si="101"/>
        <v>19958.400000000001</v>
      </c>
      <c r="CE10" s="31">
        <f t="shared" si="102"/>
        <v>20941.2</v>
      </c>
      <c r="CF10" s="31">
        <f t="shared" si="103"/>
        <v>4653.6000000000004</v>
      </c>
      <c r="CG10" s="31">
        <f t="shared" si="104"/>
        <v>13960.8</v>
      </c>
      <c r="CH10" s="31">
        <f t="shared" si="105"/>
        <v>0</v>
      </c>
      <c r="CI10" s="31">
        <f t="shared" si="106"/>
        <v>6980.4</v>
      </c>
      <c r="CJ10" s="31">
        <f t="shared" si="107"/>
        <v>17451</v>
      </c>
      <c r="CK10" s="6">
        <f t="shared" ca="1" si="13"/>
        <v>8.6300000000000002E-2</v>
      </c>
      <c r="CL10" s="6">
        <f t="shared" ca="1" si="13"/>
        <v>8.6300000000000002E-2</v>
      </c>
      <c r="CM10" s="6">
        <f t="shared" ca="1" si="13"/>
        <v>8.6300000000000002E-2</v>
      </c>
      <c r="CN10" s="6">
        <f t="shared" ca="1" si="13"/>
        <v>8.6300000000000002E-2</v>
      </c>
      <c r="CO10" s="6">
        <f t="shared" ca="1" si="13"/>
        <v>8.6300000000000002E-2</v>
      </c>
      <c r="CP10" s="6">
        <f t="shared" ca="1" si="13"/>
        <v>8.6300000000000002E-2</v>
      </c>
      <c r="CQ10" s="6">
        <f t="shared" ca="1" si="13"/>
        <v>8.6300000000000002E-2</v>
      </c>
      <c r="CR10" s="6">
        <f t="shared" ca="1" si="13"/>
        <v>8.6300000000000002E-2</v>
      </c>
      <c r="CS10" s="6">
        <f t="shared" ca="1" si="13"/>
        <v>8.6300000000000002E-2</v>
      </c>
      <c r="CT10" s="6">
        <f t="shared" ca="1" si="13"/>
        <v>8.6300000000000002E-2</v>
      </c>
      <c r="CU10" s="6">
        <f t="shared" ca="1" si="13"/>
        <v>8.6300000000000002E-2</v>
      </c>
      <c r="CV10" s="6">
        <f t="shared" ca="1" si="13"/>
        <v>8.6300000000000002E-2</v>
      </c>
      <c r="CW10" s="31">
        <f t="shared" ref="CW10:CW11" ca="1" si="157">ROUND(AC10*CK10,2)</f>
        <v>0</v>
      </c>
      <c r="CX10" s="31">
        <f t="shared" ca="1" si="109"/>
        <v>0</v>
      </c>
      <c r="CY10" s="31">
        <f t="shared" ca="1" si="110"/>
        <v>0</v>
      </c>
      <c r="CZ10" s="31">
        <f t="shared" ca="1" si="111"/>
        <v>868.51</v>
      </c>
      <c r="DA10" s="31">
        <f t="shared" ca="1" si="112"/>
        <v>0</v>
      </c>
      <c r="DB10" s="31">
        <f t="shared" ca="1" si="113"/>
        <v>268.77999999999997</v>
      </c>
      <c r="DC10" s="31">
        <f t="shared" ca="1" si="114"/>
        <v>1622.96</v>
      </c>
      <c r="DD10" s="31">
        <f t="shared" ca="1" si="115"/>
        <v>909.8</v>
      </c>
      <c r="DE10" s="31">
        <f t="shared" ca="1" si="116"/>
        <v>5666.81</v>
      </c>
      <c r="DF10" s="31">
        <f t="shared" ca="1" si="117"/>
        <v>0</v>
      </c>
      <c r="DG10" s="31">
        <f t="shared" ca="1" si="118"/>
        <v>0</v>
      </c>
      <c r="DH10" s="31">
        <f t="shared" ca="1" si="119"/>
        <v>0</v>
      </c>
      <c r="DI10" s="32">
        <f t="shared" ref="DI10:DI11" ca="1" si="158">MAX(Q10+CW10,BM10)</f>
        <v>0</v>
      </c>
      <c r="DJ10" s="32">
        <f t="shared" ca="1" si="121"/>
        <v>0</v>
      </c>
      <c r="DK10" s="32">
        <f t="shared" ca="1" si="122"/>
        <v>19958.400000000001</v>
      </c>
      <c r="DL10" s="32">
        <f t="shared" ca="1" si="123"/>
        <v>26611.200000000001</v>
      </c>
      <c r="DM10" s="32">
        <f t="shared" ca="1" si="124"/>
        <v>46569.599999999999</v>
      </c>
      <c r="DN10" s="32">
        <f t="shared" ca="1" si="125"/>
        <v>19958.400000000001</v>
      </c>
      <c r="DO10" s="32">
        <f t="shared" ca="1" si="126"/>
        <v>20941.2</v>
      </c>
      <c r="DP10" s="32">
        <f t="shared" ca="1" si="127"/>
        <v>4653.6000000000004</v>
      </c>
      <c r="DQ10" s="32">
        <f t="shared" ca="1" si="128"/>
        <v>13960.8</v>
      </c>
      <c r="DR10" s="32">
        <f t="shared" ca="1" si="129"/>
        <v>0</v>
      </c>
      <c r="DS10" s="32">
        <f t="shared" ca="1" si="130"/>
        <v>6980.4</v>
      </c>
      <c r="DT10" s="32">
        <f t="shared" ca="1" si="131"/>
        <v>17451</v>
      </c>
      <c r="DU10" s="31">
        <f t="shared" ca="1" si="132"/>
        <v>0</v>
      </c>
      <c r="DV10" s="31">
        <f t="shared" ca="1" si="133"/>
        <v>0</v>
      </c>
      <c r="DW10" s="31">
        <f t="shared" ca="1" si="134"/>
        <v>0</v>
      </c>
      <c r="DX10" s="31">
        <f t="shared" ca="1" si="135"/>
        <v>0</v>
      </c>
      <c r="DY10" s="31">
        <f t="shared" ca="1" si="136"/>
        <v>0</v>
      </c>
      <c r="DZ10" s="31">
        <f t="shared" ca="1" si="137"/>
        <v>0</v>
      </c>
      <c r="EA10" s="31">
        <f t="shared" ca="1" si="138"/>
        <v>0</v>
      </c>
      <c r="EB10" s="31">
        <f t="shared" ca="1" si="139"/>
        <v>0</v>
      </c>
      <c r="EC10" s="31">
        <f t="shared" ca="1" si="140"/>
        <v>0</v>
      </c>
      <c r="ED10" s="31">
        <f t="shared" ca="1" si="141"/>
        <v>0</v>
      </c>
      <c r="EE10" s="31">
        <f t="shared" ca="1" si="142"/>
        <v>0</v>
      </c>
      <c r="EF10" s="31">
        <f t="shared" ca="1" si="143"/>
        <v>0</v>
      </c>
      <c r="EG10" s="32">
        <f t="shared" ref="EG10:EG11" ca="1" si="159">DU10+BA10</f>
        <v>0</v>
      </c>
      <c r="EH10" s="32">
        <f t="shared" ca="1" si="145"/>
        <v>0</v>
      </c>
      <c r="EI10" s="32">
        <f t="shared" ca="1" si="146"/>
        <v>0</v>
      </c>
      <c r="EJ10" s="32">
        <f t="shared" ca="1" si="147"/>
        <v>-442.8</v>
      </c>
      <c r="EK10" s="32">
        <f t="shared" ca="1" si="148"/>
        <v>0</v>
      </c>
      <c r="EL10" s="32">
        <f t="shared" ca="1" si="149"/>
        <v>-137.04</v>
      </c>
      <c r="EM10" s="32">
        <f t="shared" ca="1" si="150"/>
        <v>-661.97</v>
      </c>
      <c r="EN10" s="32">
        <f t="shared" ca="1" si="151"/>
        <v>-371.09</v>
      </c>
      <c r="EO10" s="32">
        <f t="shared" ca="1" si="152"/>
        <v>-2311.38</v>
      </c>
      <c r="EP10" s="32">
        <f t="shared" ca="1" si="153"/>
        <v>0</v>
      </c>
      <c r="EQ10" s="32">
        <f t="shared" ca="1" si="154"/>
        <v>0</v>
      </c>
      <c r="ER10" s="32">
        <f t="shared" ca="1" si="155"/>
        <v>0</v>
      </c>
    </row>
    <row r="11" spans="1:148" x14ac:dyDescent="0.25">
      <c r="A11" t="s">
        <v>477</v>
      </c>
      <c r="B11" s="1" t="s">
        <v>539</v>
      </c>
      <c r="C11" t="s">
        <v>544</v>
      </c>
      <c r="D11" t="str">
        <f t="shared" ca="1" si="59"/>
        <v>Syncrude Industrial System DOS</v>
      </c>
      <c r="I11" s="51">
        <v>0</v>
      </c>
      <c r="Q11" s="32"/>
      <c r="R11" s="32"/>
      <c r="S11" s="32"/>
      <c r="T11" s="32"/>
      <c r="U11" s="32">
        <v>0</v>
      </c>
      <c r="V11" s="32"/>
      <c r="W11" s="32"/>
      <c r="X11" s="32"/>
      <c r="Y11" s="32"/>
      <c r="Z11" s="32"/>
      <c r="AA11" s="32"/>
      <c r="AB11" s="32"/>
      <c r="AC11" s="31"/>
      <c r="AD11" s="31"/>
      <c r="AE11" s="31"/>
      <c r="AF11" s="31"/>
      <c r="AG11" s="31">
        <v>0</v>
      </c>
      <c r="AH11" s="31"/>
      <c r="AI11" s="31"/>
      <c r="AJ11" s="31"/>
      <c r="AK11" s="31"/>
      <c r="AL11" s="31"/>
      <c r="AM11" s="31"/>
      <c r="AN11" s="31"/>
      <c r="AO11" s="42">
        <v>-4.4000000000000004</v>
      </c>
      <c r="AP11" s="42">
        <v>-4.4000000000000004</v>
      </c>
      <c r="AQ11" s="42">
        <v>-4.4000000000000004</v>
      </c>
      <c r="AR11" s="42">
        <v>-4.4000000000000004</v>
      </c>
      <c r="AS11" s="42">
        <v>-4.4000000000000004</v>
      </c>
      <c r="AT11" s="42">
        <v>-4.4000000000000004</v>
      </c>
      <c r="AU11" s="42">
        <v>-3.52</v>
      </c>
      <c r="AV11" s="42">
        <v>-3.52</v>
      </c>
      <c r="AW11" s="42">
        <v>-3.52</v>
      </c>
      <c r="AX11" s="42">
        <v>-3.52</v>
      </c>
      <c r="AY11" s="42">
        <v>-3.52</v>
      </c>
      <c r="AZ11" s="42">
        <v>-3.52</v>
      </c>
      <c r="BA11" s="31"/>
      <c r="BB11" s="31"/>
      <c r="BC11" s="31"/>
      <c r="BD11" s="31"/>
      <c r="BE11" s="31">
        <v>0</v>
      </c>
      <c r="BF11" s="31"/>
      <c r="BG11" s="31"/>
      <c r="BH11" s="31"/>
      <c r="BI11" s="31"/>
      <c r="BJ11" s="31"/>
      <c r="BK11" s="31"/>
      <c r="BL11" s="31"/>
      <c r="BM11" s="32"/>
      <c r="BN11" s="32"/>
      <c r="BO11" s="32"/>
      <c r="BP11" s="32"/>
      <c r="BQ11" s="32">
        <v>6652.8</v>
      </c>
      <c r="BR11" s="32"/>
      <c r="BS11" s="32"/>
      <c r="BT11" s="32"/>
      <c r="BU11" s="32"/>
      <c r="BV11" s="32"/>
      <c r="BW11" s="32"/>
      <c r="BX11" s="32"/>
      <c r="BY11" s="31">
        <f t="shared" si="156"/>
        <v>0</v>
      </c>
      <c r="BZ11" s="31">
        <f t="shared" si="97"/>
        <v>0</v>
      </c>
      <c r="CA11" s="31">
        <f t="shared" si="98"/>
        <v>0</v>
      </c>
      <c r="CB11" s="31">
        <f t="shared" si="99"/>
        <v>0</v>
      </c>
      <c r="CC11" s="31">
        <f t="shared" si="100"/>
        <v>6652.8</v>
      </c>
      <c r="CD11" s="31">
        <f t="shared" si="101"/>
        <v>0</v>
      </c>
      <c r="CE11" s="31">
        <f t="shared" si="102"/>
        <v>0</v>
      </c>
      <c r="CF11" s="31">
        <f t="shared" si="103"/>
        <v>0</v>
      </c>
      <c r="CG11" s="31">
        <f t="shared" si="104"/>
        <v>0</v>
      </c>
      <c r="CH11" s="31">
        <f t="shared" si="105"/>
        <v>0</v>
      </c>
      <c r="CI11" s="31">
        <f t="shared" si="106"/>
        <v>0</v>
      </c>
      <c r="CJ11" s="31">
        <f t="shared" si="107"/>
        <v>0</v>
      </c>
      <c r="CK11" s="6">
        <f t="shared" ca="1" si="13"/>
        <v>8.6300000000000002E-2</v>
      </c>
      <c r="CL11" s="6">
        <f t="shared" ca="1" si="13"/>
        <v>8.6300000000000002E-2</v>
      </c>
      <c r="CM11" s="6">
        <f t="shared" ca="1" si="13"/>
        <v>8.6300000000000002E-2</v>
      </c>
      <c r="CN11" s="6">
        <f t="shared" ca="1" si="13"/>
        <v>8.6300000000000002E-2</v>
      </c>
      <c r="CO11" s="6">
        <f t="shared" ca="1" si="13"/>
        <v>8.6300000000000002E-2</v>
      </c>
      <c r="CP11" s="6">
        <f t="shared" ca="1" si="13"/>
        <v>8.6300000000000002E-2</v>
      </c>
      <c r="CQ11" s="6">
        <f t="shared" ca="1" si="13"/>
        <v>8.6300000000000002E-2</v>
      </c>
      <c r="CR11" s="6">
        <f t="shared" ca="1" si="13"/>
        <v>8.6300000000000002E-2</v>
      </c>
      <c r="CS11" s="6">
        <f t="shared" ca="1" si="13"/>
        <v>8.6300000000000002E-2</v>
      </c>
      <c r="CT11" s="6">
        <f t="shared" ca="1" si="13"/>
        <v>8.6300000000000002E-2</v>
      </c>
      <c r="CU11" s="6">
        <f t="shared" ca="1" si="13"/>
        <v>8.6300000000000002E-2</v>
      </c>
      <c r="CV11" s="6">
        <f t="shared" ca="1" si="13"/>
        <v>8.6300000000000002E-2</v>
      </c>
      <c r="CW11" s="31">
        <f t="shared" ca="1" si="157"/>
        <v>0</v>
      </c>
      <c r="CX11" s="31">
        <f t="shared" ca="1" si="109"/>
        <v>0</v>
      </c>
      <c r="CY11" s="31">
        <f t="shared" ca="1" si="110"/>
        <v>0</v>
      </c>
      <c r="CZ11" s="31">
        <f t="shared" ca="1" si="111"/>
        <v>0</v>
      </c>
      <c r="DA11" s="31">
        <f t="shared" ca="1" si="112"/>
        <v>0</v>
      </c>
      <c r="DB11" s="31">
        <f t="shared" ca="1" si="113"/>
        <v>0</v>
      </c>
      <c r="DC11" s="31">
        <f t="shared" ca="1" si="114"/>
        <v>0</v>
      </c>
      <c r="DD11" s="31">
        <f t="shared" ca="1" si="115"/>
        <v>0</v>
      </c>
      <c r="DE11" s="31">
        <f t="shared" ca="1" si="116"/>
        <v>0</v>
      </c>
      <c r="DF11" s="31">
        <f t="shared" ca="1" si="117"/>
        <v>0</v>
      </c>
      <c r="DG11" s="31">
        <f t="shared" ca="1" si="118"/>
        <v>0</v>
      </c>
      <c r="DH11" s="31">
        <f t="shared" ca="1" si="119"/>
        <v>0</v>
      </c>
      <c r="DI11" s="32">
        <f t="shared" ca="1" si="158"/>
        <v>0</v>
      </c>
      <c r="DJ11" s="32">
        <f t="shared" ca="1" si="121"/>
        <v>0</v>
      </c>
      <c r="DK11" s="32">
        <f t="shared" ca="1" si="122"/>
        <v>0</v>
      </c>
      <c r="DL11" s="32">
        <f t="shared" ca="1" si="123"/>
        <v>0</v>
      </c>
      <c r="DM11" s="32">
        <f t="shared" ca="1" si="124"/>
        <v>6652.8</v>
      </c>
      <c r="DN11" s="32">
        <f t="shared" ca="1" si="125"/>
        <v>0</v>
      </c>
      <c r="DO11" s="32">
        <f t="shared" ca="1" si="126"/>
        <v>0</v>
      </c>
      <c r="DP11" s="32">
        <f t="shared" ca="1" si="127"/>
        <v>0</v>
      </c>
      <c r="DQ11" s="32">
        <f t="shared" ca="1" si="128"/>
        <v>0</v>
      </c>
      <c r="DR11" s="32">
        <f t="shared" ca="1" si="129"/>
        <v>0</v>
      </c>
      <c r="DS11" s="32">
        <f t="shared" ca="1" si="130"/>
        <v>0</v>
      </c>
      <c r="DT11" s="32">
        <f t="shared" ca="1" si="131"/>
        <v>0</v>
      </c>
      <c r="DU11" s="31">
        <f t="shared" ca="1" si="132"/>
        <v>0</v>
      </c>
      <c r="DV11" s="31">
        <f t="shared" ca="1" si="133"/>
        <v>0</v>
      </c>
      <c r="DW11" s="31">
        <f t="shared" ca="1" si="134"/>
        <v>0</v>
      </c>
      <c r="DX11" s="31">
        <f t="shared" ca="1" si="135"/>
        <v>0</v>
      </c>
      <c r="DY11" s="31">
        <f t="shared" ca="1" si="136"/>
        <v>0</v>
      </c>
      <c r="DZ11" s="31">
        <f t="shared" ca="1" si="137"/>
        <v>0</v>
      </c>
      <c r="EA11" s="31">
        <f t="shared" ca="1" si="138"/>
        <v>0</v>
      </c>
      <c r="EB11" s="31">
        <f t="shared" ca="1" si="139"/>
        <v>0</v>
      </c>
      <c r="EC11" s="31">
        <f t="shared" ca="1" si="140"/>
        <v>0</v>
      </c>
      <c r="ED11" s="31">
        <f t="shared" ca="1" si="141"/>
        <v>0</v>
      </c>
      <c r="EE11" s="31">
        <f t="shared" ca="1" si="142"/>
        <v>0</v>
      </c>
      <c r="EF11" s="31">
        <f t="shared" ca="1" si="143"/>
        <v>0</v>
      </c>
      <c r="EG11" s="32">
        <f t="shared" ca="1" si="159"/>
        <v>0</v>
      </c>
      <c r="EH11" s="32">
        <f t="shared" ca="1" si="145"/>
        <v>0</v>
      </c>
      <c r="EI11" s="32">
        <f t="shared" ca="1" si="146"/>
        <v>0</v>
      </c>
      <c r="EJ11" s="32">
        <f t="shared" ca="1" si="147"/>
        <v>0</v>
      </c>
      <c r="EK11" s="32">
        <f t="shared" ca="1" si="148"/>
        <v>0</v>
      </c>
      <c r="EL11" s="32">
        <f t="shared" ca="1" si="149"/>
        <v>0</v>
      </c>
      <c r="EM11" s="32">
        <f t="shared" ca="1" si="150"/>
        <v>0</v>
      </c>
      <c r="EN11" s="32">
        <f t="shared" ca="1" si="151"/>
        <v>0</v>
      </c>
      <c r="EO11" s="32">
        <f t="shared" ca="1" si="152"/>
        <v>0</v>
      </c>
      <c r="EP11" s="32">
        <f t="shared" ca="1" si="153"/>
        <v>0</v>
      </c>
      <c r="EQ11" s="32">
        <f t="shared" ca="1" si="154"/>
        <v>0</v>
      </c>
      <c r="ER11" s="32">
        <f t="shared" ca="1" si="155"/>
        <v>0</v>
      </c>
    </row>
    <row r="12" spans="1:148" x14ac:dyDescent="0.25">
      <c r="A12" t="s">
        <v>477</v>
      </c>
      <c r="B12" s="1" t="s">
        <v>539</v>
      </c>
      <c r="C12" t="str">
        <f t="shared" ref="C12" ca="1" si="160">VLOOKUP($B12,LocationLookup,2,FALSE)</f>
        <v>341S025</v>
      </c>
      <c r="D12" t="str">
        <f t="shared" ref="D12" ca="1" si="161">VLOOKUP($C12,LossFactorLookup,2,FALSE)</f>
        <v>Syncrude Industrial System DOS</v>
      </c>
      <c r="E12" s="65">
        <f>SUM(E6:E11)</f>
        <v>0</v>
      </c>
      <c r="F12" s="65">
        <f t="shared" ref="F12:P12" si="162">SUM(F6:F11)</f>
        <v>0</v>
      </c>
      <c r="G12" s="65">
        <f t="shared" si="162"/>
        <v>8233.2134000000005</v>
      </c>
      <c r="H12" s="65">
        <f t="shared" si="162"/>
        <v>607.82100000000003</v>
      </c>
      <c r="I12" s="65">
        <f t="shared" si="162"/>
        <v>1845.0719999999999</v>
      </c>
      <c r="J12" s="65">
        <f t="shared" si="162"/>
        <v>571.20300000000009</v>
      </c>
      <c r="K12" s="65">
        <f t="shared" si="162"/>
        <v>3055.47</v>
      </c>
      <c r="L12" s="65">
        <f t="shared" si="162"/>
        <v>1606.4390000000001</v>
      </c>
      <c r="M12" s="65">
        <f t="shared" si="162"/>
        <v>4686.8160000000007</v>
      </c>
      <c r="N12" s="65">
        <f t="shared" si="162"/>
        <v>37.74</v>
      </c>
      <c r="O12" s="65">
        <f t="shared" si="162"/>
        <v>0</v>
      </c>
      <c r="P12" s="65">
        <f t="shared" si="162"/>
        <v>0</v>
      </c>
      <c r="Q12" s="32"/>
      <c r="R12" s="32"/>
      <c r="S12" s="32"/>
      <c r="T12" s="32"/>
      <c r="U12" s="32"/>
      <c r="V12" s="32"/>
      <c r="W12" s="32"/>
      <c r="X12" s="32"/>
      <c r="Y12" s="32"/>
      <c r="Z12" s="32"/>
      <c r="AA12" s="32"/>
      <c r="AB12" s="32"/>
      <c r="AC12" s="67">
        <f t="shared" ref="AC12:AG12" si="163">SUM(AC6:AC11)</f>
        <v>0</v>
      </c>
      <c r="AD12" s="67">
        <f t="shared" si="163"/>
        <v>0</v>
      </c>
      <c r="AE12" s="67">
        <f t="shared" si="163"/>
        <v>484432.95999999996</v>
      </c>
      <c r="AF12" s="67">
        <f t="shared" si="163"/>
        <v>13116.15</v>
      </c>
      <c r="AG12" s="67">
        <f t="shared" si="163"/>
        <v>60842.45</v>
      </c>
      <c r="AH12" s="67">
        <f>SUM(AH6:AH11)</f>
        <v>39375.629999999997</v>
      </c>
      <c r="AI12" s="67">
        <f t="shared" ref="AI12:AN12" si="164">SUM(AI6:AI11)</f>
        <v>175438.11</v>
      </c>
      <c r="AJ12" s="67">
        <f t="shared" si="164"/>
        <v>243309.2</v>
      </c>
      <c r="AK12" s="67">
        <f t="shared" si="164"/>
        <v>534579.64999999991</v>
      </c>
      <c r="AL12" s="67">
        <f t="shared" si="164"/>
        <v>1798.59</v>
      </c>
      <c r="AM12" s="67">
        <f t="shared" si="164"/>
        <v>0</v>
      </c>
      <c r="AN12" s="67">
        <f t="shared" si="164"/>
        <v>0</v>
      </c>
      <c r="AO12" s="43">
        <f>AVERAGE(AO6:AO11)</f>
        <v>-4.3999999999999995</v>
      </c>
      <c r="AP12" s="43">
        <f t="shared" ref="AP12:AZ12" si="165">AVERAGE(AP6:AP11)</f>
        <v>-4.3999999999999995</v>
      </c>
      <c r="AQ12" s="43">
        <f t="shared" si="165"/>
        <v>-4.3999999999999995</v>
      </c>
      <c r="AR12" s="43">
        <f t="shared" si="165"/>
        <v>-4.3999999999999995</v>
      </c>
      <c r="AS12" s="43">
        <f t="shared" si="165"/>
        <v>-4.3999999999999995</v>
      </c>
      <c r="AT12" s="43">
        <f t="shared" si="165"/>
        <v>-4.3999999999999995</v>
      </c>
      <c r="AU12" s="43">
        <f t="shared" si="165"/>
        <v>-3.52</v>
      </c>
      <c r="AV12" s="43">
        <f t="shared" si="165"/>
        <v>-3.52</v>
      </c>
      <c r="AW12" s="43">
        <f t="shared" si="165"/>
        <v>-3.52</v>
      </c>
      <c r="AX12" s="43">
        <f t="shared" si="165"/>
        <v>-3.52</v>
      </c>
      <c r="AY12" s="43">
        <f t="shared" si="165"/>
        <v>-3.52</v>
      </c>
      <c r="AZ12" s="43">
        <f t="shared" si="165"/>
        <v>-3.52</v>
      </c>
      <c r="BA12" s="67">
        <f t="shared" ref="BA12:BE12" si="166">SUM(BA6:BA11)</f>
        <v>0</v>
      </c>
      <c r="BB12" s="67">
        <f t="shared" si="166"/>
        <v>0</v>
      </c>
      <c r="BC12" s="67">
        <f t="shared" si="166"/>
        <v>-21315.050000000003</v>
      </c>
      <c r="BD12" s="67">
        <f t="shared" si="166"/>
        <v>-577.1</v>
      </c>
      <c r="BE12" s="67">
        <f t="shared" si="166"/>
        <v>-2677.08</v>
      </c>
      <c r="BF12" s="67">
        <f>SUM(BF6:BF11)</f>
        <v>-1732.52</v>
      </c>
      <c r="BG12" s="67">
        <f t="shared" ref="BG12:BL12" si="167">SUM(BG6:BG11)</f>
        <v>-6175.43</v>
      </c>
      <c r="BH12" s="67">
        <f t="shared" si="167"/>
        <v>-8564.49</v>
      </c>
      <c r="BI12" s="67">
        <f t="shared" si="167"/>
        <v>-18817.2</v>
      </c>
      <c r="BJ12" s="67">
        <f t="shared" si="167"/>
        <v>-63.31</v>
      </c>
      <c r="BK12" s="67">
        <f t="shared" si="167"/>
        <v>0</v>
      </c>
      <c r="BL12" s="67">
        <f t="shared" si="167"/>
        <v>0</v>
      </c>
      <c r="BM12" s="32"/>
      <c r="BN12" s="32"/>
      <c r="BO12" s="32"/>
      <c r="BP12" s="32"/>
      <c r="BQ12" s="32"/>
      <c r="BR12" s="32"/>
      <c r="BS12" s="32"/>
      <c r="BT12" s="32"/>
      <c r="BU12" s="32"/>
      <c r="BV12" s="32"/>
      <c r="BW12" s="32"/>
      <c r="BX12" s="32"/>
      <c r="BY12" s="67">
        <f t="shared" ref="BY12:CC12" si="168">SUM(BY6:BY11)</f>
        <v>199584</v>
      </c>
      <c r="BZ12" s="67">
        <f t="shared" si="168"/>
        <v>186278.39999999999</v>
      </c>
      <c r="CA12" s="67">
        <f t="shared" si="168"/>
        <v>205959.6</v>
      </c>
      <c r="CB12" s="67">
        <f t="shared" si="168"/>
        <v>192931.20000000001</v>
      </c>
      <c r="CC12" s="67">
        <f t="shared" si="168"/>
        <v>199584</v>
      </c>
      <c r="CD12" s="67">
        <f>SUM(CD6:CD11)</f>
        <v>196257.6</v>
      </c>
      <c r="CE12" s="67">
        <f t="shared" ref="CE12:CJ12" si="169">SUM(CE6:CE11)</f>
        <v>108196.2</v>
      </c>
      <c r="CF12" s="67">
        <f t="shared" si="169"/>
        <v>105869.4</v>
      </c>
      <c r="CG12" s="67">
        <f t="shared" si="169"/>
        <v>104706.00000000001</v>
      </c>
      <c r="CH12" s="67">
        <f t="shared" si="169"/>
        <v>97725.6</v>
      </c>
      <c r="CI12" s="67">
        <f t="shared" si="169"/>
        <v>104851.41999999998</v>
      </c>
      <c r="CJ12" s="67">
        <f t="shared" si="169"/>
        <v>106741.95</v>
      </c>
      <c r="CK12" s="70">
        <f t="shared" ca="1" si="13"/>
        <v>8.6300000000000002E-2</v>
      </c>
      <c r="CL12" s="70">
        <f t="shared" ca="1" si="13"/>
        <v>8.6300000000000002E-2</v>
      </c>
      <c r="CM12" s="70">
        <f t="shared" ca="1" si="13"/>
        <v>8.6300000000000002E-2</v>
      </c>
      <c r="CN12" s="70">
        <f t="shared" ca="1" si="13"/>
        <v>8.6300000000000002E-2</v>
      </c>
      <c r="CO12" s="70">
        <f t="shared" ca="1" si="13"/>
        <v>8.6300000000000002E-2</v>
      </c>
      <c r="CP12" s="70">
        <f t="shared" ca="1" si="13"/>
        <v>8.6300000000000002E-2</v>
      </c>
      <c r="CQ12" s="70">
        <f t="shared" ca="1" si="13"/>
        <v>8.6300000000000002E-2</v>
      </c>
      <c r="CR12" s="70">
        <f t="shared" ca="1" si="13"/>
        <v>8.6300000000000002E-2</v>
      </c>
      <c r="CS12" s="70">
        <f t="shared" ca="1" si="13"/>
        <v>8.6300000000000002E-2</v>
      </c>
      <c r="CT12" s="70">
        <f t="shared" ca="1" si="13"/>
        <v>8.6300000000000002E-2</v>
      </c>
      <c r="CU12" s="70">
        <f t="shared" ca="1" si="13"/>
        <v>8.6300000000000002E-2</v>
      </c>
      <c r="CV12" s="70">
        <f t="shared" ca="1" si="13"/>
        <v>8.6300000000000002E-2</v>
      </c>
      <c r="CW12" s="67">
        <f t="shared" ref="CW12:DA12" ca="1" si="170">SUM(CW6:CW11)</f>
        <v>0</v>
      </c>
      <c r="CX12" s="67">
        <f t="shared" ca="1" si="170"/>
        <v>0</v>
      </c>
      <c r="CY12" s="67">
        <f t="shared" ca="1" si="170"/>
        <v>41806.57</v>
      </c>
      <c r="CZ12" s="67">
        <f t="shared" ca="1" si="170"/>
        <v>1131.93</v>
      </c>
      <c r="DA12" s="67">
        <f t="shared" ca="1" si="170"/>
        <v>5250.71</v>
      </c>
      <c r="DB12" s="67">
        <f ca="1">SUM(DB6:DB11)</f>
        <v>3398.12</v>
      </c>
      <c r="DC12" s="67">
        <f t="shared" ref="DC12:DH12" ca="1" si="171">SUM(DC6:DC11)</f>
        <v>15140.310000000001</v>
      </c>
      <c r="DD12" s="67">
        <f t="shared" ca="1" si="171"/>
        <v>20997.579999999998</v>
      </c>
      <c r="DE12" s="67">
        <f t="shared" ca="1" si="171"/>
        <v>46134.22</v>
      </c>
      <c r="DF12" s="67">
        <f t="shared" ca="1" si="171"/>
        <v>155.22</v>
      </c>
      <c r="DG12" s="67">
        <f t="shared" ca="1" si="171"/>
        <v>0</v>
      </c>
      <c r="DH12" s="67">
        <f t="shared" ca="1" si="171"/>
        <v>0</v>
      </c>
      <c r="DI12" s="69">
        <f t="shared" ref="DI12:DM12" ca="1" si="172">SUM(DI6:DI11)</f>
        <v>199584</v>
      </c>
      <c r="DJ12" s="69">
        <f t="shared" ca="1" si="172"/>
        <v>186278.39999999999</v>
      </c>
      <c r="DK12" s="69">
        <f t="shared" ca="1" si="172"/>
        <v>205959.6</v>
      </c>
      <c r="DL12" s="69">
        <f t="shared" ca="1" si="172"/>
        <v>192931.20000000001</v>
      </c>
      <c r="DM12" s="69">
        <f t="shared" ca="1" si="172"/>
        <v>199584</v>
      </c>
      <c r="DN12" s="69">
        <f ca="1">SUM(DN6:DN11)</f>
        <v>196257.6</v>
      </c>
      <c r="DO12" s="69">
        <f t="shared" ref="DO12:DY12" ca="1" si="173">SUM(DO6:DO11)</f>
        <v>108196.2</v>
      </c>
      <c r="DP12" s="69">
        <f t="shared" ca="1" si="173"/>
        <v>105869.4</v>
      </c>
      <c r="DQ12" s="69">
        <f t="shared" ca="1" si="173"/>
        <v>107175.75000000001</v>
      </c>
      <c r="DR12" s="69">
        <f t="shared" ca="1" si="173"/>
        <v>97725.6</v>
      </c>
      <c r="DS12" s="69">
        <f t="shared" ca="1" si="173"/>
        <v>104851.41999999998</v>
      </c>
      <c r="DT12" s="69">
        <f t="shared" ca="1" si="173"/>
        <v>106741.95</v>
      </c>
      <c r="DU12" s="67">
        <f t="shared" ca="1" si="173"/>
        <v>0</v>
      </c>
      <c r="DV12" s="67">
        <f t="shared" ca="1" si="173"/>
        <v>0</v>
      </c>
      <c r="DW12" s="67">
        <f t="shared" ca="1" si="173"/>
        <v>0</v>
      </c>
      <c r="DX12" s="67">
        <f t="shared" ca="1" si="173"/>
        <v>0</v>
      </c>
      <c r="DY12" s="67">
        <f t="shared" ca="1" si="173"/>
        <v>0</v>
      </c>
      <c r="DZ12" s="67">
        <f ca="1">SUM(DZ6:DZ11)</f>
        <v>0</v>
      </c>
      <c r="EA12" s="67">
        <f t="shared" ref="EA12:EF12" ca="1" si="174">SUM(EA6:EA11)</f>
        <v>0</v>
      </c>
      <c r="EB12" s="67">
        <f t="shared" ca="1" si="174"/>
        <v>0</v>
      </c>
      <c r="EC12" s="67">
        <f t="shared" ca="1" si="174"/>
        <v>2469.75</v>
      </c>
      <c r="ED12" s="67">
        <f t="shared" ca="1" si="174"/>
        <v>0</v>
      </c>
      <c r="EE12" s="67">
        <f t="shared" ca="1" si="174"/>
        <v>0</v>
      </c>
      <c r="EF12" s="67">
        <f t="shared" ca="1" si="174"/>
        <v>0</v>
      </c>
      <c r="EG12" s="69">
        <f t="shared" ref="EG12" ca="1" si="175">SUM(EG6:EG11)</f>
        <v>0</v>
      </c>
      <c r="EH12" s="69">
        <f t="shared" ref="EH12" ca="1" si="176">SUM(EH6:EH11)</f>
        <v>0</v>
      </c>
      <c r="EI12" s="69">
        <f t="shared" ref="EI12" ca="1" si="177">SUM(EI6:EI11)</f>
        <v>-21315.050000000003</v>
      </c>
      <c r="EJ12" s="69">
        <f t="shared" ref="EJ12" ca="1" si="178">SUM(EJ6:EJ11)</f>
        <v>-577.1</v>
      </c>
      <c r="EK12" s="69">
        <f t="shared" ref="EK12" ca="1" si="179">SUM(EK6:EK11)</f>
        <v>-2677.08</v>
      </c>
      <c r="EL12" s="69">
        <f ca="1">SUM(EL6:EL11)</f>
        <v>-1732.52</v>
      </c>
      <c r="EM12" s="69">
        <f t="shared" ref="EM12" ca="1" si="180">SUM(EM6:EM11)</f>
        <v>-6175.43</v>
      </c>
      <c r="EN12" s="69">
        <f t="shared" ref="EN12" ca="1" si="181">SUM(EN6:EN11)</f>
        <v>-8564.49</v>
      </c>
      <c r="EO12" s="69">
        <f t="shared" ref="EO12" ca="1" si="182">SUM(EO6:EO11)</f>
        <v>-16347.45</v>
      </c>
      <c r="EP12" s="69">
        <f t="shared" ref="EP12" ca="1" si="183">SUM(EP6:EP11)</f>
        <v>-63.31</v>
      </c>
      <c r="EQ12" s="69">
        <f t="shared" ref="EQ12" ca="1" si="184">SUM(EQ6:EQ11)</f>
        <v>0</v>
      </c>
      <c r="ER12" s="69">
        <f t="shared" ref="ER12" ca="1" si="185">SUM(ER6:ER11)</f>
        <v>0</v>
      </c>
    </row>
    <row r="14" spans="1:148" x14ac:dyDescent="0.25">
      <c r="A14" t="s">
        <v>519</v>
      </c>
    </row>
    <row r="15" spans="1:148" x14ac:dyDescent="0.25">
      <c r="A15" t="s">
        <v>528</v>
      </c>
    </row>
    <row r="16" spans="1:148" x14ac:dyDescent="0.25">
      <c r="A16" t="s">
        <v>520</v>
      </c>
    </row>
    <row r="17" spans="1:1" x14ac:dyDescent="0.25">
      <c r="A17" t="s">
        <v>521</v>
      </c>
    </row>
    <row r="18" spans="1:1" x14ac:dyDescent="0.25">
      <c r="A18" t="s">
        <v>522</v>
      </c>
    </row>
    <row r="19" spans="1:1" x14ac:dyDescent="0.25">
      <c r="A19" t="s">
        <v>523</v>
      </c>
    </row>
    <row r="20" spans="1:1" x14ac:dyDescent="0.25">
      <c r="A20" t="s">
        <v>524</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3 Sep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A548-24FA-449D-B8EC-E05CFCB4DE25}">
  <dimension ref="A1:G22"/>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73" t="s">
        <v>164</v>
      </c>
      <c r="B1" s="74" t="s">
        <v>165</v>
      </c>
      <c r="C1" s="74" t="s">
        <v>166</v>
      </c>
      <c r="D1" s="75" t="s">
        <v>531</v>
      </c>
      <c r="E1" s="76" t="s">
        <v>532</v>
      </c>
      <c r="F1" s="74" t="s">
        <v>533</v>
      </c>
      <c r="G1" s="74" t="s">
        <v>534</v>
      </c>
    </row>
    <row r="2" spans="1:7" x14ac:dyDescent="0.25">
      <c r="A2" s="13" t="s">
        <v>167</v>
      </c>
      <c r="B2" s="14" t="s">
        <v>168</v>
      </c>
      <c r="C2" s="14" t="s">
        <v>169</v>
      </c>
      <c r="D2" s="46" t="s">
        <v>535</v>
      </c>
      <c r="E2" s="49" t="s">
        <v>536</v>
      </c>
      <c r="F2" s="14" t="s">
        <v>170</v>
      </c>
      <c r="G2" s="14" t="s">
        <v>171</v>
      </c>
    </row>
    <row r="3" spans="1:7" x14ac:dyDescent="0.25">
      <c r="A3" s="15">
        <v>44228</v>
      </c>
      <c r="B3" s="16">
        <v>5.0000000000000001E-3</v>
      </c>
      <c r="C3" s="16">
        <f t="shared" ref="C3:C13" si="0">B3+1.5%</f>
        <v>0.02</v>
      </c>
      <c r="D3" s="47">
        <f>C3/365</f>
        <v>5.4794520547945207E-5</v>
      </c>
      <c r="E3" s="50">
        <f t="shared" ref="E3:E13" si="1">DAY(DATE(YEAR(A3),MONTH(A3)+1,0))</f>
        <v>28</v>
      </c>
      <c r="F3" s="16">
        <f t="shared" ref="F3:F13" si="2">D3*E3</f>
        <v>1.5342465753424659E-3</v>
      </c>
      <c r="G3" s="16">
        <f>SUM(F3:F$13)-F$13</f>
        <v>1.66027397260274E-2</v>
      </c>
    </row>
    <row r="4" spans="1:7" x14ac:dyDescent="0.25">
      <c r="A4" s="15">
        <v>44256</v>
      </c>
      <c r="B4" s="16">
        <v>5.0000000000000001E-3</v>
      </c>
      <c r="C4" s="16">
        <f t="shared" si="0"/>
        <v>0.02</v>
      </c>
      <c r="D4" s="47">
        <f>C4/365</f>
        <v>5.4794520547945207E-5</v>
      </c>
      <c r="E4" s="50">
        <f t="shared" si="1"/>
        <v>31</v>
      </c>
      <c r="F4" s="16">
        <f t="shared" si="2"/>
        <v>1.6986301369863014E-3</v>
      </c>
      <c r="G4" s="16">
        <f>SUM(F4:F$13)-F$13</f>
        <v>1.5068493150684934E-2</v>
      </c>
    </row>
    <row r="5" spans="1:7" x14ac:dyDescent="0.25">
      <c r="A5" s="15">
        <v>44287</v>
      </c>
      <c r="B5" s="16">
        <v>5.0000000000000001E-3</v>
      </c>
      <c r="C5" s="16">
        <f t="shared" si="0"/>
        <v>0.02</v>
      </c>
      <c r="D5" s="47">
        <f>C5/365</f>
        <v>5.4794520547945207E-5</v>
      </c>
      <c r="E5" s="50">
        <f t="shared" si="1"/>
        <v>30</v>
      </c>
      <c r="F5" s="16">
        <f t="shared" si="2"/>
        <v>1.6438356164383563E-3</v>
      </c>
      <c r="G5" s="16">
        <f>SUM(F5:F$13)-F$13</f>
        <v>1.3369863013698632E-2</v>
      </c>
    </row>
    <row r="6" spans="1:7" x14ac:dyDescent="0.25">
      <c r="A6" s="15">
        <v>44317</v>
      </c>
      <c r="B6" s="16">
        <v>5.0000000000000001E-3</v>
      </c>
      <c r="C6" s="16">
        <f t="shared" si="0"/>
        <v>0.02</v>
      </c>
      <c r="D6" s="47">
        <f>C6/365</f>
        <v>5.4794520547945207E-5</v>
      </c>
      <c r="E6" s="50">
        <f t="shared" si="1"/>
        <v>31</v>
      </c>
      <c r="F6" s="16">
        <f t="shared" si="2"/>
        <v>1.6986301369863014E-3</v>
      </c>
      <c r="G6" s="16">
        <f>SUM(F6:F$13)-F$13</f>
        <v>1.1726027397260275E-2</v>
      </c>
    </row>
    <row r="7" spans="1:7" x14ac:dyDescent="0.25">
      <c r="A7" s="15">
        <v>44348</v>
      </c>
      <c r="B7" s="16">
        <v>5.0000000000000001E-3</v>
      </c>
      <c r="C7" s="16">
        <f t="shared" si="0"/>
        <v>0.02</v>
      </c>
      <c r="D7" s="47">
        <f t="shared" ref="D7:D13" si="3">C7/365</f>
        <v>5.4794520547945207E-5</v>
      </c>
      <c r="E7" s="50">
        <f t="shared" si="1"/>
        <v>30</v>
      </c>
      <c r="F7" s="16">
        <f t="shared" si="2"/>
        <v>1.6438356164383563E-3</v>
      </c>
      <c r="G7" s="16">
        <f>SUM(F7:F$13)-F$13</f>
        <v>1.0027397260273975E-2</v>
      </c>
    </row>
    <row r="8" spans="1:7" x14ac:dyDescent="0.25">
      <c r="A8" s="15">
        <v>44378</v>
      </c>
      <c r="B8" s="16">
        <v>5.0000000000000001E-3</v>
      </c>
      <c r="C8" s="16">
        <f t="shared" si="0"/>
        <v>0.02</v>
      </c>
      <c r="D8" s="47">
        <f t="shared" si="3"/>
        <v>5.4794520547945207E-5</v>
      </c>
      <c r="E8" s="50">
        <f t="shared" si="1"/>
        <v>31</v>
      </c>
      <c r="F8" s="16">
        <f t="shared" si="2"/>
        <v>1.6986301369863014E-3</v>
      </c>
      <c r="G8" s="16">
        <f>SUM(F8:F$13)-F$13</f>
        <v>8.3835616438356162E-3</v>
      </c>
    </row>
    <row r="9" spans="1:7" x14ac:dyDescent="0.25">
      <c r="A9" s="15">
        <v>44409</v>
      </c>
      <c r="B9" s="16">
        <v>5.0000000000000001E-3</v>
      </c>
      <c r="C9" s="16">
        <f t="shared" si="0"/>
        <v>0.02</v>
      </c>
      <c r="D9" s="47">
        <f t="shared" si="3"/>
        <v>5.4794520547945207E-5</v>
      </c>
      <c r="E9" s="50">
        <f t="shared" si="1"/>
        <v>31</v>
      </c>
      <c r="F9" s="16">
        <f t="shared" si="2"/>
        <v>1.6986301369863014E-3</v>
      </c>
      <c r="G9" s="16">
        <f>SUM(F9:F$13)-F$13</f>
        <v>6.6849315068493167E-3</v>
      </c>
    </row>
    <row r="10" spans="1:7" x14ac:dyDescent="0.25">
      <c r="A10" s="15">
        <v>44440</v>
      </c>
      <c r="B10" s="18">
        <f>B6</f>
        <v>5.0000000000000001E-3</v>
      </c>
      <c r="C10" s="16">
        <f t="shared" si="0"/>
        <v>0.02</v>
      </c>
      <c r="D10" s="47">
        <f t="shared" si="3"/>
        <v>5.4794520547945207E-5</v>
      </c>
      <c r="E10" s="50">
        <f t="shared" si="1"/>
        <v>30</v>
      </c>
      <c r="F10" s="16">
        <f t="shared" si="2"/>
        <v>1.6438356164383563E-3</v>
      </c>
      <c r="G10" s="16">
        <f>SUM(F10:F$13)-F$13</f>
        <v>4.9863013698630138E-3</v>
      </c>
    </row>
    <row r="11" spans="1:7" x14ac:dyDescent="0.25">
      <c r="A11" s="15">
        <v>44470</v>
      </c>
      <c r="B11" s="18">
        <f t="shared" ref="B11:B13" si="4">B10</f>
        <v>5.0000000000000001E-3</v>
      </c>
      <c r="C11" s="16">
        <f t="shared" si="0"/>
        <v>0.02</v>
      </c>
      <c r="D11" s="47">
        <f t="shared" si="3"/>
        <v>5.4794520547945207E-5</v>
      </c>
      <c r="E11" s="50">
        <f t="shared" si="1"/>
        <v>31</v>
      </c>
      <c r="F11" s="16">
        <f t="shared" si="2"/>
        <v>1.6986301369863014E-3</v>
      </c>
      <c r="G11" s="16">
        <f>SUM(F11:F$13)-F$13</f>
        <v>3.3424657534246579E-3</v>
      </c>
    </row>
    <row r="12" spans="1:7" x14ac:dyDescent="0.25">
      <c r="A12" s="15">
        <v>44501</v>
      </c>
      <c r="B12" s="18">
        <f t="shared" si="4"/>
        <v>5.0000000000000001E-3</v>
      </c>
      <c r="C12" s="16">
        <f t="shared" si="0"/>
        <v>0.02</v>
      </c>
      <c r="D12" s="47">
        <f t="shared" si="3"/>
        <v>5.4794520547945207E-5</v>
      </c>
      <c r="E12" s="50">
        <f t="shared" si="1"/>
        <v>30</v>
      </c>
      <c r="F12" s="16">
        <f t="shared" si="2"/>
        <v>1.6438356164383563E-3</v>
      </c>
      <c r="G12" s="16">
        <f>SUM(F12:F$13)-F$13</f>
        <v>1.6438356164383565E-3</v>
      </c>
    </row>
    <row r="13" spans="1:7" x14ac:dyDescent="0.25">
      <c r="A13" s="15">
        <v>44531</v>
      </c>
      <c r="B13" s="18">
        <f t="shared" si="4"/>
        <v>5.0000000000000001E-3</v>
      </c>
      <c r="C13" s="16">
        <f t="shared" si="0"/>
        <v>0.02</v>
      </c>
      <c r="D13" s="47">
        <f t="shared" si="3"/>
        <v>5.4794520547945207E-5</v>
      </c>
      <c r="E13" s="50">
        <f t="shared" si="1"/>
        <v>31</v>
      </c>
      <c r="F13" s="16">
        <f t="shared" si="2"/>
        <v>1.6986301369863014E-3</v>
      </c>
      <c r="G13" s="16">
        <f>SUM(F13:F$13)-F$13</f>
        <v>0</v>
      </c>
    </row>
    <row r="15" spans="1:7" x14ac:dyDescent="0.25">
      <c r="A15" s="19" t="s">
        <v>552</v>
      </c>
    </row>
    <row r="16" spans="1:7" x14ac:dyDescent="0.25">
      <c r="A16" s="19"/>
    </row>
    <row r="17" spans="1:5" x14ac:dyDescent="0.25">
      <c r="A17" s="19" t="s">
        <v>439</v>
      </c>
    </row>
    <row r="18" spans="1:5" x14ac:dyDescent="0.25">
      <c r="A18" s="27" t="s">
        <v>438</v>
      </c>
    </row>
    <row r="19" spans="1:5" s="16" customFormat="1" x14ac:dyDescent="0.25">
      <c r="A19" s="26"/>
      <c r="D19" s="47"/>
      <c r="E19" s="50"/>
    </row>
    <row r="20" spans="1:5" s="16" customFormat="1" x14ac:dyDescent="0.25">
      <c r="A20" s="19" t="s">
        <v>172</v>
      </c>
      <c r="D20" s="47"/>
      <c r="E20" s="50"/>
    </row>
    <row r="21" spans="1:5" s="16" customFormat="1" x14ac:dyDescent="0.25">
      <c r="A21" s="19" t="s">
        <v>173</v>
      </c>
      <c r="D21" s="47"/>
      <c r="E21" s="50"/>
    </row>
    <row r="22" spans="1:5" s="16" customFormat="1" x14ac:dyDescent="0.25">
      <c r="A22" s="19" t="s">
        <v>174</v>
      </c>
      <c r="D22" s="47"/>
      <c r="E22" s="50"/>
    </row>
  </sheetData>
  <hyperlinks>
    <hyperlink ref="A18" r:id="rId1" xr:uid="{B4C33E88-7851-4B6F-B038-01C500844B24}"/>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3 Sep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3"/>
  <sheetViews>
    <sheetView workbookViewId="0">
      <pane ySplit="2" topLeftCell="A3" activePane="bottomLeft" state="frozen"/>
      <selection activeCell="A3" sqref="A3"/>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531</v>
      </c>
      <c r="E1" s="48" t="s">
        <v>532</v>
      </c>
      <c r="F1" s="12" t="s">
        <v>533</v>
      </c>
      <c r="G1" s="12" t="s">
        <v>534</v>
      </c>
    </row>
    <row r="2" spans="1:7" x14ac:dyDescent="0.25">
      <c r="A2" s="13" t="s">
        <v>167</v>
      </c>
      <c r="B2" s="14" t="s">
        <v>168</v>
      </c>
      <c r="C2" s="14" t="s">
        <v>169</v>
      </c>
      <c r="D2" s="46" t="s">
        <v>535</v>
      </c>
      <c r="E2" s="49" t="s">
        <v>536</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SUM(F3:F$184)-F$184</f>
        <v>0.483541301744143</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SUM(F4:F$184)-F$184</f>
        <v>0.4790823976345539</v>
      </c>
    </row>
    <row r="5" spans="1:7" x14ac:dyDescent="0.25">
      <c r="A5" s="15">
        <v>38777</v>
      </c>
      <c r="B5" s="16">
        <v>0.04</v>
      </c>
      <c r="C5" s="16">
        <f t="shared" si="0"/>
        <v>5.5E-2</v>
      </c>
      <c r="D5" s="47">
        <f t="shared" si="1"/>
        <v>1.5068493150684933E-4</v>
      </c>
      <c r="E5" s="50">
        <f t="shared" si="2"/>
        <v>31</v>
      </c>
      <c r="F5" s="16">
        <f t="shared" si="3"/>
        <v>4.6712328767123295E-3</v>
      </c>
      <c r="G5" s="16">
        <f>SUM(F5:F$184)-F$184</f>
        <v>0.47505500037427989</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SUM(F6:F$184)-F$184</f>
        <v>0.4703837674975675</v>
      </c>
    </row>
    <row r="7" spans="1:7" x14ac:dyDescent="0.25">
      <c r="A7" s="15">
        <v>38838</v>
      </c>
      <c r="B7" s="16">
        <v>4.4999999999999998E-2</v>
      </c>
      <c r="C7" s="16">
        <f t="shared" si="0"/>
        <v>0.06</v>
      </c>
      <c r="D7" s="47">
        <f t="shared" si="1"/>
        <v>1.6438356164383562E-4</v>
      </c>
      <c r="E7" s="50">
        <f t="shared" si="2"/>
        <v>31</v>
      </c>
      <c r="F7" s="16">
        <f t="shared" si="3"/>
        <v>5.0958904109589045E-3</v>
      </c>
      <c r="G7" s="16">
        <f>SUM(F7:F$184)-F$184</f>
        <v>0.46565774010030714</v>
      </c>
    </row>
    <row r="8" spans="1:7" x14ac:dyDescent="0.25">
      <c r="A8" s="15">
        <v>38869</v>
      </c>
      <c r="B8" s="16">
        <v>4.4999999999999998E-2</v>
      </c>
      <c r="C8" s="16">
        <f t="shared" si="0"/>
        <v>0.06</v>
      </c>
      <c r="D8" s="47">
        <f t="shared" si="1"/>
        <v>1.6438356164383562E-4</v>
      </c>
      <c r="E8" s="50">
        <f t="shared" si="2"/>
        <v>30</v>
      </c>
      <c r="F8" s="16">
        <f t="shared" si="3"/>
        <v>4.9315068493150684E-3</v>
      </c>
      <c r="G8" s="16">
        <f>SUM(F8:F$184)-F$184</f>
        <v>0.46056184968934827</v>
      </c>
    </row>
    <row r="9" spans="1:7" x14ac:dyDescent="0.25">
      <c r="A9" s="15">
        <v>38899</v>
      </c>
      <c r="B9" s="16">
        <v>4.4999999999999998E-2</v>
      </c>
      <c r="C9" s="16">
        <f t="shared" si="0"/>
        <v>0.06</v>
      </c>
      <c r="D9" s="47">
        <f t="shared" si="1"/>
        <v>1.6438356164383562E-4</v>
      </c>
      <c r="E9" s="50">
        <f t="shared" si="2"/>
        <v>31</v>
      </c>
      <c r="F9" s="16">
        <f t="shared" si="3"/>
        <v>5.0958904109589045E-3</v>
      </c>
      <c r="G9" s="16">
        <f>SUM(F9:F$184)-F$184</f>
        <v>0.45563034284003318</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SUM(F10:F$184)-F$184</f>
        <v>0.45053445242907419</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SUM(F11:F$184)-F$184</f>
        <v>0.44543856201811527</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SUM(F12:F$184)-F$184</f>
        <v>0.44050705516880023</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SUM(F13:F$184)-F$184</f>
        <v>0.43541116475784136</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SUM(F14:F$184)-F$184</f>
        <v>0.43047965790852627</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SUM(F15:F$184)-F$184</f>
        <v>0.42538376749756734</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SUM(F16:F$184)-F$184</f>
        <v>0.42028787708660847</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SUM(F17:F$184)-F$184</f>
        <v>0.4156851373605811</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SUM(F18:F$184)-F$184</f>
        <v>0.41058924694962218</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SUM(F19:F$184)-F$184</f>
        <v>0.40565774010030708</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SUM(F20:F$184)-F$184</f>
        <v>0.40056184968934821</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SUM(F21:F$184)-F$184</f>
        <v>0.39563034284003312</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SUM(F22:F$184)-F$184</f>
        <v>0.3903221236619509</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SUM(F23:F$184)-F$184</f>
        <v>0.38501390448386869</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SUM(F24:F$184)-F$184</f>
        <v>0.37987691818249886</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SUM(F25:F$184)-F$184</f>
        <v>0.37456869900441675</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SUM(F26:F$184)-F$184</f>
        <v>0.36943171270304692</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SUM(F27:F$184)-F$184</f>
        <v>0.36433582229208805</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SUM(F28:F$184)-F$184</f>
        <v>0.35946560371285302</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SUM(F29:F$184)-F$184</f>
        <v>0.35490959278389123</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SUM(F30:F$184)-F$184</f>
        <v>0.35046287147241578</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SUM(F31:F$184)-F$184</f>
        <v>0.34656942884946496</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SUM(F32:F$184)-F$184</f>
        <v>0.34254620480574904</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SUM(F33:F$184)-F$184</f>
        <v>0.33865276218279822</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SUM(F34:F$184)-F$184</f>
        <v>0.33462953813908236</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SUM(F35:F$184)-F$184</f>
        <v>0.3306063140953665</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SUM(F36:F$184)-F$184</f>
        <v>0.32671287147241568</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SUM(F37:F$184)-F$184</f>
        <v>0.32332489333033915</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SUM(F38:F$184)-F$184</f>
        <v>0.32004620480574897</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SUM(F39:F$184)-F$184</f>
        <v>0.31729347256531182</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SUM(F40:F$184)-F$184</f>
        <v>0.31495785612695559</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SUM(F41:F$184)-F$184</f>
        <v>0.31284826708585972</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SUM(F42:F$184)-F$184</f>
        <v>0.31093730818175014</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SUM(F43:F$184)-F$184</f>
        <v>0.3092934725653117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SUM(F44:F$184)-F$184</f>
        <v>0.30759484242832541</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SUM(F45:F$184)-F$184</f>
        <v>0.30595100681188703</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SUM(F46:F$184)-F$184</f>
        <v>0.30425237667490074</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SUM(F47:F$184)-F$184</f>
        <v>0.30255374653791445</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SUM(F48:F$184)-F$184</f>
        <v>0.30090991092147606</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SUM(F49:F$184)-F$184</f>
        <v>0.29921128078448977</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SUM(F50:F$184)-F$184</f>
        <v>0.29756744516805139</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SUM(F51:F$184)-F$184</f>
        <v>0.2958688150310651</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SUM(F52:F$184)-F$184</f>
        <v>0.29417018489407881</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SUM(F53:F$184)-F$184</f>
        <v>0.29263593831873635</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SUM(F54:F$184)-F$184</f>
        <v>0.29093730818175007</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SUM(F55:F$184)-F$184</f>
        <v>0.28929347256531168</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SUM(F56:F$184)-F$184</f>
        <v>0.28759484242832539</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SUM(F57:F$184)-F$184</f>
        <v>0.28574552735983222</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SUM(F58:F$184)-F$184</f>
        <v>0.28362223968859934</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SUM(F59:F$184)-F$184</f>
        <v>0.28149895201736647</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SUM(F60:F$184)-F$184</f>
        <v>0.27923867804476371</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SUM(F61:F$184)-F$184</f>
        <v>0.27690306160640754</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SUM(F62:F$184)-F$184</f>
        <v>0.27464278763380484</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SUM(F63:F$184)-F$184</f>
        <v>0.27230717119544862</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SUM(F64:F$184)-F$184</f>
        <v>0.2699715547570925</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SUM(F65:F$184)-F$184</f>
        <v>0.26786196571599658</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SUM(F66:F$184)-F$184</f>
        <v>0.26552634927764046</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SUM(F67:F$184)-F$184</f>
        <v>0.26326607530503771</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SUM(F68:F$184)-F$184</f>
        <v>0.26093045886668154</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SUM(F69:F$184)-F$184</f>
        <v>0.25867018489407884</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SUM(F70:F$184)-F$184</f>
        <v>0.25633456845572267</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SUM(F71:F$184)-F$184</f>
        <v>0.2539989520173665</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SUM(F72:F$184)-F$184</f>
        <v>0.2517386780447638</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SUM(F73:F$184)-F$184</f>
        <v>0.24940306160640763</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SUM(F74:F$184)-F$184</f>
        <v>0.24714278763380484</v>
      </c>
    </row>
    <row r="75" spans="1:7" x14ac:dyDescent="0.25">
      <c r="A75" s="15">
        <v>40909</v>
      </c>
      <c r="B75" s="16">
        <v>1.2500000000000001E-2</v>
      </c>
      <c r="C75" s="16">
        <f t="shared" si="5"/>
        <v>2.75E-2</v>
      </c>
      <c r="D75" s="47">
        <f>C75/366</f>
        <v>7.5136612021857923E-5</v>
      </c>
      <c r="E75" s="50">
        <f t="shared" si="7"/>
        <v>31</v>
      </c>
      <c r="F75" s="16">
        <f t="shared" si="8"/>
        <v>2.3292349726775955E-3</v>
      </c>
      <c r="G75" s="16">
        <f>SUM(F75:F$184)-F$184</f>
        <v>0.24480717119544868</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SUM(F76:F$184)-F$184</f>
        <v>0.24247793622277111</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SUM(F77:F$184)-F$184</f>
        <v>0.24029897447413723</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SUM(F78:F$184)-F$184</f>
        <v>0.23796973950145964</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SUM(F79:F$184)-F$184</f>
        <v>0.23571564114080387</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SUM(F80:F$184)-F$184</f>
        <v>0.23338640616812628</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SUM(F81:F$184)-F$184</f>
        <v>0.23113230780747054</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SUM(F82:F$184)-F$184</f>
        <v>0.22880307283479295</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SUM(F83:F$184)-F$184</f>
        <v>0.22647383786211536</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SUM(F84:F$184)-F$184</f>
        <v>0.22421973950145963</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SUM(F85:F$184)-F$184</f>
        <v>0.22189050452878201</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SUM(F86:F$184)-F$184</f>
        <v>0.2196364061681263</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SUM(F87:F$184)-F$184</f>
        <v>0.21730717119544871</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SUM(F88:F$184)-F$184</f>
        <v>0.21497155475709254</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SUM(F89:F$184)-F$184</f>
        <v>0.21286196571599664</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SUM(F90:F$184)-F$184</f>
        <v>0.21052634927764047</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SUM(F91:F$184)-F$184</f>
        <v>0.20826607530503771</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SUM(F92:F$184)-F$184</f>
        <v>0.20593045886668154</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SUM(F93:F$184)-F$184</f>
        <v>0.20367018489407882</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SUM(F94:F$184)-F$184</f>
        <v>0.20133456845572265</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SUM(F95:F$184)-F$184</f>
        <v>0.1989989520173665</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SUM(F96:F$184)-F$184</f>
        <v>0.19673867804476378</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SUM(F97:F$184)-F$184</f>
        <v>0.19440306160640761</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SUM(F98:F$184)-F$184</f>
        <v>0.19214278763380485</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SUM(F99:F$184)-F$184</f>
        <v>0.18980717119544868</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SUM(F100:F$184)-F$184</f>
        <v>0.18747155475709251</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SUM(F101:F$184)-F$184</f>
        <v>0.18536196571599661</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SUM(F102:F$184)-F$184</f>
        <v>0.18302634927764044</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SUM(F103:F$184)-F$184</f>
        <v>0.18076607530503772</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SUM(F104:F$184)-F$184</f>
        <v>0.17843045886668155</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SUM(F105:F$184)-F$184</f>
        <v>0.17617018489407882</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SUM(F106:F$184)-F$184</f>
        <v>0.17383456845572262</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SUM(F107:F$184)-F$184</f>
        <v>0.17149895201736648</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SUM(F108:F$184)-F$184</f>
        <v>0.16923867804476375</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SUM(F109:F$184)-F$184</f>
        <v>0.16690306160640761</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SUM(F110:F$184)-F$184</f>
        <v>0.16464278763380485</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SUM(F111:F$184)-F$184</f>
        <v>0.16230717119544869</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SUM(F112:F$184)-F$184</f>
        <v>0.16018388352421581</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SUM(F113:F$184)-F$184</f>
        <v>0.15826607530503772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SUM(F114:F$184)-F$184</f>
        <v>0.15614278763380485</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SUM(F115:F$184)-F$184</f>
        <v>0.15408799311325691</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SUM(F116:F$184)-F$184</f>
        <v>0.15196470544202403</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SUM(F117:F$184)-F$184</f>
        <v>0.1499099109214761</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SUM(F118:F$184)-F$184</f>
        <v>0.14799895201736649</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SUM(F119:F$184)-F$184</f>
        <v>0.1460879931132569</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SUM(F120:F$184)-F$184</f>
        <v>0.14423867804476376</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SUM(F121:F$184)-F$184</f>
        <v>0.14232771914065415</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SUM(F122:F$184)-F$184</f>
        <v>0.140478404072161</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SUM(F123:F$184)-F$184</f>
        <v>0.13856744516805139</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SUM(F124:F$184)-F$184</f>
        <v>0.13666170746313336</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SUM(F125:F$184)-F$184</f>
        <v>0.13487892057788747</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SUM(F126:F$184)-F$184</f>
        <v>0.13297318287296944</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SUM(F127:F$184)-F$184</f>
        <v>0.13112892057788747</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SUM(F128:F$184)-F$184</f>
        <v>0.12922318287296947</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SUM(F129:F$184)-F$184</f>
        <v>0.12737892057788749</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SUM(F130:F$184)-F$184</f>
        <v>0.12547318287296946</v>
      </c>
    </row>
    <row r="131" spans="1:7" x14ac:dyDescent="0.25">
      <c r="A131" s="15">
        <v>42614</v>
      </c>
      <c r="B131" s="16">
        <v>7.4999999999999997E-3</v>
      </c>
      <c r="C131" s="16">
        <f t="shared" ref="C131:C184" si="11">B131+1.5%</f>
        <v>2.2499999999999999E-2</v>
      </c>
      <c r="D131" s="47">
        <f t="shared" si="10"/>
        <v>6.1475409836065574E-5</v>
      </c>
      <c r="E131" s="50">
        <f t="shared" si="7"/>
        <v>30</v>
      </c>
      <c r="F131" s="16">
        <f t="shared" si="8"/>
        <v>1.8442622950819673E-3</v>
      </c>
      <c r="G131" s="16">
        <f>SUM(F131:F$184)-F$184</f>
        <v>0.12356744516805145</v>
      </c>
    </row>
    <row r="132" spans="1:7" x14ac:dyDescent="0.25">
      <c r="A132" s="15">
        <v>42644</v>
      </c>
      <c r="B132" s="16">
        <v>7.4999999999999997E-3</v>
      </c>
      <c r="C132" s="16">
        <f t="shared" si="11"/>
        <v>2.2499999999999999E-2</v>
      </c>
      <c r="D132" s="47">
        <f t="shared" si="10"/>
        <v>6.1475409836065574E-5</v>
      </c>
      <c r="E132" s="50">
        <f t="shared" ref="E132:E184" si="12">DAY(DATE(YEAR(A132),MONTH(A132)+1,0))</f>
        <v>31</v>
      </c>
      <c r="F132" s="16">
        <f t="shared" ref="F132:F184" si="13">D132*E132</f>
        <v>1.9057377049180328E-3</v>
      </c>
      <c r="G132" s="16">
        <f>SUM(F132:F$184)-F$184</f>
        <v>0.12172318287296949</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SUM(F133:F$184)-F$184</f>
        <v>0.11981744516805146</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SUM(F134:F$184)-F$184</f>
        <v>0.1179731828729695</v>
      </c>
    </row>
    <row r="135" spans="1:7" x14ac:dyDescent="0.25">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SUM(F135:F$184)-F$184</f>
        <v>0.11606744516805147</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SUM(F136:F$184)-F$184</f>
        <v>0.11415648626394188</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SUM(F137:F$184)-F$184</f>
        <v>0.11243045886668161</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SUM(F138:F$184)-F$184</f>
        <v>0.11051949996257202</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SUM(F139:F$184)-F$184</f>
        <v>0.10867018489407887</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SUM(F140:F$184)-F$184</f>
        <v>0.10675922598996927</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SUM(F141:F$184)-F$184</f>
        <v>0.10490991092147613</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SUM(F142:F$184)-F$184</f>
        <v>0.10278662325024324</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SUM(F143:F$184)-F$184</f>
        <v>0.10066333557901037</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SUM(F144:F$184)-F$184</f>
        <v>9.8403061606407632E-2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SUM(F145:F$184)-F$184</f>
        <v>9.6067445168051463E-2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SUM(F146:F$184)-F$184</f>
        <v>9.3807171195448721E-2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SUM(F147:F$184)-F$184</f>
        <v>9.1471554757092566E-2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SUM(F148:F$184)-F$184</f>
        <v>8.8923609551613103E-2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SUM(F149:F$184)-F$184</f>
        <v>8.6622239688599417E-2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SUM(F150:F$184)-F$184</f>
        <v>8.4074294483119955E-2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SUM(F151:F$184)-F$184</f>
        <v>8.1608541058462436E-2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SUM(F152:F$184)-F$184</f>
        <v>7.9060595852982987E-2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SUM(F153:F$184)-F$184</f>
        <v>7.6594842428325455E-2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SUM(F154:F$184)-F$184</f>
        <v>7.3834568455722727E-2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SUM(F155:F$184)-F$184</f>
        <v>7.1074294483119985E-2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SUM(F156:F$184)-F$184</f>
        <v>6.8403061606407661E-2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SUM(F157:F$184)-F$184</f>
        <v>6.543045886668164E-2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SUM(F158:F$184)-F$184</f>
        <v>6.2553746537914512E-2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SUM(F159:F$184)-F$184</f>
        <v>5.9581143798188498E-2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SUM(F160:F$184)-F$184</f>
        <v>5.6608541058462476E-2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SUM(F161:F$184)-F$184</f>
        <v>5.3923609551613155E-2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SUM(F162:F$184)-F$184</f>
        <v>5.0951006811887127E-2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SUM(F163:F$184)-F$184</f>
        <v>4.8074294483120006E-2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SUM(F164:F$184)-F$184</f>
        <v>4.5101691743393978E-2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SUM(F165:F$184)-F$184</f>
        <v>4.222497941462685E-2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SUM(F166:F$184)-F$184</f>
        <v>3.9252376674900821E-2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SUM(F167:F$184)-F$184</f>
        <v>3.6279773935174793E-2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SUM(F168:F$184)-F$184</f>
        <v>3.3403061606407672E-2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SUM(F169:F$184)-F$184</f>
        <v>3.0430458866681644E-2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SUM(F170:F$184)-F$184</f>
        <v>2.7553746537914522E-2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SUM(F171:F$184)-F$184</f>
        <v>2.4581143798188487E-2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SUM(F172:F$184)-F$184</f>
        <v>2.161666292387155E-2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SUM(F173:F$184)-F$184</f>
        <v>1.8843438880155702E-2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SUM(F174:F$184)-F$184</f>
        <v>1.6725952541357891E-2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SUM(F175:F$184)-F$184</f>
        <v>1.5086608279062807E-2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SUM(F176:F$184)-F$184</f>
        <v>1.3392619208024554E-2</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SUM(F177:F$184)-F$184</f>
        <v>1.1753274945729471E-2</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SUM(F178:F$184)-F$184</f>
        <v>1.005928587469122E-2</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SUM(F179:F$184)-F$184</f>
        <v>8.3652968036529683E-3</v>
      </c>
    </row>
    <row r="180" spans="1:7" x14ac:dyDescent="0.25">
      <c r="A180" s="15">
        <v>44105</v>
      </c>
      <c r="B180" s="17">
        <v>5.0000000000000001E-3</v>
      </c>
      <c r="C180" s="16">
        <f t="shared" si="11"/>
        <v>0.02</v>
      </c>
      <c r="D180" s="47">
        <f t="shared" si="15"/>
        <v>5.4644808743169399E-5</v>
      </c>
      <c r="E180" s="50">
        <f t="shared" si="12"/>
        <v>31</v>
      </c>
      <c r="F180" s="16">
        <f t="shared" si="13"/>
        <v>1.6939890710382514E-3</v>
      </c>
      <c r="G180" s="16">
        <f>SUM(F180:F$184)-F$184</f>
        <v>6.7259525413578859E-3</v>
      </c>
    </row>
    <row r="181" spans="1:7" x14ac:dyDescent="0.25">
      <c r="A181" s="15">
        <v>44136</v>
      </c>
      <c r="B181" s="18">
        <f t="shared" ref="B181:B184" si="16">B180</f>
        <v>5.0000000000000001E-3</v>
      </c>
      <c r="C181" s="16">
        <f t="shared" si="11"/>
        <v>0.02</v>
      </c>
      <c r="D181" s="47">
        <f t="shared" si="15"/>
        <v>5.4644808743169399E-5</v>
      </c>
      <c r="E181" s="50">
        <f t="shared" si="12"/>
        <v>30</v>
      </c>
      <c r="F181" s="16">
        <f t="shared" si="13"/>
        <v>1.639344262295082E-3</v>
      </c>
      <c r="G181" s="16">
        <f>SUM(F181:F$184)-F$184</f>
        <v>5.0319634703196343E-3</v>
      </c>
    </row>
    <row r="182" spans="1:7" x14ac:dyDescent="0.25">
      <c r="A182" s="15">
        <v>44166</v>
      </c>
      <c r="B182" s="18">
        <f t="shared" si="16"/>
        <v>5.0000000000000001E-3</v>
      </c>
      <c r="C182" s="16">
        <f t="shared" si="11"/>
        <v>0.02</v>
      </c>
      <c r="D182" s="47">
        <f t="shared" si="15"/>
        <v>5.4644808743169399E-5</v>
      </c>
      <c r="E182" s="50">
        <f t="shared" si="12"/>
        <v>31</v>
      </c>
      <c r="F182" s="16">
        <f t="shared" si="13"/>
        <v>1.6939890710382514E-3</v>
      </c>
      <c r="G182" s="16">
        <f>SUM(F182:F$184)-F$184</f>
        <v>3.3926192080245528E-3</v>
      </c>
    </row>
    <row r="183" spans="1:7" x14ac:dyDescent="0.25">
      <c r="A183" s="15">
        <v>44197</v>
      </c>
      <c r="B183" s="18">
        <f t="shared" si="16"/>
        <v>5.0000000000000001E-3</v>
      </c>
      <c r="C183" s="16">
        <f t="shared" si="11"/>
        <v>0.02</v>
      </c>
      <c r="D183" s="47">
        <f t="shared" ref="D183:D184" si="17">C183/365</f>
        <v>5.4794520547945207E-5</v>
      </c>
      <c r="E183" s="50">
        <f t="shared" si="12"/>
        <v>31</v>
      </c>
      <c r="F183" s="16">
        <f t="shared" si="13"/>
        <v>1.6986301369863014E-3</v>
      </c>
      <c r="G183" s="16">
        <f>SUM(F183:F$184)-F$184</f>
        <v>1.6986301369863012E-3</v>
      </c>
    </row>
    <row r="184" spans="1:7" x14ac:dyDescent="0.25">
      <c r="A184" s="15">
        <v>44228</v>
      </c>
      <c r="B184" s="18">
        <f t="shared" si="16"/>
        <v>5.0000000000000001E-3</v>
      </c>
      <c r="C184" s="16">
        <f t="shared" si="11"/>
        <v>0.02</v>
      </c>
      <c r="D184" s="47">
        <f t="shared" si="17"/>
        <v>5.4794520547945207E-5</v>
      </c>
      <c r="E184" s="50">
        <f t="shared" si="12"/>
        <v>28</v>
      </c>
      <c r="F184" s="16">
        <f t="shared" si="13"/>
        <v>1.5342465753424659E-3</v>
      </c>
      <c r="G184" s="16">
        <f>SUM(F184:F$184)-F$184</f>
        <v>0</v>
      </c>
    </row>
    <row r="186" spans="1:7" x14ac:dyDescent="0.25">
      <c r="A186" s="19" t="s">
        <v>538</v>
      </c>
    </row>
    <row r="187" spans="1:7" x14ac:dyDescent="0.25">
      <c r="A187" s="19"/>
    </row>
    <row r="188" spans="1:7" x14ac:dyDescent="0.25">
      <c r="A188" s="19" t="s">
        <v>439</v>
      </c>
    </row>
    <row r="189" spans="1:7" x14ac:dyDescent="0.25">
      <c r="A189" s="27" t="s">
        <v>438</v>
      </c>
    </row>
    <row r="190" spans="1:7" x14ac:dyDescent="0.25">
      <c r="A190" s="26"/>
    </row>
    <row r="191" spans="1:7" x14ac:dyDescent="0.25">
      <c r="A191" s="19" t="s">
        <v>172</v>
      </c>
    </row>
    <row r="192" spans="1:7" x14ac:dyDescent="0.25">
      <c r="A192" s="19" t="s">
        <v>173</v>
      </c>
    </row>
    <row r="193" spans="1:1" x14ac:dyDescent="0.25">
      <c r="A193" s="19" t="s">
        <v>174</v>
      </c>
    </row>
  </sheetData>
  <hyperlinks>
    <hyperlink ref="A189" r:id="rId1" xr:uid="{00000000-0004-0000-0200-000000000000}"/>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3 Sep 2021&amp;C&amp;9Page &amp;P of &amp;N&amp;R&amp;9Public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9.6500000000000002E-2</v>
      </c>
      <c r="H2" s="1" t="s">
        <v>193</v>
      </c>
      <c r="I2" s="1" t="s">
        <v>194</v>
      </c>
    </row>
    <row r="3" spans="1:9" x14ac:dyDescent="0.25">
      <c r="A3" s="1" t="s">
        <v>178</v>
      </c>
      <c r="B3" s="1" t="s">
        <v>178</v>
      </c>
      <c r="D3" s="1" t="s">
        <v>156</v>
      </c>
      <c r="E3" s="1" t="s">
        <v>179</v>
      </c>
      <c r="F3" s="28">
        <v>0.1028</v>
      </c>
      <c r="H3" s="1" t="s">
        <v>197</v>
      </c>
      <c r="I3" s="1" t="s">
        <v>198</v>
      </c>
    </row>
    <row r="4" spans="1:9" x14ac:dyDescent="0.25">
      <c r="A4" s="1" t="s">
        <v>156</v>
      </c>
      <c r="B4" s="1" t="s">
        <v>156</v>
      </c>
      <c r="D4" s="1" t="s">
        <v>541</v>
      </c>
      <c r="E4" s="1" t="s">
        <v>542</v>
      </c>
      <c r="F4" s="28">
        <v>4.9500000000000002E-2</v>
      </c>
      <c r="H4" t="s">
        <v>539</v>
      </c>
      <c r="I4" t="s">
        <v>540</v>
      </c>
    </row>
    <row r="5" spans="1:9" x14ac:dyDescent="0.25">
      <c r="A5" s="1" t="s">
        <v>181</v>
      </c>
      <c r="B5" s="1" t="s">
        <v>181</v>
      </c>
      <c r="D5" s="1" t="s">
        <v>149</v>
      </c>
      <c r="E5" s="1" t="s">
        <v>180</v>
      </c>
      <c r="F5" s="28">
        <v>0.11459999999999999</v>
      </c>
    </row>
    <row r="6" spans="1:9" x14ac:dyDescent="0.25">
      <c r="A6" s="1" t="s">
        <v>183</v>
      </c>
      <c r="B6" s="1" t="s">
        <v>183</v>
      </c>
      <c r="D6" s="1" t="s">
        <v>150</v>
      </c>
      <c r="E6" s="1" t="s">
        <v>182</v>
      </c>
      <c r="F6" s="28">
        <v>3.7100000000000001E-2</v>
      </c>
    </row>
    <row r="7" spans="1:9" x14ac:dyDescent="0.25">
      <c r="A7" s="1" t="s">
        <v>184</v>
      </c>
      <c r="B7" s="1" t="s">
        <v>184</v>
      </c>
      <c r="D7" s="1" t="s">
        <v>152</v>
      </c>
      <c r="E7" s="1" t="s">
        <v>185</v>
      </c>
      <c r="F7" s="28">
        <v>4.9500000000000002E-2</v>
      </c>
    </row>
    <row r="8" spans="1:9" x14ac:dyDescent="0.25">
      <c r="A8" s="1" t="s">
        <v>186</v>
      </c>
      <c r="B8" s="1" t="s">
        <v>186</v>
      </c>
      <c r="D8" s="1" t="s">
        <v>153</v>
      </c>
      <c r="E8" s="1" t="s">
        <v>187</v>
      </c>
      <c r="F8" s="28">
        <v>2.6100000000000002E-2</v>
      </c>
    </row>
    <row r="9" spans="1:9" x14ac:dyDescent="0.25">
      <c r="A9" s="1" t="s">
        <v>149</v>
      </c>
      <c r="B9" s="1" t="s">
        <v>149</v>
      </c>
      <c r="D9" s="1" t="s">
        <v>154</v>
      </c>
      <c r="E9" s="1" t="s">
        <v>188</v>
      </c>
      <c r="F9" s="28">
        <v>7.2099999999999997E-2</v>
      </c>
    </row>
    <row r="10" spans="1:9" x14ac:dyDescent="0.25">
      <c r="A10" s="1" t="s">
        <v>189</v>
      </c>
      <c r="B10" s="1" t="s">
        <v>189</v>
      </c>
      <c r="D10" s="1" t="s">
        <v>199</v>
      </c>
      <c r="E10" s="1" t="s">
        <v>545</v>
      </c>
      <c r="F10" s="28">
        <v>-4.3E-3</v>
      </c>
    </row>
    <row r="11" spans="1:9" x14ac:dyDescent="0.25">
      <c r="A11" s="1" t="s">
        <v>150</v>
      </c>
      <c r="B11" s="1" t="s">
        <v>150</v>
      </c>
      <c r="D11" s="1" t="s">
        <v>190</v>
      </c>
      <c r="E11" s="1" t="s">
        <v>191</v>
      </c>
      <c r="F11" s="28">
        <v>-7.6E-3</v>
      </c>
    </row>
    <row r="12" spans="1:9" x14ac:dyDescent="0.25">
      <c r="A12" s="1" t="s">
        <v>192</v>
      </c>
      <c r="B12" s="1" t="s">
        <v>192</v>
      </c>
      <c r="D12" s="1" t="s">
        <v>193</v>
      </c>
      <c r="E12" s="1" t="s">
        <v>194</v>
      </c>
      <c r="F12" s="28">
        <v>0.12</v>
      </c>
    </row>
    <row r="13" spans="1:9" x14ac:dyDescent="0.25">
      <c r="A13" s="1" t="s">
        <v>151</v>
      </c>
      <c r="B13" s="1" t="s">
        <v>151</v>
      </c>
      <c r="D13" s="1" t="s">
        <v>539</v>
      </c>
      <c r="E13" s="1" t="s">
        <v>540</v>
      </c>
      <c r="F13" s="28">
        <v>8.6300000000000002E-2</v>
      </c>
    </row>
    <row r="14" spans="1:9" x14ac:dyDescent="0.25">
      <c r="A14" s="1" t="s">
        <v>152</v>
      </c>
      <c r="B14" s="1" t="s">
        <v>152</v>
      </c>
      <c r="D14" s="1" t="s">
        <v>17</v>
      </c>
      <c r="E14" s="1" t="s">
        <v>200</v>
      </c>
      <c r="F14" s="28">
        <v>-2.0799999999999999E-2</v>
      </c>
    </row>
    <row r="15" spans="1:9" x14ac:dyDescent="0.25">
      <c r="A15" s="1" t="s">
        <v>196</v>
      </c>
      <c r="B15" s="1" t="s">
        <v>196</v>
      </c>
      <c r="D15" s="1" t="s">
        <v>62</v>
      </c>
      <c r="E15" s="1" t="s">
        <v>201</v>
      </c>
      <c r="F15" s="28">
        <v>4.7800000000000002E-2</v>
      </c>
    </row>
    <row r="16" spans="1:9" x14ac:dyDescent="0.25">
      <c r="A16" s="1" t="s">
        <v>153</v>
      </c>
      <c r="B16" s="1" t="s">
        <v>153</v>
      </c>
      <c r="D16" s="1" t="s">
        <v>157</v>
      </c>
      <c r="E16" s="1" t="s">
        <v>202</v>
      </c>
      <c r="F16" s="28">
        <v>6.2700000000000006E-2</v>
      </c>
    </row>
    <row r="17" spans="1:6" x14ac:dyDescent="0.25">
      <c r="A17" s="1" t="s">
        <v>154</v>
      </c>
      <c r="B17" s="1" t="s">
        <v>154</v>
      </c>
      <c r="D17" s="1" t="s">
        <v>122</v>
      </c>
      <c r="E17" s="1" t="s">
        <v>204</v>
      </c>
      <c r="F17" s="28">
        <v>-8.0000000000000002E-3</v>
      </c>
    </row>
    <row r="18" spans="1:6" x14ac:dyDescent="0.25">
      <c r="A18" s="1" t="s">
        <v>199</v>
      </c>
      <c r="B18" s="1" t="s">
        <v>199</v>
      </c>
      <c r="D18" s="1" t="s">
        <v>138</v>
      </c>
      <c r="E18" s="1" t="s">
        <v>205</v>
      </c>
      <c r="F18" s="28">
        <v>-0.1024</v>
      </c>
    </row>
    <row r="19" spans="1:6" x14ac:dyDescent="0.25">
      <c r="A19" s="1" t="s">
        <v>190</v>
      </c>
      <c r="B19" s="1" t="s">
        <v>190</v>
      </c>
      <c r="D19" s="1" t="s">
        <v>139</v>
      </c>
      <c r="E19" s="1" t="s">
        <v>206</v>
      </c>
      <c r="F19" s="28">
        <v>-7.3499999999999996E-2</v>
      </c>
    </row>
    <row r="20" spans="1:6" x14ac:dyDescent="0.25">
      <c r="A20" s="1" t="s">
        <v>155</v>
      </c>
      <c r="B20" s="1" t="s">
        <v>155</v>
      </c>
      <c r="D20" s="1" t="s">
        <v>123</v>
      </c>
      <c r="E20" s="1" t="s">
        <v>207</v>
      </c>
      <c r="F20" s="28">
        <v>-1.06E-2</v>
      </c>
    </row>
    <row r="21" spans="1:6" x14ac:dyDescent="0.25">
      <c r="A21" s="1" t="s">
        <v>193</v>
      </c>
      <c r="B21" s="1" t="s">
        <v>193</v>
      </c>
      <c r="D21" s="1" t="s">
        <v>124</v>
      </c>
      <c r="E21" s="1" t="s">
        <v>208</v>
      </c>
      <c r="F21" s="28">
        <v>-1.67E-2</v>
      </c>
    </row>
    <row r="22" spans="1:6" x14ac:dyDescent="0.25">
      <c r="A22" s="1" t="s">
        <v>195</v>
      </c>
      <c r="B22" s="1" t="s">
        <v>195</v>
      </c>
      <c r="D22" s="1" t="s">
        <v>12</v>
      </c>
      <c r="E22" s="1" t="s">
        <v>209</v>
      </c>
      <c r="F22" s="28">
        <v>8.8099999999999998E-2</v>
      </c>
    </row>
    <row r="23" spans="1:6" x14ac:dyDescent="0.25">
      <c r="A23" s="1" t="s">
        <v>18</v>
      </c>
      <c r="B23" s="1" t="s">
        <v>18</v>
      </c>
      <c r="D23" s="1" t="s">
        <v>13</v>
      </c>
      <c r="E23" s="1" t="s">
        <v>210</v>
      </c>
      <c r="F23" s="28">
        <v>8.6499999999999994E-2</v>
      </c>
    </row>
    <row r="24" spans="1:6" x14ac:dyDescent="0.25">
      <c r="A24" s="1" t="s">
        <v>203</v>
      </c>
      <c r="B24" s="1" t="s">
        <v>203</v>
      </c>
      <c r="D24" s="1" t="s">
        <v>25</v>
      </c>
      <c r="E24" s="1" t="s">
        <v>211</v>
      </c>
      <c r="F24" s="28">
        <v>6.0900000000000003E-2</v>
      </c>
    </row>
    <row r="25" spans="1:6" x14ac:dyDescent="0.25">
      <c r="A25" s="1" t="s">
        <v>19</v>
      </c>
      <c r="B25" s="1" t="s">
        <v>19</v>
      </c>
      <c r="D25" s="1" t="s">
        <v>125</v>
      </c>
      <c r="E25" s="1" t="s">
        <v>212</v>
      </c>
      <c r="F25" s="28">
        <v>3.1099999999999999E-2</v>
      </c>
    </row>
    <row r="26" spans="1:6" x14ac:dyDescent="0.25">
      <c r="A26" s="1" t="s">
        <v>197</v>
      </c>
      <c r="B26" s="1" t="s">
        <v>197</v>
      </c>
      <c r="D26" s="1" t="s">
        <v>158</v>
      </c>
      <c r="E26" s="1" t="s">
        <v>213</v>
      </c>
      <c r="F26" s="28">
        <v>5.7099999999999998E-2</v>
      </c>
    </row>
    <row r="27" spans="1:6" x14ac:dyDescent="0.25">
      <c r="A27" s="1" t="s">
        <v>20</v>
      </c>
      <c r="B27" s="1" t="s">
        <v>20</v>
      </c>
      <c r="D27" s="1" t="s">
        <v>126</v>
      </c>
      <c r="E27" s="1" t="s">
        <v>214</v>
      </c>
      <c r="F27" s="28">
        <v>-1.9199999999999998E-2</v>
      </c>
    </row>
    <row r="28" spans="1:6" x14ac:dyDescent="0.25">
      <c r="A28" s="1" t="s">
        <v>539</v>
      </c>
      <c r="B28" s="1" t="s">
        <v>539</v>
      </c>
      <c r="D28" s="1" t="s">
        <v>215</v>
      </c>
      <c r="E28" s="1" t="s">
        <v>589</v>
      </c>
      <c r="F28" s="28">
        <v>-6.7000000000000002E-3</v>
      </c>
    </row>
    <row r="29" spans="1:6" x14ac:dyDescent="0.25">
      <c r="A29" s="1" t="s">
        <v>21</v>
      </c>
      <c r="B29" s="1" t="s">
        <v>21</v>
      </c>
      <c r="D29" s="1" t="s">
        <v>44</v>
      </c>
      <c r="E29" s="1" t="s">
        <v>216</v>
      </c>
      <c r="F29" s="28">
        <v>2.5100000000000001E-2</v>
      </c>
    </row>
    <row r="30" spans="1:6" x14ac:dyDescent="0.25">
      <c r="A30" s="1" t="s">
        <v>17</v>
      </c>
      <c r="B30" s="1" t="s">
        <v>17</v>
      </c>
      <c r="D30" s="1" t="s">
        <v>45</v>
      </c>
      <c r="E30" s="1" t="s">
        <v>217</v>
      </c>
      <c r="F30" s="28">
        <v>3.8800000000000001E-2</v>
      </c>
    </row>
    <row r="31" spans="1:6" x14ac:dyDescent="0.25">
      <c r="A31" s="1" t="s">
        <v>62</v>
      </c>
      <c r="B31" s="1" t="s">
        <v>62</v>
      </c>
      <c r="D31" s="1" t="s">
        <v>159</v>
      </c>
      <c r="E31" s="1" t="s">
        <v>218</v>
      </c>
      <c r="F31" s="28">
        <v>4.5600000000000002E-2</v>
      </c>
    </row>
    <row r="32" spans="1:6" x14ac:dyDescent="0.25">
      <c r="A32" s="1" t="s">
        <v>14</v>
      </c>
      <c r="B32" s="1" t="s">
        <v>14</v>
      </c>
      <c r="D32" s="1" t="s">
        <v>230</v>
      </c>
      <c r="E32" s="1" t="s">
        <v>487</v>
      </c>
      <c r="F32" s="28">
        <v>0.12</v>
      </c>
    </row>
    <row r="33" spans="1:6" x14ac:dyDescent="0.25">
      <c r="A33" s="1" t="s">
        <v>157</v>
      </c>
      <c r="B33" s="1" t="s">
        <v>157</v>
      </c>
      <c r="D33" s="1" t="s">
        <v>232</v>
      </c>
      <c r="E33" s="1" t="s">
        <v>488</v>
      </c>
      <c r="F33" s="28">
        <v>0.12</v>
      </c>
    </row>
    <row r="34" spans="1:6" x14ac:dyDescent="0.25">
      <c r="A34" s="1" t="s">
        <v>138</v>
      </c>
      <c r="B34" s="1" t="s">
        <v>138</v>
      </c>
      <c r="D34" s="1" t="s">
        <v>160</v>
      </c>
      <c r="E34" s="1" t="s">
        <v>489</v>
      </c>
      <c r="F34" s="28">
        <v>8.8599999999999998E-2</v>
      </c>
    </row>
    <row r="35" spans="1:6" x14ac:dyDescent="0.25">
      <c r="A35" s="1" t="s">
        <v>139</v>
      </c>
      <c r="B35" s="1" t="s">
        <v>139</v>
      </c>
      <c r="D35" s="1" t="s">
        <v>69</v>
      </c>
      <c r="E35" s="1" t="s">
        <v>219</v>
      </c>
      <c r="F35" s="28">
        <v>4.0099999999999997E-2</v>
      </c>
    </row>
    <row r="36" spans="1:6" x14ac:dyDescent="0.25">
      <c r="A36" s="1" t="s">
        <v>123</v>
      </c>
      <c r="B36" s="1" t="s">
        <v>123</v>
      </c>
      <c r="D36" s="1" t="s">
        <v>70</v>
      </c>
      <c r="E36" s="1" t="s">
        <v>220</v>
      </c>
      <c r="F36" s="28">
        <v>0.04</v>
      </c>
    </row>
    <row r="37" spans="1:6" x14ac:dyDescent="0.25">
      <c r="A37" s="1" t="s">
        <v>122</v>
      </c>
      <c r="B37" s="1" t="s">
        <v>122</v>
      </c>
      <c r="D37" s="1" t="s">
        <v>71</v>
      </c>
      <c r="E37" s="1" t="s">
        <v>221</v>
      </c>
      <c r="F37" s="28">
        <v>0.04</v>
      </c>
    </row>
    <row r="38" spans="1:6" x14ac:dyDescent="0.25">
      <c r="A38" s="1" t="s">
        <v>124</v>
      </c>
      <c r="B38" s="1" t="s">
        <v>124</v>
      </c>
      <c r="D38" s="1" t="s">
        <v>55</v>
      </c>
      <c r="E38" s="1" t="s">
        <v>490</v>
      </c>
      <c r="F38" s="28">
        <v>0.12</v>
      </c>
    </row>
    <row r="39" spans="1:6" x14ac:dyDescent="0.25">
      <c r="A39" s="1" t="s">
        <v>126</v>
      </c>
      <c r="B39" s="1" t="s">
        <v>126</v>
      </c>
      <c r="D39" s="1" t="s">
        <v>57</v>
      </c>
      <c r="E39" s="1" t="s">
        <v>222</v>
      </c>
      <c r="F39" s="28">
        <v>-5.9499999999999997E-2</v>
      </c>
    </row>
    <row r="40" spans="1:6" x14ac:dyDescent="0.25">
      <c r="A40" s="1" t="s">
        <v>127</v>
      </c>
      <c r="B40" s="1" t="s">
        <v>127</v>
      </c>
      <c r="D40" s="1" t="s">
        <v>58</v>
      </c>
      <c r="E40" s="1" t="s">
        <v>223</v>
      </c>
      <c r="F40" s="28">
        <v>4.1000000000000002E-2</v>
      </c>
    </row>
    <row r="41" spans="1:6" x14ac:dyDescent="0.25">
      <c r="A41" s="1" t="s">
        <v>128</v>
      </c>
      <c r="B41" s="1" t="s">
        <v>128</v>
      </c>
      <c r="D41" s="1" t="s">
        <v>32</v>
      </c>
      <c r="E41" s="1" t="s">
        <v>224</v>
      </c>
      <c r="F41" s="28">
        <v>3.8399999999999997E-2</v>
      </c>
    </row>
    <row r="42" spans="1:6" x14ac:dyDescent="0.25">
      <c r="A42" s="1" t="s">
        <v>129</v>
      </c>
      <c r="B42" s="1" t="s">
        <v>129</v>
      </c>
      <c r="D42" s="1" t="s">
        <v>78</v>
      </c>
      <c r="E42" s="1" t="s">
        <v>225</v>
      </c>
      <c r="F42" s="28">
        <v>-2.0400000000000001E-2</v>
      </c>
    </row>
    <row r="43" spans="1:6" x14ac:dyDescent="0.25">
      <c r="A43" s="1" t="s">
        <v>130</v>
      </c>
      <c r="B43" s="1" t="s">
        <v>130</v>
      </c>
      <c r="D43" s="1" t="s">
        <v>73</v>
      </c>
      <c r="E43" s="1" t="s">
        <v>226</v>
      </c>
      <c r="F43" s="28">
        <v>2.98E-2</v>
      </c>
    </row>
    <row r="44" spans="1:6" x14ac:dyDescent="0.25">
      <c r="A44" s="1" t="s">
        <v>131</v>
      </c>
      <c r="B44" s="1" t="s">
        <v>131</v>
      </c>
      <c r="D44" s="1" t="s">
        <v>59</v>
      </c>
      <c r="E44" s="1" t="s">
        <v>227</v>
      </c>
      <c r="F44" s="28">
        <v>4.0599999999999997E-2</v>
      </c>
    </row>
    <row r="45" spans="1:6" x14ac:dyDescent="0.25">
      <c r="A45" s="1" t="s">
        <v>132</v>
      </c>
      <c r="B45" s="1" t="s">
        <v>132</v>
      </c>
      <c r="D45" s="1" t="s">
        <v>60</v>
      </c>
      <c r="E45" s="1" t="s">
        <v>228</v>
      </c>
      <c r="F45" s="28">
        <v>3.6999999999999998E-2</v>
      </c>
    </row>
    <row r="46" spans="1:6" x14ac:dyDescent="0.25">
      <c r="A46" s="1" t="s">
        <v>133</v>
      </c>
      <c r="B46" s="1" t="s">
        <v>133</v>
      </c>
      <c r="D46" s="1" t="s">
        <v>61</v>
      </c>
      <c r="E46" s="1" t="s">
        <v>229</v>
      </c>
      <c r="F46" s="28">
        <v>4.2000000000000003E-2</v>
      </c>
    </row>
    <row r="47" spans="1:6" x14ac:dyDescent="0.25">
      <c r="A47" s="1" t="s">
        <v>134</v>
      </c>
      <c r="B47" s="1" t="s">
        <v>134</v>
      </c>
      <c r="D47" s="1" t="s">
        <v>106</v>
      </c>
      <c r="E47" s="1" t="s">
        <v>231</v>
      </c>
      <c r="F47" s="28">
        <v>-2.4500000000000001E-2</v>
      </c>
    </row>
    <row r="48" spans="1:6" x14ac:dyDescent="0.25">
      <c r="A48" s="1" t="s">
        <v>12</v>
      </c>
      <c r="B48" s="1" t="s">
        <v>12</v>
      </c>
      <c r="D48" s="1" t="s">
        <v>127</v>
      </c>
      <c r="E48" s="1" t="s">
        <v>233</v>
      </c>
      <c r="F48" s="28">
        <v>-2.12E-2</v>
      </c>
    </row>
    <row r="49" spans="1:6" x14ac:dyDescent="0.25">
      <c r="A49" s="1" t="s">
        <v>13</v>
      </c>
      <c r="B49" s="1" t="s">
        <v>13</v>
      </c>
      <c r="D49" s="1" t="s">
        <v>46</v>
      </c>
      <c r="E49" s="1" t="s">
        <v>234</v>
      </c>
      <c r="F49" s="28">
        <v>5.6800000000000003E-2</v>
      </c>
    </row>
    <row r="50" spans="1:6" x14ac:dyDescent="0.25">
      <c r="A50" s="1" t="s">
        <v>25</v>
      </c>
      <c r="B50" s="1" t="s">
        <v>25</v>
      </c>
      <c r="D50" s="1" t="s">
        <v>47</v>
      </c>
      <c r="E50" s="1" t="s">
        <v>235</v>
      </c>
      <c r="F50" s="28">
        <v>5.5399999999999998E-2</v>
      </c>
    </row>
    <row r="51" spans="1:6" x14ac:dyDescent="0.25">
      <c r="A51" s="1" t="s">
        <v>125</v>
      </c>
      <c r="B51" s="1" t="s">
        <v>125</v>
      </c>
      <c r="D51" s="1" t="s">
        <v>79</v>
      </c>
      <c r="E51" s="1" t="s">
        <v>237</v>
      </c>
      <c r="F51" s="28">
        <v>5.57E-2</v>
      </c>
    </row>
    <row r="52" spans="1:6" x14ac:dyDescent="0.25">
      <c r="A52" s="1" t="s">
        <v>33</v>
      </c>
      <c r="B52" s="1" t="s">
        <v>33</v>
      </c>
      <c r="D52" s="1" t="s">
        <v>43</v>
      </c>
      <c r="E52" s="1" t="s">
        <v>511</v>
      </c>
      <c r="F52" s="28">
        <v>-0.11840000000000001</v>
      </c>
    </row>
    <row r="53" spans="1:6" x14ac:dyDescent="0.25">
      <c r="A53" s="1" t="s">
        <v>158</v>
      </c>
      <c r="B53" s="1" t="s">
        <v>158</v>
      </c>
      <c r="D53" s="1" t="s">
        <v>119</v>
      </c>
      <c r="E53" s="1" t="s">
        <v>238</v>
      </c>
      <c r="F53" s="28">
        <v>5.7099999999999998E-2</v>
      </c>
    </row>
    <row r="54" spans="1:6" x14ac:dyDescent="0.25">
      <c r="A54" s="1" t="s">
        <v>34</v>
      </c>
      <c r="B54" s="1" t="s">
        <v>215</v>
      </c>
      <c r="D54" s="1" t="s">
        <v>92</v>
      </c>
      <c r="E54" s="1" t="s">
        <v>239</v>
      </c>
      <c r="F54" s="28">
        <v>-8.9300000000000004E-2</v>
      </c>
    </row>
    <row r="55" spans="1:6" x14ac:dyDescent="0.25">
      <c r="A55" s="1" t="s">
        <v>35</v>
      </c>
      <c r="B55" s="1" t="s">
        <v>215</v>
      </c>
      <c r="D55" s="1" t="s">
        <v>128</v>
      </c>
      <c r="E55" s="1" t="s">
        <v>240</v>
      </c>
      <c r="F55" s="28">
        <v>-1.14E-2</v>
      </c>
    </row>
    <row r="56" spans="1:6" x14ac:dyDescent="0.25">
      <c r="A56" s="1" t="s">
        <v>85</v>
      </c>
      <c r="B56" s="1" t="s">
        <v>85</v>
      </c>
      <c r="D56" s="1" t="s">
        <v>161</v>
      </c>
      <c r="E56" s="1" t="s">
        <v>241</v>
      </c>
      <c r="F56" s="28">
        <v>6.6500000000000004E-2</v>
      </c>
    </row>
    <row r="57" spans="1:6" x14ac:dyDescent="0.25">
      <c r="A57" s="1" t="s">
        <v>72</v>
      </c>
      <c r="B57" s="1" t="s">
        <v>72</v>
      </c>
      <c r="D57" s="1" t="s">
        <v>162</v>
      </c>
      <c r="E57" s="1" t="s">
        <v>242</v>
      </c>
      <c r="F57" s="28">
        <v>7.0300000000000001E-2</v>
      </c>
    </row>
    <row r="58" spans="1:6" x14ac:dyDescent="0.25">
      <c r="A58" s="1" t="s">
        <v>45</v>
      </c>
      <c r="B58" s="1" t="s">
        <v>45</v>
      </c>
      <c r="D58" s="1" t="s">
        <v>129</v>
      </c>
      <c r="E58" s="1" t="s">
        <v>243</v>
      </c>
      <c r="F58" s="28">
        <v>4.0399999999999998E-2</v>
      </c>
    </row>
    <row r="59" spans="1:6" x14ac:dyDescent="0.25">
      <c r="A59" s="1" t="s">
        <v>159</v>
      </c>
      <c r="B59" s="1" t="s">
        <v>159</v>
      </c>
      <c r="D59" s="1" t="s">
        <v>81</v>
      </c>
      <c r="E59" s="1" t="s">
        <v>244</v>
      </c>
      <c r="F59" s="28">
        <v>1.29E-2</v>
      </c>
    </row>
    <row r="60" spans="1:6" x14ac:dyDescent="0.25">
      <c r="A60" s="1" t="s">
        <v>230</v>
      </c>
      <c r="B60" s="1" t="s">
        <v>230</v>
      </c>
      <c r="D60" s="1" t="s">
        <v>130</v>
      </c>
      <c r="E60" s="1" t="s">
        <v>246</v>
      </c>
      <c r="F60" s="28">
        <v>-1.23E-2</v>
      </c>
    </row>
    <row r="61" spans="1:6" x14ac:dyDescent="0.25">
      <c r="A61" s="1" t="s">
        <v>498</v>
      </c>
      <c r="B61" s="1" t="s">
        <v>230</v>
      </c>
      <c r="D61" s="1" t="s">
        <v>63</v>
      </c>
      <c r="E61" s="1" t="s">
        <v>247</v>
      </c>
      <c r="F61" s="28">
        <v>6.7500000000000004E-2</v>
      </c>
    </row>
    <row r="62" spans="1:6" x14ac:dyDescent="0.25">
      <c r="A62" s="1" t="s">
        <v>232</v>
      </c>
      <c r="B62" s="1" t="s">
        <v>232</v>
      </c>
      <c r="D62" s="1" t="s">
        <v>64</v>
      </c>
      <c r="E62" s="1" t="s">
        <v>248</v>
      </c>
      <c r="F62" s="28">
        <v>6.7699999999999996E-2</v>
      </c>
    </row>
    <row r="63" spans="1:6" x14ac:dyDescent="0.25">
      <c r="A63" s="1" t="s">
        <v>160</v>
      </c>
      <c r="B63" s="1" t="s">
        <v>160</v>
      </c>
      <c r="D63" s="1" t="s">
        <v>121</v>
      </c>
      <c r="E63" s="1" t="s">
        <v>249</v>
      </c>
      <c r="F63" s="28">
        <v>5.9799999999999999E-2</v>
      </c>
    </row>
    <row r="64" spans="1:6" x14ac:dyDescent="0.25">
      <c r="A64" s="1" t="s">
        <v>48</v>
      </c>
      <c r="B64" s="1" t="s">
        <v>48</v>
      </c>
      <c r="D64" s="1" t="s">
        <v>88</v>
      </c>
      <c r="E64" s="1" t="s">
        <v>251</v>
      </c>
      <c r="F64" s="28">
        <v>4.8399999999999999E-2</v>
      </c>
    </row>
    <row r="65" spans="1:6" x14ac:dyDescent="0.25">
      <c r="A65" s="1" t="s">
        <v>236</v>
      </c>
      <c r="B65" s="1" t="s">
        <v>236</v>
      </c>
      <c r="D65" s="1" t="s">
        <v>91</v>
      </c>
      <c r="E65" s="1" t="s">
        <v>252</v>
      </c>
      <c r="F65" s="28">
        <v>2.9600000000000001E-2</v>
      </c>
    </row>
    <row r="66" spans="1:6" x14ac:dyDescent="0.25">
      <c r="A66" s="1" t="s">
        <v>69</v>
      </c>
      <c r="B66" s="1" t="s">
        <v>69</v>
      </c>
      <c r="D66" s="1" t="s">
        <v>111</v>
      </c>
      <c r="E66" s="1" t="s">
        <v>253</v>
      </c>
      <c r="F66" s="28">
        <v>4.2999999999999997E-2</v>
      </c>
    </row>
    <row r="67" spans="1:6" x14ac:dyDescent="0.25">
      <c r="A67" s="1" t="s">
        <v>70</v>
      </c>
      <c r="B67" s="1" t="s">
        <v>70</v>
      </c>
      <c r="D67" s="1" t="s">
        <v>140</v>
      </c>
      <c r="E67" s="1" t="s">
        <v>254</v>
      </c>
      <c r="F67" s="28">
        <v>1.6899999999999998E-2</v>
      </c>
    </row>
    <row r="68" spans="1:6" x14ac:dyDescent="0.25">
      <c r="A68" s="1" t="s">
        <v>71</v>
      </c>
      <c r="B68" s="1" t="s">
        <v>71</v>
      </c>
      <c r="D68" s="1" t="s">
        <v>83</v>
      </c>
      <c r="E68" s="1" t="s">
        <v>255</v>
      </c>
      <c r="F68" s="28">
        <v>5.0999999999999997E-2</v>
      </c>
    </row>
    <row r="69" spans="1:6" x14ac:dyDescent="0.25">
      <c r="A69" s="1" t="s">
        <v>55</v>
      </c>
      <c r="B69" s="1" t="s">
        <v>55</v>
      </c>
      <c r="D69" s="1" t="s">
        <v>22</v>
      </c>
      <c r="E69" s="1" t="s">
        <v>256</v>
      </c>
      <c r="F69" s="28">
        <v>1.5599999999999999E-2</v>
      </c>
    </row>
    <row r="70" spans="1:6" x14ac:dyDescent="0.25">
      <c r="A70" s="1" t="s">
        <v>57</v>
      </c>
      <c r="B70" s="1" t="s">
        <v>57</v>
      </c>
      <c r="D70" s="1" t="s">
        <v>101</v>
      </c>
      <c r="E70" s="1" t="s">
        <v>491</v>
      </c>
      <c r="F70" s="28">
        <v>-0.12</v>
      </c>
    </row>
    <row r="71" spans="1:6" x14ac:dyDescent="0.25">
      <c r="A71" s="1" t="s">
        <v>58</v>
      </c>
      <c r="B71" s="1" t="s">
        <v>58</v>
      </c>
      <c r="D71" s="1" t="s">
        <v>82</v>
      </c>
      <c r="E71" s="1" t="s">
        <v>257</v>
      </c>
      <c r="F71" s="28">
        <v>-0.12</v>
      </c>
    </row>
    <row r="72" spans="1:6" x14ac:dyDescent="0.25">
      <c r="A72" s="1" t="s">
        <v>32</v>
      </c>
      <c r="B72" s="1" t="s">
        <v>32</v>
      </c>
      <c r="D72" s="1" t="s">
        <v>103</v>
      </c>
      <c r="E72" s="1" t="s">
        <v>258</v>
      </c>
      <c r="F72" s="28">
        <v>-1.2999999999999999E-3</v>
      </c>
    </row>
    <row r="73" spans="1:6" x14ac:dyDescent="0.25">
      <c r="A73" s="1" t="s">
        <v>80</v>
      </c>
      <c r="B73" s="1" t="s">
        <v>80</v>
      </c>
      <c r="D73" s="1" t="s">
        <v>104</v>
      </c>
      <c r="E73" s="1" t="s">
        <v>259</v>
      </c>
      <c r="F73" s="28">
        <v>4.6199999999999998E-2</v>
      </c>
    </row>
    <row r="74" spans="1:6" x14ac:dyDescent="0.25">
      <c r="A74" s="1" t="s">
        <v>78</v>
      </c>
      <c r="B74" s="1" t="s">
        <v>78</v>
      </c>
      <c r="D74" s="1" t="s">
        <v>49</v>
      </c>
      <c r="E74" s="1" t="s">
        <v>260</v>
      </c>
      <c r="F74" s="28">
        <v>2.5600000000000001E-2</v>
      </c>
    </row>
    <row r="75" spans="1:6" x14ac:dyDescent="0.25">
      <c r="A75" s="1" t="s">
        <v>73</v>
      </c>
      <c r="B75" s="1" t="s">
        <v>73</v>
      </c>
      <c r="D75" s="1" t="s">
        <v>50</v>
      </c>
      <c r="E75" s="1" t="s">
        <v>261</v>
      </c>
      <c r="F75" s="28">
        <v>-0.12</v>
      </c>
    </row>
    <row r="76" spans="1:6" x14ac:dyDescent="0.25">
      <c r="A76" s="1" t="s">
        <v>68</v>
      </c>
      <c r="B76" s="1" t="s">
        <v>68</v>
      </c>
      <c r="D76" s="1" t="s">
        <v>56</v>
      </c>
      <c r="E76" s="1" t="s">
        <v>262</v>
      </c>
      <c r="F76" s="28">
        <v>0.12</v>
      </c>
    </row>
    <row r="77" spans="1:6" x14ac:dyDescent="0.25">
      <c r="A77" s="1" t="s">
        <v>59</v>
      </c>
      <c r="B77" s="1" t="s">
        <v>59</v>
      </c>
      <c r="D77" s="1" t="s">
        <v>131</v>
      </c>
      <c r="E77" s="1" t="s">
        <v>263</v>
      </c>
      <c r="F77" s="28">
        <v>2.3099999999999999E-2</v>
      </c>
    </row>
    <row r="78" spans="1:6" x14ac:dyDescent="0.25">
      <c r="A78" s="1" t="s">
        <v>60</v>
      </c>
      <c r="B78" s="1" t="s">
        <v>60</v>
      </c>
      <c r="D78" s="1" t="s">
        <v>11</v>
      </c>
      <c r="E78" s="1" t="s">
        <v>492</v>
      </c>
      <c r="F78" s="28">
        <v>3.0599999999999999E-2</v>
      </c>
    </row>
    <row r="79" spans="1:6" x14ac:dyDescent="0.25">
      <c r="A79" s="1" t="s">
        <v>61</v>
      </c>
      <c r="B79" s="1" t="s">
        <v>61</v>
      </c>
      <c r="D79" s="1" t="s">
        <v>278</v>
      </c>
      <c r="E79" s="1" t="s">
        <v>493</v>
      </c>
      <c r="F79" s="28">
        <v>4.9500000000000002E-2</v>
      </c>
    </row>
    <row r="80" spans="1:6" x14ac:dyDescent="0.25">
      <c r="A80" s="1" t="s">
        <v>250</v>
      </c>
      <c r="B80" s="1" t="s">
        <v>250</v>
      </c>
      <c r="D80" s="1" t="s">
        <v>280</v>
      </c>
      <c r="E80" s="1" t="s">
        <v>494</v>
      </c>
      <c r="F80" s="28">
        <v>-2.1100000000000001E-2</v>
      </c>
    </row>
    <row r="81" spans="1:6" x14ac:dyDescent="0.25">
      <c r="A81" s="1" t="s">
        <v>106</v>
      </c>
      <c r="B81" s="1" t="s">
        <v>106</v>
      </c>
      <c r="D81" s="1" t="s">
        <v>282</v>
      </c>
      <c r="E81" s="1" t="s">
        <v>495</v>
      </c>
      <c r="F81" s="28">
        <v>4.9500000000000002E-2</v>
      </c>
    </row>
    <row r="82" spans="1:6" x14ac:dyDescent="0.25">
      <c r="A82" s="1" t="s">
        <v>46</v>
      </c>
      <c r="B82" s="1" t="s">
        <v>46</v>
      </c>
      <c r="D82" s="1" t="s">
        <v>51</v>
      </c>
      <c r="E82" s="1" t="s">
        <v>264</v>
      </c>
      <c r="F82" s="28">
        <v>-5.8700000000000002E-2</v>
      </c>
    </row>
    <row r="83" spans="1:6" x14ac:dyDescent="0.25">
      <c r="A83" s="1" t="s">
        <v>47</v>
      </c>
      <c r="B83" s="1" t="s">
        <v>47</v>
      </c>
      <c r="D83" s="1" t="s">
        <v>52</v>
      </c>
      <c r="E83" s="1" t="s">
        <v>496</v>
      </c>
      <c r="F83" s="28">
        <v>-7.2999999999999995E-2</v>
      </c>
    </row>
    <row r="84" spans="1:6" x14ac:dyDescent="0.25">
      <c r="A84" s="1" t="s">
        <v>79</v>
      </c>
      <c r="B84" s="1" t="s">
        <v>79</v>
      </c>
      <c r="D84" s="1" t="s">
        <v>132</v>
      </c>
      <c r="E84" s="1" t="s">
        <v>265</v>
      </c>
      <c r="F84" s="28">
        <v>-9.4999999999999998E-3</v>
      </c>
    </row>
    <row r="85" spans="1:6" x14ac:dyDescent="0.25">
      <c r="A85" s="1" t="s">
        <v>43</v>
      </c>
      <c r="B85" s="1" t="s">
        <v>43</v>
      </c>
      <c r="D85" s="1" t="s">
        <v>112</v>
      </c>
      <c r="E85" s="1" t="s">
        <v>266</v>
      </c>
      <c r="F85" s="28">
        <v>4.7199999999999999E-2</v>
      </c>
    </row>
    <row r="86" spans="1:6" x14ac:dyDescent="0.25">
      <c r="A86" s="1" t="s">
        <v>119</v>
      </c>
      <c r="B86" s="1" t="s">
        <v>119</v>
      </c>
      <c r="D86" s="1" t="s">
        <v>113</v>
      </c>
      <c r="E86" s="1" t="s">
        <v>267</v>
      </c>
      <c r="F86" s="28">
        <v>3.1199999999999999E-2</v>
      </c>
    </row>
    <row r="87" spans="1:6" x14ac:dyDescent="0.25">
      <c r="A87" s="1" t="s">
        <v>84</v>
      </c>
      <c r="B87" s="1" t="s">
        <v>84</v>
      </c>
      <c r="D87" s="1" t="s">
        <v>114</v>
      </c>
      <c r="E87" s="1" t="s">
        <v>268</v>
      </c>
      <c r="F87" s="28">
        <v>4.2700000000000002E-2</v>
      </c>
    </row>
    <row r="88" spans="1:6" x14ac:dyDescent="0.25">
      <c r="A88" s="1" t="s">
        <v>92</v>
      </c>
      <c r="B88" s="1" t="s">
        <v>92</v>
      </c>
      <c r="D88" s="1" t="s">
        <v>115</v>
      </c>
      <c r="E88" s="1" t="s">
        <v>269</v>
      </c>
      <c r="F88" s="28">
        <v>2.8199999999999999E-2</v>
      </c>
    </row>
    <row r="89" spans="1:6" x14ac:dyDescent="0.25">
      <c r="A89" s="1" t="s">
        <v>161</v>
      </c>
      <c r="B89" s="1" t="s">
        <v>161</v>
      </c>
      <c r="D89" s="1" t="s">
        <v>120</v>
      </c>
      <c r="E89" s="1" t="s">
        <v>270</v>
      </c>
      <c r="F89" s="28">
        <v>9.8900000000000002E-2</v>
      </c>
    </row>
    <row r="90" spans="1:6" x14ac:dyDescent="0.25">
      <c r="A90" s="1" t="s">
        <v>162</v>
      </c>
      <c r="B90" s="1" t="s">
        <v>162</v>
      </c>
      <c r="D90" s="1" t="s">
        <v>116</v>
      </c>
      <c r="E90" s="1" t="s">
        <v>271</v>
      </c>
      <c r="F90" s="28">
        <v>3.0499999999999999E-2</v>
      </c>
    </row>
    <row r="91" spans="1:6" x14ac:dyDescent="0.25">
      <c r="A91" s="1" t="s">
        <v>81</v>
      </c>
      <c r="B91" s="1" t="s">
        <v>81</v>
      </c>
      <c r="D91" s="1" t="s">
        <v>26</v>
      </c>
      <c r="E91" s="1" t="s">
        <v>272</v>
      </c>
      <c r="F91" s="28">
        <v>4.9500000000000002E-2</v>
      </c>
    </row>
    <row r="92" spans="1:6" x14ac:dyDescent="0.25">
      <c r="A92" s="1" t="s">
        <v>245</v>
      </c>
      <c r="B92" s="1" t="s">
        <v>245</v>
      </c>
      <c r="D92" s="1" t="s">
        <v>27</v>
      </c>
      <c r="E92" s="1" t="s">
        <v>273</v>
      </c>
      <c r="F92" s="28">
        <v>4.9500000000000002E-2</v>
      </c>
    </row>
    <row r="93" spans="1:6" x14ac:dyDescent="0.25">
      <c r="A93" s="1" t="s">
        <v>22</v>
      </c>
      <c r="B93" s="1" t="s">
        <v>22</v>
      </c>
      <c r="D93" s="1" t="s">
        <v>23</v>
      </c>
      <c r="E93" s="1" t="s">
        <v>274</v>
      </c>
      <c r="F93" s="28">
        <v>4.9500000000000002E-2</v>
      </c>
    </row>
    <row r="94" spans="1:6" x14ac:dyDescent="0.25">
      <c r="A94" s="1" t="s">
        <v>63</v>
      </c>
      <c r="B94" s="1" t="s">
        <v>63</v>
      </c>
      <c r="D94" s="1" t="s">
        <v>24</v>
      </c>
      <c r="E94" s="1" t="s">
        <v>275</v>
      </c>
      <c r="F94" s="28">
        <v>4.9200000000000001E-2</v>
      </c>
    </row>
    <row r="95" spans="1:6" x14ac:dyDescent="0.25">
      <c r="A95" s="1" t="s">
        <v>64</v>
      </c>
      <c r="B95" s="1" t="s">
        <v>64</v>
      </c>
      <c r="D95" s="1" t="s">
        <v>28</v>
      </c>
      <c r="E95" s="1" t="s">
        <v>276</v>
      </c>
      <c r="F95" s="28">
        <v>4.8899999999999999E-2</v>
      </c>
    </row>
    <row r="96" spans="1:6" x14ac:dyDescent="0.25">
      <c r="A96" s="1" t="s">
        <v>121</v>
      </c>
      <c r="B96" s="1" t="s">
        <v>121</v>
      </c>
      <c r="D96" s="1" t="s">
        <v>29</v>
      </c>
      <c r="E96" s="1" t="s">
        <v>277</v>
      </c>
      <c r="F96" s="28">
        <v>5.0900000000000001E-2</v>
      </c>
    </row>
    <row r="97" spans="1:6" x14ac:dyDescent="0.25">
      <c r="A97" s="1" t="s">
        <v>88</v>
      </c>
      <c r="B97" s="1" t="s">
        <v>88</v>
      </c>
      <c r="D97" s="1" t="s">
        <v>30</v>
      </c>
      <c r="E97" s="1" t="s">
        <v>279</v>
      </c>
      <c r="F97" s="28">
        <v>6.59E-2</v>
      </c>
    </row>
    <row r="98" spans="1:6" x14ac:dyDescent="0.25">
      <c r="A98" s="1" t="s">
        <v>44</v>
      </c>
      <c r="B98" s="1" t="s">
        <v>44</v>
      </c>
      <c r="D98" s="1" t="s">
        <v>31</v>
      </c>
      <c r="E98" s="1" t="s">
        <v>281</v>
      </c>
      <c r="F98" s="28">
        <v>7.0499999999999993E-2</v>
      </c>
    </row>
    <row r="99" spans="1:6" x14ac:dyDescent="0.25">
      <c r="A99" s="1" t="s">
        <v>91</v>
      </c>
      <c r="B99" s="1" t="s">
        <v>91</v>
      </c>
      <c r="D99" s="1" t="s">
        <v>117</v>
      </c>
      <c r="E99" s="1" t="s">
        <v>283</v>
      </c>
      <c r="F99" s="28">
        <v>-7.9000000000000008E-3</v>
      </c>
    </row>
    <row r="100" spans="1:6" x14ac:dyDescent="0.25">
      <c r="A100" s="1" t="s">
        <v>111</v>
      </c>
      <c r="B100" s="1" t="s">
        <v>111</v>
      </c>
      <c r="D100" s="1" t="s">
        <v>133</v>
      </c>
      <c r="E100" s="1" t="s">
        <v>285</v>
      </c>
      <c r="F100" s="28">
        <v>-1.7100000000000001E-2</v>
      </c>
    </row>
    <row r="101" spans="1:6" x14ac:dyDescent="0.25">
      <c r="A101" s="1" t="s">
        <v>140</v>
      </c>
      <c r="B101" s="1" t="s">
        <v>140</v>
      </c>
      <c r="D101" s="1" t="s">
        <v>304</v>
      </c>
      <c r="E101" s="1" t="s">
        <v>512</v>
      </c>
      <c r="F101" s="28">
        <v>4.9500000000000002E-2</v>
      </c>
    </row>
    <row r="102" spans="1:6" x14ac:dyDescent="0.25">
      <c r="A102" s="1" t="s">
        <v>83</v>
      </c>
      <c r="B102" s="1" t="s">
        <v>83</v>
      </c>
      <c r="D102" s="1" t="s">
        <v>305</v>
      </c>
      <c r="E102" s="1" t="s">
        <v>513</v>
      </c>
      <c r="F102" s="28">
        <v>4.9500000000000002E-2</v>
      </c>
    </row>
    <row r="103" spans="1:6" x14ac:dyDescent="0.25">
      <c r="A103" s="1" t="s">
        <v>101</v>
      </c>
      <c r="B103" s="1" t="s">
        <v>101</v>
      </c>
      <c r="D103" s="1" t="s">
        <v>65</v>
      </c>
      <c r="E103" s="1" t="s">
        <v>286</v>
      </c>
      <c r="F103" s="28">
        <v>9.1000000000000004E-3</v>
      </c>
    </row>
    <row r="104" spans="1:6" x14ac:dyDescent="0.25">
      <c r="A104" s="1" t="s">
        <v>82</v>
      </c>
      <c r="B104" s="1" t="s">
        <v>82</v>
      </c>
      <c r="D104" s="1" t="s">
        <v>118</v>
      </c>
      <c r="E104" s="1" t="s">
        <v>287</v>
      </c>
      <c r="F104" s="28">
        <v>2.7099999999999999E-2</v>
      </c>
    </row>
    <row r="105" spans="1:6" x14ac:dyDescent="0.25">
      <c r="A105" s="1" t="s">
        <v>102</v>
      </c>
      <c r="B105" s="1" t="s">
        <v>102</v>
      </c>
      <c r="D105" s="1" t="s">
        <v>306</v>
      </c>
      <c r="E105" s="1" t="s">
        <v>546</v>
      </c>
      <c r="F105" s="28">
        <v>7.1499999999999994E-2</v>
      </c>
    </row>
    <row r="106" spans="1:6" x14ac:dyDescent="0.25">
      <c r="A106" s="1" t="s">
        <v>103</v>
      </c>
      <c r="B106" s="1" t="s">
        <v>103</v>
      </c>
      <c r="D106" s="1" t="s">
        <v>141</v>
      </c>
      <c r="E106" s="1" t="s">
        <v>288</v>
      </c>
      <c r="F106" s="28">
        <v>-1.4500000000000001E-2</v>
      </c>
    </row>
    <row r="107" spans="1:6" x14ac:dyDescent="0.25">
      <c r="A107" s="1" t="s">
        <v>104</v>
      </c>
      <c r="B107" s="1" t="s">
        <v>104</v>
      </c>
      <c r="D107" s="1" t="s">
        <v>142</v>
      </c>
      <c r="E107" s="1" t="s">
        <v>289</v>
      </c>
      <c r="F107" s="28">
        <v>3.39E-2</v>
      </c>
    </row>
    <row r="108" spans="1:6" x14ac:dyDescent="0.25">
      <c r="A108" s="1" t="s">
        <v>49</v>
      </c>
      <c r="B108" s="1" t="s">
        <v>49</v>
      </c>
      <c r="D108" s="1" t="s">
        <v>134</v>
      </c>
      <c r="E108" s="1" t="s">
        <v>290</v>
      </c>
      <c r="F108" s="28">
        <v>2.06E-2</v>
      </c>
    </row>
    <row r="109" spans="1:6" x14ac:dyDescent="0.25">
      <c r="A109" s="1" t="s">
        <v>105</v>
      </c>
      <c r="B109" s="1" t="s">
        <v>105</v>
      </c>
      <c r="D109" s="1" t="s">
        <v>53</v>
      </c>
      <c r="E109" s="1" t="s">
        <v>291</v>
      </c>
      <c r="F109" s="28">
        <v>-9.1000000000000004E-3</v>
      </c>
    </row>
    <row r="110" spans="1:6" x14ac:dyDescent="0.25">
      <c r="A110" s="1" t="s">
        <v>50</v>
      </c>
      <c r="B110" s="1" t="s">
        <v>50</v>
      </c>
      <c r="D110" s="1" t="s">
        <v>54</v>
      </c>
      <c r="E110" s="1" t="s">
        <v>292</v>
      </c>
      <c r="F110" s="28">
        <v>-2.3300000000000001E-2</v>
      </c>
    </row>
    <row r="111" spans="1:6" x14ac:dyDescent="0.25">
      <c r="A111" s="1" t="s">
        <v>56</v>
      </c>
      <c r="B111" s="1" t="s">
        <v>56</v>
      </c>
      <c r="D111" s="1" t="s">
        <v>87</v>
      </c>
      <c r="E111" s="1" t="s">
        <v>293</v>
      </c>
      <c r="F111" s="28">
        <v>-8.9800000000000005E-2</v>
      </c>
    </row>
    <row r="112" spans="1:6" x14ac:dyDescent="0.25">
      <c r="A112" s="1" t="s">
        <v>11</v>
      </c>
      <c r="B112" s="1" t="s">
        <v>11</v>
      </c>
      <c r="D112" s="1" t="s">
        <v>294</v>
      </c>
      <c r="E112" s="1" t="s">
        <v>295</v>
      </c>
      <c r="F112" s="28">
        <v>8.5000000000000006E-3</v>
      </c>
    </row>
    <row r="113" spans="1:6" x14ac:dyDescent="0.25">
      <c r="A113" s="1" t="s">
        <v>278</v>
      </c>
      <c r="B113" s="1" t="s">
        <v>278</v>
      </c>
      <c r="D113" s="1" t="s">
        <v>296</v>
      </c>
      <c r="E113" s="1" t="s">
        <v>297</v>
      </c>
      <c r="F113" s="28">
        <v>1.04E-2</v>
      </c>
    </row>
    <row r="114" spans="1:6" x14ac:dyDescent="0.25">
      <c r="A114" s="1" t="s">
        <v>280</v>
      </c>
      <c r="B114" s="1" t="s">
        <v>280</v>
      </c>
      <c r="D114" s="1" t="s">
        <v>300</v>
      </c>
      <c r="E114" s="1" t="s">
        <v>301</v>
      </c>
      <c r="F114" s="28">
        <v>2.29E-2</v>
      </c>
    </row>
    <row r="115" spans="1:6" x14ac:dyDescent="0.25">
      <c r="A115" s="1" t="s">
        <v>282</v>
      </c>
      <c r="B115" s="1" t="s">
        <v>282</v>
      </c>
      <c r="D115" s="1" t="s">
        <v>302</v>
      </c>
      <c r="E115" s="1" t="s">
        <v>303</v>
      </c>
      <c r="F115" s="28">
        <v>6.9900000000000004E-2</v>
      </c>
    </row>
    <row r="116" spans="1:6" x14ac:dyDescent="0.25">
      <c r="A116" s="1" t="s">
        <v>51</v>
      </c>
      <c r="B116" s="1" t="s">
        <v>51</v>
      </c>
    </row>
    <row r="117" spans="1:6" x14ac:dyDescent="0.25">
      <c r="A117" s="1" t="s">
        <v>284</v>
      </c>
      <c r="B117" s="1" t="s">
        <v>284</v>
      </c>
    </row>
    <row r="118" spans="1:6" x14ac:dyDescent="0.25">
      <c r="A118" s="1" t="s">
        <v>52</v>
      </c>
      <c r="B118" s="1" t="s">
        <v>52</v>
      </c>
    </row>
    <row r="119" spans="1:6" x14ac:dyDescent="0.25">
      <c r="A119" s="1" t="s">
        <v>86</v>
      </c>
      <c r="B119" s="1" t="s">
        <v>86</v>
      </c>
    </row>
    <row r="120" spans="1:6" x14ac:dyDescent="0.25">
      <c r="A120" s="1" t="s">
        <v>112</v>
      </c>
      <c r="B120" s="1" t="s">
        <v>112</v>
      </c>
    </row>
    <row r="121" spans="1:6" x14ac:dyDescent="0.25">
      <c r="A121" s="1" t="s">
        <v>114</v>
      </c>
      <c r="B121" s="1" t="s">
        <v>114</v>
      </c>
    </row>
    <row r="122" spans="1:6" x14ac:dyDescent="0.25">
      <c r="A122" s="1" t="s">
        <v>115</v>
      </c>
      <c r="B122" s="1" t="s">
        <v>115</v>
      </c>
    </row>
    <row r="123" spans="1:6" x14ac:dyDescent="0.25">
      <c r="A123" s="1" t="s">
        <v>120</v>
      </c>
      <c r="B123" s="1" t="s">
        <v>120</v>
      </c>
    </row>
    <row r="124" spans="1:6" x14ac:dyDescent="0.25">
      <c r="A124" s="1" t="s">
        <v>26</v>
      </c>
      <c r="B124" s="1" t="s">
        <v>26</v>
      </c>
    </row>
    <row r="125" spans="1:6" x14ac:dyDescent="0.25">
      <c r="A125" s="1" t="s">
        <v>27</v>
      </c>
      <c r="B125" s="1" t="s">
        <v>27</v>
      </c>
    </row>
    <row r="126" spans="1:6" x14ac:dyDescent="0.25">
      <c r="A126" s="1" t="s">
        <v>23</v>
      </c>
      <c r="B126" s="1" t="s">
        <v>23</v>
      </c>
    </row>
    <row r="127" spans="1:6" x14ac:dyDescent="0.25">
      <c r="A127" s="1" t="s">
        <v>24</v>
      </c>
      <c r="B127" s="1" t="s">
        <v>24</v>
      </c>
    </row>
    <row r="128" spans="1:6" x14ac:dyDescent="0.25">
      <c r="A128" s="1" t="s">
        <v>28</v>
      </c>
      <c r="B128" s="1" t="s">
        <v>28</v>
      </c>
    </row>
    <row r="129" spans="1:2" x14ac:dyDescent="0.25">
      <c r="A129" s="1" t="s">
        <v>29</v>
      </c>
      <c r="B129" s="1" t="s">
        <v>29</v>
      </c>
    </row>
    <row r="130" spans="1:2" x14ac:dyDescent="0.25">
      <c r="A130" s="1" t="s">
        <v>30</v>
      </c>
      <c r="B130" s="1" t="s">
        <v>30</v>
      </c>
    </row>
    <row r="131" spans="1:2" x14ac:dyDescent="0.25">
      <c r="A131" s="1" t="s">
        <v>31</v>
      </c>
      <c r="B131" s="1" t="s">
        <v>31</v>
      </c>
    </row>
    <row r="132" spans="1:2" x14ac:dyDescent="0.25">
      <c r="A132" s="1" t="s">
        <v>117</v>
      </c>
      <c r="B132" s="1" t="s">
        <v>117</v>
      </c>
    </row>
    <row r="133" spans="1:2" x14ac:dyDescent="0.25">
      <c r="A133" s="1" t="s">
        <v>116</v>
      </c>
      <c r="B133" s="1" t="s">
        <v>116</v>
      </c>
    </row>
    <row r="134" spans="1:2" x14ac:dyDescent="0.25">
      <c r="A134" s="1" t="s">
        <v>163</v>
      </c>
      <c r="B134" s="1" t="s">
        <v>163</v>
      </c>
    </row>
    <row r="135" spans="1:2" x14ac:dyDescent="0.25">
      <c r="A135" s="1" t="s">
        <v>304</v>
      </c>
      <c r="B135" s="1" t="s">
        <v>304</v>
      </c>
    </row>
    <row r="136" spans="1:2" x14ac:dyDescent="0.25">
      <c r="A136" s="1" t="s">
        <v>305</v>
      </c>
      <c r="B136" s="1" t="s">
        <v>305</v>
      </c>
    </row>
    <row r="137" spans="1:2" x14ac:dyDescent="0.25">
      <c r="A137" s="1" t="s">
        <v>113</v>
      </c>
      <c r="B137" s="1" t="s">
        <v>113</v>
      </c>
    </row>
    <row r="138" spans="1:2" x14ac:dyDescent="0.25">
      <c r="A138" s="1" t="s">
        <v>65</v>
      </c>
      <c r="B138" s="1" t="s">
        <v>65</v>
      </c>
    </row>
    <row r="139" spans="1:2" x14ac:dyDescent="0.25">
      <c r="A139" s="1" t="s">
        <v>118</v>
      </c>
      <c r="B139" s="1" t="s">
        <v>118</v>
      </c>
    </row>
    <row r="140" spans="1:2" x14ac:dyDescent="0.25">
      <c r="A140" s="1" t="s">
        <v>306</v>
      </c>
      <c r="B140" s="1" t="s">
        <v>306</v>
      </c>
    </row>
    <row r="141" spans="1:2" x14ac:dyDescent="0.25">
      <c r="A141" s="1" t="s">
        <v>141</v>
      </c>
      <c r="B141" s="1" t="s">
        <v>141</v>
      </c>
    </row>
    <row r="142" spans="1:2" x14ac:dyDescent="0.25">
      <c r="A142" s="1" t="s">
        <v>142</v>
      </c>
      <c r="B142" s="1" t="s">
        <v>142</v>
      </c>
    </row>
    <row r="143" spans="1:2" x14ac:dyDescent="0.25">
      <c r="A143" s="1" t="s">
        <v>53</v>
      </c>
      <c r="B143" s="1" t="s">
        <v>53</v>
      </c>
    </row>
    <row r="144" spans="1:2" x14ac:dyDescent="0.25">
      <c r="A144" s="1" t="s">
        <v>54</v>
      </c>
      <c r="B144" s="1" t="s">
        <v>54</v>
      </c>
    </row>
    <row r="145" spans="1:2" x14ac:dyDescent="0.25">
      <c r="A145" s="1" t="s">
        <v>307</v>
      </c>
      <c r="B145" s="1" t="s">
        <v>307</v>
      </c>
    </row>
    <row r="146" spans="1:2" x14ac:dyDescent="0.25">
      <c r="A146" s="1" t="s">
        <v>87</v>
      </c>
      <c r="B146" s="1" t="s">
        <v>87</v>
      </c>
    </row>
    <row r="147" spans="1:2" x14ac:dyDescent="0.25">
      <c r="A147" s="1" t="s">
        <v>308</v>
      </c>
      <c r="B147" s="1" t="s">
        <v>308</v>
      </c>
    </row>
    <row r="148" spans="1:2" x14ac:dyDescent="0.25">
      <c r="A148" s="1" t="s">
        <v>309</v>
      </c>
      <c r="B148" s="1" t="s">
        <v>309</v>
      </c>
    </row>
    <row r="149" spans="1:2" x14ac:dyDescent="0.25">
      <c r="A149" s="1" t="s">
        <v>16</v>
      </c>
      <c r="B149" s="1" t="s">
        <v>294</v>
      </c>
    </row>
    <row r="150" spans="1:2" x14ac:dyDescent="0.25">
      <c r="A150" s="1" t="s">
        <v>310</v>
      </c>
      <c r="B150" s="1" t="s">
        <v>298</v>
      </c>
    </row>
    <row r="151" spans="1:2" x14ac:dyDescent="0.25">
      <c r="A151" s="1" t="s">
        <v>311</v>
      </c>
      <c r="B151" s="1" t="s">
        <v>294</v>
      </c>
    </row>
    <row r="152" spans="1:2" x14ac:dyDescent="0.25">
      <c r="A152" s="1" t="s">
        <v>312</v>
      </c>
      <c r="B152" s="1" t="s">
        <v>294</v>
      </c>
    </row>
    <row r="153" spans="1:2" x14ac:dyDescent="0.25">
      <c r="A153" s="1" t="s">
        <v>313</v>
      </c>
      <c r="B153" s="1" t="s">
        <v>300</v>
      </c>
    </row>
    <row r="154" spans="1:2" x14ac:dyDescent="0.25">
      <c r="A154" s="1" t="s">
        <v>314</v>
      </c>
      <c r="B154" s="1" t="s">
        <v>294</v>
      </c>
    </row>
    <row r="155" spans="1:2" x14ac:dyDescent="0.25">
      <c r="A155" s="1" t="s">
        <v>315</v>
      </c>
      <c r="B155" s="1" t="s">
        <v>294</v>
      </c>
    </row>
    <row r="156" spans="1:2" x14ac:dyDescent="0.25">
      <c r="A156" s="1" t="s">
        <v>316</v>
      </c>
      <c r="B156" s="1" t="s">
        <v>298</v>
      </c>
    </row>
    <row r="157" spans="1:2" x14ac:dyDescent="0.25">
      <c r="A157" s="1" t="s">
        <v>317</v>
      </c>
      <c r="B157" s="1" t="s">
        <v>300</v>
      </c>
    </row>
    <row r="158" spans="1:2" x14ac:dyDescent="0.25">
      <c r="A158" s="1" t="s">
        <v>39</v>
      </c>
      <c r="B158" s="1" t="s">
        <v>294</v>
      </c>
    </row>
    <row r="159" spans="1:2" x14ac:dyDescent="0.25">
      <c r="A159" s="1" t="s">
        <v>318</v>
      </c>
      <c r="B159" s="1" t="s">
        <v>298</v>
      </c>
    </row>
    <row r="160" spans="1:2" x14ac:dyDescent="0.25">
      <c r="A160" s="1" t="s">
        <v>40</v>
      </c>
      <c r="B160" s="1" t="s">
        <v>300</v>
      </c>
    </row>
    <row r="161" spans="1:2" x14ac:dyDescent="0.25">
      <c r="A161" s="1" t="s">
        <v>319</v>
      </c>
      <c r="B161" s="1" t="s">
        <v>294</v>
      </c>
    </row>
    <row r="162" spans="1:2" x14ac:dyDescent="0.25">
      <c r="A162" s="1" t="s">
        <v>67</v>
      </c>
      <c r="B162" s="1" t="s">
        <v>294</v>
      </c>
    </row>
    <row r="163" spans="1:2" x14ac:dyDescent="0.25">
      <c r="A163" s="1" t="s">
        <v>320</v>
      </c>
      <c r="B163" s="1" t="s">
        <v>298</v>
      </c>
    </row>
    <row r="164" spans="1:2" x14ac:dyDescent="0.25">
      <c r="A164" s="1" t="s">
        <v>321</v>
      </c>
      <c r="B164" s="1" t="s">
        <v>300</v>
      </c>
    </row>
    <row r="165" spans="1:2" x14ac:dyDescent="0.25">
      <c r="A165" s="1" t="s">
        <v>322</v>
      </c>
      <c r="B165" s="1" t="s">
        <v>294</v>
      </c>
    </row>
    <row r="166" spans="1:2" x14ac:dyDescent="0.25">
      <c r="A166" s="1" t="s">
        <v>323</v>
      </c>
      <c r="B166" s="1" t="s">
        <v>298</v>
      </c>
    </row>
    <row r="167" spans="1:2" x14ac:dyDescent="0.25">
      <c r="A167" s="1" t="s">
        <v>77</v>
      </c>
      <c r="B167" s="1" t="s">
        <v>294</v>
      </c>
    </row>
    <row r="168" spans="1:2" x14ac:dyDescent="0.25">
      <c r="A168" s="1" t="s">
        <v>324</v>
      </c>
      <c r="B168" s="1" t="s">
        <v>298</v>
      </c>
    </row>
    <row r="169" spans="1:2" x14ac:dyDescent="0.25">
      <c r="A169" s="1" t="s">
        <v>325</v>
      </c>
      <c r="B169" s="1" t="s">
        <v>300</v>
      </c>
    </row>
    <row r="170" spans="1:2" x14ac:dyDescent="0.25">
      <c r="A170" s="1" t="s">
        <v>326</v>
      </c>
      <c r="B170" s="1" t="s">
        <v>298</v>
      </c>
    </row>
    <row r="171" spans="1:2" x14ac:dyDescent="0.25">
      <c r="A171" s="1" t="s">
        <v>137</v>
      </c>
      <c r="B171" s="1" t="s">
        <v>294</v>
      </c>
    </row>
    <row r="172" spans="1:2" x14ac:dyDescent="0.25">
      <c r="A172" s="1" t="s">
        <v>327</v>
      </c>
      <c r="B172" s="1" t="s">
        <v>298</v>
      </c>
    </row>
    <row r="173" spans="1:2" x14ac:dyDescent="0.25">
      <c r="A173" s="1" t="s">
        <v>328</v>
      </c>
      <c r="B173" s="1" t="s">
        <v>300</v>
      </c>
    </row>
    <row r="174" spans="1:2" x14ac:dyDescent="0.25">
      <c r="A174" s="1" t="s">
        <v>329</v>
      </c>
      <c r="B174" s="1" t="s">
        <v>294</v>
      </c>
    </row>
    <row r="175" spans="1:2" x14ac:dyDescent="0.25">
      <c r="A175" s="1" t="s">
        <v>330</v>
      </c>
      <c r="B175" s="1" t="s">
        <v>300</v>
      </c>
    </row>
    <row r="176" spans="1:2" x14ac:dyDescent="0.25">
      <c r="A176" s="1" t="s">
        <v>89</v>
      </c>
      <c r="B176" s="1" t="s">
        <v>294</v>
      </c>
    </row>
    <row r="177" spans="1:2" x14ac:dyDescent="0.25">
      <c r="A177" s="1" t="s">
        <v>331</v>
      </c>
      <c r="B177" s="1" t="s">
        <v>298</v>
      </c>
    </row>
    <row r="178" spans="1:2" x14ac:dyDescent="0.25">
      <c r="A178" s="1" t="s">
        <v>332</v>
      </c>
      <c r="B178" s="1" t="s">
        <v>300</v>
      </c>
    </row>
    <row r="179" spans="1:2" x14ac:dyDescent="0.25">
      <c r="A179" s="1" t="s">
        <v>333</v>
      </c>
      <c r="B179" s="1" t="s">
        <v>294</v>
      </c>
    </row>
    <row r="180" spans="1:2" x14ac:dyDescent="0.25">
      <c r="A180" s="1" t="s">
        <v>334</v>
      </c>
      <c r="B180" s="1" t="s">
        <v>300</v>
      </c>
    </row>
    <row r="181" spans="1:2" x14ac:dyDescent="0.25">
      <c r="A181" s="1" t="s">
        <v>335</v>
      </c>
      <c r="B181" s="1" t="s">
        <v>294</v>
      </c>
    </row>
    <row r="182" spans="1:2" x14ac:dyDescent="0.25">
      <c r="A182" s="1" t="s">
        <v>95</v>
      </c>
      <c r="B182" s="1" t="s">
        <v>294</v>
      </c>
    </row>
    <row r="183" spans="1:2" x14ac:dyDescent="0.25">
      <c r="A183" s="1" t="s">
        <v>336</v>
      </c>
      <c r="B183" s="1" t="s">
        <v>298</v>
      </c>
    </row>
    <row r="184" spans="1:2" x14ac:dyDescent="0.25">
      <c r="A184" s="1" t="s">
        <v>96</v>
      </c>
      <c r="B184" s="1" t="s">
        <v>300</v>
      </c>
    </row>
    <row r="185" spans="1:2" x14ac:dyDescent="0.25">
      <c r="A185" s="1" t="s">
        <v>337</v>
      </c>
      <c r="B185" s="1" t="s">
        <v>294</v>
      </c>
    </row>
    <row r="186" spans="1:2" x14ac:dyDescent="0.25">
      <c r="A186" s="1" t="s">
        <v>338</v>
      </c>
      <c r="B186" s="1" t="s">
        <v>298</v>
      </c>
    </row>
    <row r="187" spans="1:2" x14ac:dyDescent="0.25">
      <c r="A187" s="1" t="s">
        <v>339</v>
      </c>
      <c r="B187" s="1" t="s">
        <v>300</v>
      </c>
    </row>
    <row r="188" spans="1:2" x14ac:dyDescent="0.25">
      <c r="A188" s="1" t="s">
        <v>340</v>
      </c>
      <c r="B188" s="1" t="s">
        <v>294</v>
      </c>
    </row>
    <row r="189" spans="1:2" x14ac:dyDescent="0.25">
      <c r="A189" s="1" t="s">
        <v>341</v>
      </c>
      <c r="B189" s="1" t="s">
        <v>294</v>
      </c>
    </row>
    <row r="190" spans="1:2" x14ac:dyDescent="0.25">
      <c r="A190" s="1" t="s">
        <v>342</v>
      </c>
      <c r="B190" s="1" t="s">
        <v>298</v>
      </c>
    </row>
    <row r="191" spans="1:2" x14ac:dyDescent="0.25">
      <c r="A191" s="1" t="s">
        <v>343</v>
      </c>
      <c r="B191" s="1" t="s">
        <v>300</v>
      </c>
    </row>
    <row r="192" spans="1:2" x14ac:dyDescent="0.25">
      <c r="A192" s="1" t="s">
        <v>344</v>
      </c>
      <c r="B192" s="1" t="s">
        <v>294</v>
      </c>
    </row>
    <row r="193" spans="1:2" x14ac:dyDescent="0.25">
      <c r="A193" s="1" t="s">
        <v>345</v>
      </c>
      <c r="B193" s="1" t="s">
        <v>300</v>
      </c>
    </row>
    <row r="194" spans="1:2" x14ac:dyDescent="0.25">
      <c r="A194" s="1" t="s">
        <v>107</v>
      </c>
      <c r="B194" s="1" t="s">
        <v>294</v>
      </c>
    </row>
    <row r="195" spans="1:2" x14ac:dyDescent="0.25">
      <c r="A195" s="1" t="s">
        <v>346</v>
      </c>
      <c r="B195" s="1" t="s">
        <v>300</v>
      </c>
    </row>
    <row r="196" spans="1:2" x14ac:dyDescent="0.25">
      <c r="A196" s="1" t="s">
        <v>347</v>
      </c>
      <c r="B196" s="1" t="s">
        <v>298</v>
      </c>
    </row>
    <row r="197" spans="1:2" x14ac:dyDescent="0.25">
      <c r="A197" s="1" t="s">
        <v>348</v>
      </c>
      <c r="B197" s="1" t="s">
        <v>294</v>
      </c>
    </row>
    <row r="198" spans="1:2" x14ac:dyDescent="0.25">
      <c r="A198" s="1" t="s">
        <v>349</v>
      </c>
      <c r="B198" s="1" t="s">
        <v>298</v>
      </c>
    </row>
    <row r="199" spans="1:2" x14ac:dyDescent="0.25">
      <c r="A199" s="1" t="s">
        <v>350</v>
      </c>
      <c r="B199" s="1" t="s">
        <v>300</v>
      </c>
    </row>
    <row r="200" spans="1:2" x14ac:dyDescent="0.25">
      <c r="A200" s="1" t="s">
        <v>42</v>
      </c>
      <c r="B200" s="1" t="s">
        <v>294</v>
      </c>
    </row>
    <row r="201" spans="1:2" x14ac:dyDescent="0.25">
      <c r="A201" s="1" t="s">
        <v>351</v>
      </c>
      <c r="B201" s="1" t="s">
        <v>298</v>
      </c>
    </row>
    <row r="202" spans="1:2" x14ac:dyDescent="0.25">
      <c r="A202" s="1" t="s">
        <v>352</v>
      </c>
      <c r="B202" s="1" t="s">
        <v>300</v>
      </c>
    </row>
    <row r="203" spans="1:2" x14ac:dyDescent="0.25">
      <c r="A203" s="1" t="s">
        <v>353</v>
      </c>
      <c r="B203" s="1" t="s">
        <v>294</v>
      </c>
    </row>
    <row r="204" spans="1:2" x14ac:dyDescent="0.25">
      <c r="A204" s="1" t="s">
        <v>99</v>
      </c>
      <c r="B204" s="1" t="s">
        <v>294</v>
      </c>
    </row>
    <row r="205" spans="1:2" x14ac:dyDescent="0.25">
      <c r="A205" s="1" t="s">
        <v>100</v>
      </c>
      <c r="B205" s="1" t="s">
        <v>300</v>
      </c>
    </row>
    <row r="206" spans="1:2" x14ac:dyDescent="0.25">
      <c r="A206" s="1" t="s">
        <v>354</v>
      </c>
      <c r="B206" s="1" t="s">
        <v>298</v>
      </c>
    </row>
    <row r="207" spans="1:2" x14ac:dyDescent="0.25">
      <c r="A207" s="1" t="s">
        <v>355</v>
      </c>
      <c r="B207" s="1" t="s">
        <v>294</v>
      </c>
    </row>
    <row r="208" spans="1:2" x14ac:dyDescent="0.25">
      <c r="A208" s="1" t="s">
        <v>145</v>
      </c>
      <c r="B208" s="1" t="s">
        <v>294</v>
      </c>
    </row>
    <row r="209" spans="1:2" x14ac:dyDescent="0.25">
      <c r="A209" s="1" t="s">
        <v>356</v>
      </c>
      <c r="B209" s="1" t="s">
        <v>300</v>
      </c>
    </row>
    <row r="210" spans="1:2" x14ac:dyDescent="0.25">
      <c r="A210" s="1" t="s">
        <v>357</v>
      </c>
      <c r="B210" s="1" t="s">
        <v>298</v>
      </c>
    </row>
    <row r="211" spans="1:2" x14ac:dyDescent="0.25">
      <c r="A211" s="1" t="s">
        <v>358</v>
      </c>
      <c r="B211" s="1" t="s">
        <v>294</v>
      </c>
    </row>
    <row r="212" spans="1:2" x14ac:dyDescent="0.25">
      <c r="A212" s="1" t="s">
        <v>359</v>
      </c>
      <c r="B212" s="1" t="s">
        <v>298</v>
      </c>
    </row>
    <row r="213" spans="1:2" x14ac:dyDescent="0.25">
      <c r="A213" s="1" t="s">
        <v>143</v>
      </c>
      <c r="B213" s="1" t="s">
        <v>300</v>
      </c>
    </row>
    <row r="214" spans="1:2" x14ac:dyDescent="0.25">
      <c r="A214" s="1" t="s">
        <v>360</v>
      </c>
      <c r="B214" s="1" t="s">
        <v>294</v>
      </c>
    </row>
    <row r="215" spans="1:2" x14ac:dyDescent="0.25">
      <c r="A215" s="1" t="s">
        <v>361</v>
      </c>
      <c r="B215" s="1" t="s">
        <v>298</v>
      </c>
    </row>
    <row r="216" spans="1:2" x14ac:dyDescent="0.25">
      <c r="A216" s="1" t="s">
        <v>147</v>
      </c>
      <c r="B216" s="1" t="s">
        <v>300</v>
      </c>
    </row>
    <row r="217" spans="1:2" x14ac:dyDescent="0.25">
      <c r="A217" s="1" t="s">
        <v>362</v>
      </c>
      <c r="B217" s="1" t="s">
        <v>294</v>
      </c>
    </row>
    <row r="218" spans="1:2" x14ac:dyDescent="0.25">
      <c r="A218" s="1" t="s">
        <v>363</v>
      </c>
      <c r="B218" s="1" t="s">
        <v>294</v>
      </c>
    </row>
    <row r="219" spans="1:2" x14ac:dyDescent="0.25">
      <c r="A219" s="1" t="s">
        <v>364</v>
      </c>
      <c r="B219" s="1" t="s">
        <v>300</v>
      </c>
    </row>
    <row r="220" spans="1:2" x14ac:dyDescent="0.25">
      <c r="A220" s="1" t="s">
        <v>15</v>
      </c>
      <c r="B220" s="1" t="s">
        <v>296</v>
      </c>
    </row>
    <row r="221" spans="1:2" x14ac:dyDescent="0.25">
      <c r="A221" s="1" t="s">
        <v>365</v>
      </c>
      <c r="B221" s="1" t="s">
        <v>299</v>
      </c>
    </row>
    <row r="222" spans="1:2" x14ac:dyDescent="0.25">
      <c r="A222" s="1" t="s">
        <v>366</v>
      </c>
      <c r="B222" s="1" t="s">
        <v>296</v>
      </c>
    </row>
    <row r="223" spans="1:2" x14ac:dyDescent="0.25">
      <c r="A223" s="1" t="s">
        <v>367</v>
      </c>
      <c r="B223" s="1" t="s">
        <v>296</v>
      </c>
    </row>
    <row r="224" spans="1:2" x14ac:dyDescent="0.25">
      <c r="A224" s="1" t="s">
        <v>368</v>
      </c>
      <c r="B224" s="1" t="s">
        <v>296</v>
      </c>
    </row>
    <row r="225" spans="1:2" x14ac:dyDescent="0.25">
      <c r="A225" s="1" t="s">
        <v>369</v>
      </c>
      <c r="B225" s="1" t="s">
        <v>302</v>
      </c>
    </row>
    <row r="226" spans="1:2" x14ac:dyDescent="0.25">
      <c r="A226" s="1" t="s">
        <v>370</v>
      </c>
      <c r="B226" s="1" t="s">
        <v>296</v>
      </c>
    </row>
    <row r="227" spans="1:2" x14ac:dyDescent="0.25">
      <c r="A227" s="1" t="s">
        <v>371</v>
      </c>
      <c r="B227" s="1" t="s">
        <v>296</v>
      </c>
    </row>
    <row r="228" spans="1:2" x14ac:dyDescent="0.25">
      <c r="A228" s="1" t="s">
        <v>372</v>
      </c>
      <c r="B228" s="1" t="s">
        <v>296</v>
      </c>
    </row>
    <row r="229" spans="1:2" x14ac:dyDescent="0.25">
      <c r="A229" s="1" t="s">
        <v>373</v>
      </c>
      <c r="B229" s="1" t="s">
        <v>299</v>
      </c>
    </row>
    <row r="230" spans="1:2" x14ac:dyDescent="0.25">
      <c r="A230" s="1" t="s">
        <v>374</v>
      </c>
      <c r="B230" s="1" t="s">
        <v>302</v>
      </c>
    </row>
    <row r="231" spans="1:2" x14ac:dyDescent="0.25">
      <c r="A231" s="1" t="s">
        <v>36</v>
      </c>
      <c r="B231" s="1" t="s">
        <v>296</v>
      </c>
    </row>
    <row r="232" spans="1:2" x14ac:dyDescent="0.25">
      <c r="A232" s="1" t="s">
        <v>37</v>
      </c>
      <c r="B232" s="1" t="s">
        <v>299</v>
      </c>
    </row>
    <row r="233" spans="1:2" x14ac:dyDescent="0.25">
      <c r="A233" s="1" t="s">
        <v>38</v>
      </c>
      <c r="B233" s="1" t="s">
        <v>302</v>
      </c>
    </row>
    <row r="234" spans="1:2" x14ac:dyDescent="0.25">
      <c r="A234" s="1" t="s">
        <v>375</v>
      </c>
      <c r="B234" s="1" t="s">
        <v>296</v>
      </c>
    </row>
    <row r="235" spans="1:2" x14ac:dyDescent="0.25">
      <c r="A235" s="1" t="s">
        <v>376</v>
      </c>
      <c r="B235" s="1" t="s">
        <v>299</v>
      </c>
    </row>
    <row r="236" spans="1:2" x14ac:dyDescent="0.25">
      <c r="A236" s="1" t="s">
        <v>74</v>
      </c>
      <c r="B236" s="1" t="s">
        <v>296</v>
      </c>
    </row>
    <row r="237" spans="1:2" x14ac:dyDescent="0.25">
      <c r="A237" s="1" t="s">
        <v>75</v>
      </c>
      <c r="B237" s="1" t="s">
        <v>299</v>
      </c>
    </row>
    <row r="238" spans="1:2" x14ac:dyDescent="0.25">
      <c r="A238" s="1" t="s">
        <v>76</v>
      </c>
      <c r="B238" s="1" t="s">
        <v>302</v>
      </c>
    </row>
    <row r="239" spans="1:2" x14ac:dyDescent="0.25">
      <c r="A239" s="1" t="s">
        <v>66</v>
      </c>
      <c r="B239" s="1" t="s">
        <v>296</v>
      </c>
    </row>
    <row r="240" spans="1:2" x14ac:dyDescent="0.25">
      <c r="A240" s="1" t="s">
        <v>377</v>
      </c>
      <c r="B240" s="1" t="s">
        <v>299</v>
      </c>
    </row>
    <row r="241" spans="1:2" x14ac:dyDescent="0.25">
      <c r="A241" s="1" t="s">
        <v>378</v>
      </c>
      <c r="B241" s="1" t="s">
        <v>302</v>
      </c>
    </row>
    <row r="242" spans="1:2" x14ac:dyDescent="0.25">
      <c r="A242" s="1" t="s">
        <v>379</v>
      </c>
      <c r="B242" s="1" t="s">
        <v>296</v>
      </c>
    </row>
    <row r="243" spans="1:2" x14ac:dyDescent="0.25">
      <c r="A243" s="1" t="s">
        <v>380</v>
      </c>
      <c r="B243" s="1" t="s">
        <v>299</v>
      </c>
    </row>
    <row r="244" spans="1:2" x14ac:dyDescent="0.25">
      <c r="A244" s="1" t="s">
        <v>381</v>
      </c>
      <c r="B244" s="1" t="s">
        <v>299</v>
      </c>
    </row>
    <row r="245" spans="1:2" x14ac:dyDescent="0.25">
      <c r="A245" s="1" t="s">
        <v>135</v>
      </c>
      <c r="B245" s="1" t="s">
        <v>296</v>
      </c>
    </row>
    <row r="246" spans="1:2" x14ac:dyDescent="0.25">
      <c r="A246" s="1" t="s">
        <v>136</v>
      </c>
      <c r="B246" s="1" t="s">
        <v>299</v>
      </c>
    </row>
    <row r="247" spans="1:2" x14ac:dyDescent="0.25">
      <c r="A247" s="1" t="s">
        <v>382</v>
      </c>
      <c r="B247" s="1" t="s">
        <v>302</v>
      </c>
    </row>
    <row r="248" spans="1:2" x14ac:dyDescent="0.25">
      <c r="A248" s="1" t="s">
        <v>383</v>
      </c>
      <c r="B248" s="1" t="s">
        <v>296</v>
      </c>
    </row>
    <row r="249" spans="1:2" x14ac:dyDescent="0.25">
      <c r="A249" s="1" t="s">
        <v>90</v>
      </c>
      <c r="B249" s="1" t="s">
        <v>302</v>
      </c>
    </row>
    <row r="250" spans="1:2" x14ac:dyDescent="0.25">
      <c r="A250" s="1" t="s">
        <v>384</v>
      </c>
      <c r="B250" s="1" t="s">
        <v>296</v>
      </c>
    </row>
    <row r="251" spans="1:2" x14ac:dyDescent="0.25">
      <c r="A251" s="1" t="s">
        <v>385</v>
      </c>
      <c r="B251" s="1" t="s">
        <v>299</v>
      </c>
    </row>
    <row r="252" spans="1:2" x14ac:dyDescent="0.25">
      <c r="A252" s="1" t="s">
        <v>386</v>
      </c>
      <c r="B252" s="1" t="s">
        <v>302</v>
      </c>
    </row>
    <row r="253" spans="1:2" x14ac:dyDescent="0.25">
      <c r="A253" s="1" t="s">
        <v>387</v>
      </c>
      <c r="B253" s="1" t="s">
        <v>296</v>
      </c>
    </row>
    <row r="254" spans="1:2" x14ac:dyDescent="0.25">
      <c r="A254" s="1" t="s">
        <v>388</v>
      </c>
      <c r="B254" s="1" t="s">
        <v>302</v>
      </c>
    </row>
    <row r="255" spans="1:2" x14ac:dyDescent="0.25">
      <c r="A255" s="1" t="s">
        <v>93</v>
      </c>
      <c r="B255" s="1" t="s">
        <v>296</v>
      </c>
    </row>
    <row r="256" spans="1:2" x14ac:dyDescent="0.25">
      <c r="A256" s="1" t="s">
        <v>94</v>
      </c>
      <c r="B256" s="1" t="s">
        <v>299</v>
      </c>
    </row>
    <row r="257" spans="1:2" x14ac:dyDescent="0.25">
      <c r="A257" s="1" t="s">
        <v>389</v>
      </c>
      <c r="B257" s="1" t="s">
        <v>302</v>
      </c>
    </row>
    <row r="258" spans="1:2" x14ac:dyDescent="0.25">
      <c r="A258" s="1" t="s">
        <v>390</v>
      </c>
      <c r="B258" s="1" t="s">
        <v>296</v>
      </c>
    </row>
    <row r="259" spans="1:2" x14ac:dyDescent="0.25">
      <c r="A259" s="1" t="s">
        <v>391</v>
      </c>
      <c r="B259" s="1" t="s">
        <v>299</v>
      </c>
    </row>
    <row r="260" spans="1:2" x14ac:dyDescent="0.25">
      <c r="A260" s="1" t="s">
        <v>392</v>
      </c>
      <c r="B260" s="1" t="s">
        <v>302</v>
      </c>
    </row>
    <row r="261" spans="1:2" x14ac:dyDescent="0.25">
      <c r="A261" s="1" t="s">
        <v>393</v>
      </c>
      <c r="B261" s="1" t="s">
        <v>299</v>
      </c>
    </row>
    <row r="262" spans="1:2" x14ac:dyDescent="0.25">
      <c r="A262" s="1" t="s">
        <v>394</v>
      </c>
      <c r="B262" s="1" t="s">
        <v>296</v>
      </c>
    </row>
    <row r="263" spans="1:2" x14ac:dyDescent="0.25">
      <c r="A263" s="1" t="s">
        <v>395</v>
      </c>
      <c r="B263" s="1" t="s">
        <v>296</v>
      </c>
    </row>
    <row r="264" spans="1:2" x14ac:dyDescent="0.25">
      <c r="A264" s="1" t="s">
        <v>396</v>
      </c>
      <c r="B264" s="1" t="s">
        <v>299</v>
      </c>
    </row>
    <row r="265" spans="1:2" x14ac:dyDescent="0.25">
      <c r="A265" s="1" t="s">
        <v>397</v>
      </c>
      <c r="B265" s="1" t="s">
        <v>302</v>
      </c>
    </row>
    <row r="266" spans="1:2" x14ac:dyDescent="0.25">
      <c r="A266" s="1" t="s">
        <v>398</v>
      </c>
      <c r="B266" s="1" t="s">
        <v>296</v>
      </c>
    </row>
    <row r="267" spans="1:2" x14ac:dyDescent="0.25">
      <c r="A267" s="1" t="s">
        <v>399</v>
      </c>
      <c r="B267" s="1" t="s">
        <v>302</v>
      </c>
    </row>
    <row r="268" spans="1:2" x14ac:dyDescent="0.25">
      <c r="A268" s="1" t="s">
        <v>108</v>
      </c>
      <c r="B268" s="1" t="s">
        <v>296</v>
      </c>
    </row>
    <row r="269" spans="1:2" x14ac:dyDescent="0.25">
      <c r="A269" s="1" t="s">
        <v>400</v>
      </c>
      <c r="B269" s="1" t="s">
        <v>299</v>
      </c>
    </row>
    <row r="270" spans="1:2" x14ac:dyDescent="0.25">
      <c r="A270" s="1" t="s">
        <v>401</v>
      </c>
      <c r="B270" s="1" t="s">
        <v>302</v>
      </c>
    </row>
    <row r="271" spans="1:2" x14ac:dyDescent="0.25">
      <c r="A271" s="1" t="s">
        <v>402</v>
      </c>
      <c r="B271" s="1" t="s">
        <v>296</v>
      </c>
    </row>
    <row r="272" spans="1:2" x14ac:dyDescent="0.25">
      <c r="A272" s="1" t="s">
        <v>109</v>
      </c>
      <c r="B272" s="1" t="s">
        <v>296</v>
      </c>
    </row>
    <row r="273" spans="1:2" x14ac:dyDescent="0.25">
      <c r="A273" s="1" t="s">
        <v>403</v>
      </c>
      <c r="B273" s="1" t="s">
        <v>299</v>
      </c>
    </row>
    <row r="274" spans="1:2" x14ac:dyDescent="0.25">
      <c r="A274" s="1" t="s">
        <v>110</v>
      </c>
      <c r="B274" s="1" t="s">
        <v>302</v>
      </c>
    </row>
    <row r="275" spans="1:2" x14ac:dyDescent="0.25">
      <c r="A275" s="1" t="s">
        <v>404</v>
      </c>
      <c r="B275" s="1" t="s">
        <v>296</v>
      </c>
    </row>
    <row r="276" spans="1:2" x14ac:dyDescent="0.25">
      <c r="A276" s="1" t="s">
        <v>41</v>
      </c>
      <c r="B276" s="1" t="s">
        <v>296</v>
      </c>
    </row>
    <row r="277" spans="1:2" x14ac:dyDescent="0.25">
      <c r="A277" s="1" t="s">
        <v>405</v>
      </c>
      <c r="B277" s="1" t="s">
        <v>299</v>
      </c>
    </row>
    <row r="278" spans="1:2" x14ac:dyDescent="0.25">
      <c r="A278" s="1" t="s">
        <v>406</v>
      </c>
      <c r="B278" s="1" t="s">
        <v>302</v>
      </c>
    </row>
    <row r="279" spans="1:2" x14ac:dyDescent="0.25">
      <c r="A279" s="1" t="s">
        <v>407</v>
      </c>
      <c r="B279" s="1" t="s">
        <v>302</v>
      </c>
    </row>
    <row r="280" spans="1:2" x14ac:dyDescent="0.25">
      <c r="A280" s="1" t="s">
        <v>408</v>
      </c>
      <c r="B280" s="1" t="s">
        <v>296</v>
      </c>
    </row>
    <row r="281" spans="1:2" x14ac:dyDescent="0.25">
      <c r="A281" s="1" t="s">
        <v>97</v>
      </c>
      <c r="B281" s="1" t="s">
        <v>296</v>
      </c>
    </row>
    <row r="282" spans="1:2" x14ac:dyDescent="0.25">
      <c r="A282" s="1" t="s">
        <v>409</v>
      </c>
      <c r="B282" s="1" t="s">
        <v>299</v>
      </c>
    </row>
    <row r="283" spans="1:2" x14ac:dyDescent="0.25">
      <c r="A283" s="1" t="s">
        <v>98</v>
      </c>
      <c r="B283" s="1" t="s">
        <v>302</v>
      </c>
    </row>
    <row r="284" spans="1:2" x14ac:dyDescent="0.25">
      <c r="A284" s="1" t="s">
        <v>410</v>
      </c>
      <c r="B284" s="1" t="s">
        <v>296</v>
      </c>
    </row>
    <row r="285" spans="1:2" x14ac:dyDescent="0.25">
      <c r="A285" s="1" t="s">
        <v>411</v>
      </c>
      <c r="B285" s="1" t="s">
        <v>296</v>
      </c>
    </row>
    <row r="286" spans="1:2" x14ac:dyDescent="0.25">
      <c r="A286" s="1" t="s">
        <v>412</v>
      </c>
      <c r="B286" s="1" t="s">
        <v>302</v>
      </c>
    </row>
    <row r="287" spans="1:2" x14ac:dyDescent="0.25">
      <c r="A287" s="1" t="s">
        <v>144</v>
      </c>
      <c r="B287" s="1" t="s">
        <v>296</v>
      </c>
    </row>
    <row r="288" spans="1:2" x14ac:dyDescent="0.25">
      <c r="A288" s="1" t="s">
        <v>146</v>
      </c>
      <c r="B288" s="1" t="s">
        <v>299</v>
      </c>
    </row>
    <row r="289" spans="1:2" x14ac:dyDescent="0.25">
      <c r="A289" s="1" t="s">
        <v>413</v>
      </c>
      <c r="B289" s="1" t="s">
        <v>302</v>
      </c>
    </row>
    <row r="290" spans="1:2" x14ac:dyDescent="0.25">
      <c r="A290" s="1" t="s">
        <v>414</v>
      </c>
      <c r="B290" s="1" t="s">
        <v>296</v>
      </c>
    </row>
    <row r="291" spans="1:2" x14ac:dyDescent="0.25">
      <c r="A291" s="1" t="s">
        <v>415</v>
      </c>
      <c r="B291" s="1" t="s">
        <v>299</v>
      </c>
    </row>
    <row r="292" spans="1:2" x14ac:dyDescent="0.25">
      <c r="A292" s="1" t="s">
        <v>416</v>
      </c>
      <c r="B292" s="1" t="s">
        <v>302</v>
      </c>
    </row>
    <row r="293" spans="1:2" x14ac:dyDescent="0.25">
      <c r="A293" s="1" t="s">
        <v>417</v>
      </c>
      <c r="B293" s="1" t="s">
        <v>296</v>
      </c>
    </row>
    <row r="294" spans="1:2" x14ac:dyDescent="0.25">
      <c r="A294" s="1" t="s">
        <v>418</v>
      </c>
      <c r="B294" s="1" t="s">
        <v>299</v>
      </c>
    </row>
    <row r="295" spans="1:2" x14ac:dyDescent="0.25">
      <c r="A295" s="1" t="s">
        <v>419</v>
      </c>
      <c r="B295" s="1" t="s">
        <v>302</v>
      </c>
    </row>
    <row r="296" spans="1:2" x14ac:dyDescent="0.25">
      <c r="A296" s="1" t="s">
        <v>420</v>
      </c>
      <c r="B296" s="1" t="s">
        <v>296</v>
      </c>
    </row>
    <row r="297" spans="1:2" x14ac:dyDescent="0.25">
      <c r="A297" s="1" t="s">
        <v>421</v>
      </c>
      <c r="B297" s="1" t="s">
        <v>296</v>
      </c>
    </row>
    <row r="298" spans="1:2" x14ac:dyDescent="0.25">
      <c r="A298" s="1" t="s">
        <v>422</v>
      </c>
      <c r="B298" s="1" t="s">
        <v>302</v>
      </c>
    </row>
  </sheetData>
  <pageMargins left="0.511811023622047" right="0.511811023622047" top="0.74803149606299202" bottom="0.511811023622047" header="0.511811023622047" footer="0.23622047244094499"/>
  <pageSetup paperSize="3" orientation="landscape" r:id="rId1"/>
  <headerFooter>
    <oddHeader>&amp;C&amp;"-,Bold"&amp;12&amp;F[&amp;A]</oddHeader>
    <oddFooter>&amp;L&amp;9Posted: 3 Sep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Correction Adjustments</vt:lpstr>
      <vt:lpstr>Module C Corrected</vt:lpstr>
      <vt:lpstr>Module C Initial</vt:lpstr>
      <vt:lpstr>DOS Adjustments Detail</vt:lpstr>
      <vt:lpstr>Interest on True-Up</vt:lpstr>
      <vt:lpstr>Interest Rate</vt:lpstr>
      <vt:lpstr>Lookup Tables</vt:lpstr>
      <vt:lpstr>'Correction Adjustments'!Print_Titles</vt:lpstr>
      <vt:lpstr>'DOS Adjustments Detail'!Print_Titles</vt:lpstr>
      <vt:lpstr>'Interest on True-Up'!Print_Titles</vt:lpstr>
      <vt:lpstr>'Interest Rate'!Print_Titles</vt:lpstr>
      <vt:lpstr>'Lookup Tables'!Print_Titles</vt:lpstr>
      <vt:lpstr>'Module C Corrected'!Print_Titles</vt:lpstr>
      <vt:lpstr>'Module C Initial'!Print_Titles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2021-09-03T17:40:42Z</dcterms:modified>
</cp:coreProperties>
</file>